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KR\Desktop\계약부\★기타\발주계획\3. 3분기\3. 취합완료\게시용\"/>
    </mc:Choice>
  </mc:AlternateContent>
  <xr:revisionPtr revIDLastSave="0" documentId="13_ncr:1_{23C268F0-4753-4EB5-9F3B-AE06EC464256}" xr6:coauthVersionLast="36" xr6:coauthVersionMax="36" xr10:uidLastSave="{00000000-0000-0000-0000-000000000000}"/>
  <bookViews>
    <workbookView xWindow="-120" yWindow="-120" windowWidth="51840" windowHeight="2124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externalReferences>
    <externalReference r:id="rId5"/>
  </externalReferences>
  <definedNames>
    <definedName name="_xlnm._FilterDatabase" localSheetId="0" hidden="1">'1) 공사(신규)'!$A$4:$U$4</definedName>
    <definedName name="_xlnm._FilterDatabase" localSheetId="1" hidden="1">'2) 공사(장기)'!$B$4:$Q$15</definedName>
    <definedName name="_xlnm._FilterDatabase" localSheetId="2" hidden="1">'3) 구매'!$B$5:$V$5</definedName>
    <definedName name="_xlnm._FilterDatabase" localSheetId="3" hidden="1">'4) 용역'!$B$4:$P$286</definedName>
    <definedName name="_xlnm.Print_Area" localSheetId="1">'2) 공사(장기)'!$A$1:$Q$7</definedName>
    <definedName name="_xlnm.Print_Area" localSheetId="2">'3) 구매'!$B$1:$V$59</definedName>
  </definedNames>
  <calcPr calcId="191029"/>
</workbook>
</file>

<file path=xl/calcChain.xml><?xml version="1.0" encoding="utf-8"?>
<calcChain xmlns="http://schemas.openxmlformats.org/spreadsheetml/2006/main">
  <c r="M278" i="5" l="1"/>
  <c r="K278" i="5"/>
  <c r="I278" i="5"/>
  <c r="H278" i="5"/>
  <c r="G278" i="5"/>
  <c r="M452" i="5"/>
  <c r="M410" i="5"/>
  <c r="M409" i="5"/>
  <c r="M15" i="5"/>
  <c r="M14" i="5"/>
  <c r="M13" i="5"/>
  <c r="M12" i="5"/>
  <c r="M11" i="5"/>
  <c r="J9" i="3"/>
  <c r="L327" i="1"/>
  <c r="L326" i="1"/>
  <c r="L330" i="1"/>
  <c r="N330" i="1" s="1"/>
  <c r="L329" i="1"/>
  <c r="N329" i="1" s="1"/>
  <c r="L328" i="1"/>
  <c r="L259" i="1"/>
  <c r="M259" i="1" s="1"/>
  <c r="L175" i="1"/>
  <c r="L174" i="1"/>
  <c r="L173" i="1"/>
  <c r="L176" i="1"/>
  <c r="L171" i="1"/>
  <c r="N171" i="1" s="1"/>
  <c r="L170" i="1"/>
  <c r="N170" i="1" s="1"/>
  <c r="L169" i="1"/>
  <c r="L168" i="1"/>
  <c r="L167" i="1"/>
  <c r="N166" i="1"/>
  <c r="N165" i="1"/>
  <c r="N164" i="1"/>
  <c r="L172" i="1"/>
  <c r="L134" i="1"/>
  <c r="L135" i="1"/>
  <c r="L242" i="1"/>
  <c r="L241" i="1"/>
  <c r="L240" i="1"/>
  <c r="L239" i="1"/>
  <c r="L238" i="1"/>
  <c r="L237" i="1"/>
  <c r="M245" i="1"/>
  <c r="N245" i="1" s="1"/>
  <c r="L245" i="1"/>
  <c r="I244" i="1"/>
  <c r="M244" i="1" s="1"/>
  <c r="N244" i="1" s="1"/>
  <c r="N243" i="1"/>
  <c r="L243" i="1"/>
  <c r="L246" i="1"/>
  <c r="M246" i="1" s="1"/>
  <c r="J317" i="1"/>
  <c r="I317" i="1"/>
  <c r="L231" i="1"/>
  <c r="M231" i="1" s="1"/>
  <c r="N231" i="1" s="1"/>
  <c r="L230" i="1"/>
  <c r="M230" i="1" s="1"/>
  <c r="N230" i="1" s="1"/>
  <c r="L229" i="1"/>
  <c r="M229" i="1" s="1"/>
  <c r="N229" i="1" s="1"/>
  <c r="L235" i="1"/>
  <c r="L130" i="1"/>
  <c r="L129" i="1"/>
  <c r="L133" i="1"/>
  <c r="L132" i="1"/>
  <c r="L131" i="1"/>
  <c r="L233" i="1"/>
  <c r="L304" i="1"/>
  <c r="L303" i="1"/>
  <c r="L302" i="1"/>
  <c r="L301" i="1"/>
  <c r="L300" i="1"/>
  <c r="L207" i="1"/>
  <c r="L206" i="1"/>
  <c r="L84" i="1"/>
  <c r="L82" i="1"/>
  <c r="L81" i="1"/>
  <c r="L79" i="1"/>
  <c r="L86" i="1"/>
  <c r="L85" i="1"/>
  <c r="L63" i="1"/>
  <c r="L62" i="1"/>
  <c r="L199" i="1"/>
  <c r="N199" i="1" s="1"/>
  <c r="L71" i="1"/>
  <c r="L70" i="1"/>
  <c r="L69" i="1"/>
  <c r="L68" i="1"/>
  <c r="L67" i="1"/>
  <c r="L58" i="1"/>
  <c r="L202" i="1"/>
  <c r="N202" i="1" s="1"/>
  <c r="L201" i="1"/>
  <c r="N201" i="1" s="1"/>
  <c r="L200" i="1"/>
  <c r="N200" i="1" s="1"/>
  <c r="L54" i="1"/>
  <c r="L186" i="1"/>
  <c r="L183" i="1"/>
  <c r="L45" i="1"/>
  <c r="L44" i="1"/>
  <c r="L43" i="1"/>
  <c r="L46" i="1"/>
  <c r="L286" i="1"/>
  <c r="L37" i="1"/>
  <c r="L42" i="1"/>
  <c r="L41" i="1"/>
  <c r="L40" i="1"/>
  <c r="L39" i="1"/>
  <c r="L38" i="1"/>
  <c r="L309" i="1"/>
  <c r="M309" i="1" s="1"/>
  <c r="L308" i="1"/>
  <c r="M308" i="1" s="1"/>
  <c r="N128" i="1"/>
  <c r="L128" i="1"/>
  <c r="N127" i="1"/>
  <c r="L127" i="1"/>
  <c r="N126" i="1"/>
  <c r="L126" i="1"/>
  <c r="L125" i="1"/>
  <c r="M125" i="1" s="1"/>
  <c r="L124" i="1"/>
  <c r="M124" i="1" s="1"/>
  <c r="L123" i="1"/>
  <c r="M123" i="1" s="1"/>
  <c r="L122" i="1"/>
  <c r="M122" i="1" s="1"/>
  <c r="L121" i="1"/>
  <c r="M121" i="1" s="1"/>
  <c r="L120" i="1"/>
  <c r="M120" i="1" s="1"/>
  <c r="L119" i="1"/>
  <c r="M119" i="1" s="1"/>
  <c r="L118" i="1"/>
  <c r="M118" i="1" s="1"/>
  <c r="L117" i="1"/>
  <c r="L227" i="1"/>
  <c r="M227" i="1" s="1"/>
  <c r="N227" i="1" s="1"/>
  <c r="L105" i="1"/>
  <c r="L107" i="1"/>
  <c r="L226" i="1"/>
  <c r="L104" i="1"/>
  <c r="L103" i="1"/>
  <c r="L102" i="1"/>
  <c r="L99" i="1"/>
  <c r="L94" i="1"/>
  <c r="L93" i="1"/>
  <c r="L307" i="1"/>
  <c r="L218" i="1"/>
  <c r="L217" i="1"/>
  <c r="L216" i="1"/>
  <c r="L215" i="1"/>
  <c r="L92" i="1"/>
  <c r="L153" i="1"/>
  <c r="L152" i="1"/>
  <c r="L322" i="1"/>
  <c r="L321" i="1"/>
  <c r="L252" i="1"/>
  <c r="L142" i="1"/>
  <c r="L141" i="1"/>
  <c r="L140" i="1"/>
  <c r="N140" i="1" s="1"/>
  <c r="L247" i="1"/>
  <c r="M247" i="1" s="1"/>
  <c r="L249" i="1"/>
  <c r="M249" i="1" s="1"/>
  <c r="L248" i="1"/>
  <c r="M248" i="1" s="1"/>
  <c r="L148" i="1"/>
  <c r="M148" i="1" s="1"/>
  <c r="L147" i="1"/>
  <c r="M147" i="1" s="1"/>
  <c r="L146" i="1"/>
  <c r="M146" i="1" s="1"/>
  <c r="L145" i="1"/>
  <c r="L144" i="1"/>
  <c r="L143" i="1"/>
  <c r="L254" i="1"/>
  <c r="M320" i="1"/>
  <c r="L320" i="1"/>
  <c r="N320" i="1" s="1"/>
  <c r="M319" i="1"/>
  <c r="L319" i="1"/>
  <c r="N319" i="1" s="1"/>
  <c r="L317" i="1" l="1"/>
  <c r="L2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L4" authorId="0" shapeId="0" xr:uid="{00000000-0006-0000-0100-000001000000}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<sst xmlns="http://schemas.openxmlformats.org/spreadsheetml/2006/main" count="12580" uniqueCount="3144">
  <si>
    <t>공종</t>
    <phoneticPr fontId="4" type="noConversion"/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</si>
  <si>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</si>
  <si>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</si>
  <si>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</si>
  <si>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</si>
  <si>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</si>
  <si>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예산코드(17자리)</t>
    <phoneticPr fontId="4" type="noConversion"/>
  </si>
  <si>
    <t>공종</t>
    <phoneticPr fontId="4" type="noConversion"/>
  </si>
  <si>
    <t>예산코드(17자리)</t>
    <phoneticPr fontId="4" type="noConversion"/>
  </si>
  <si>
    <t>계속비전환여부</t>
    <phoneticPr fontId="4" type="noConversion"/>
  </si>
  <si>
    <t>부서명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</si>
  <si>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</si>
  <si>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</si>
  <si>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</si>
  <si>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자체조달</t>
  </si>
  <si>
    <t>중앙조달</t>
  </si>
  <si>
    <t>토목</t>
  </si>
  <si>
    <t>건축</t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</si>
  <si>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</si>
  <si>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</si>
  <si>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</si>
  <si>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</si>
  <si>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</si>
  <si>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비고란</t>
    <phoneticPr fontId="4" type="noConversion"/>
  </si>
  <si>
    <t>비협정</t>
  </si>
  <si>
    <t>계약방법</t>
    <phoneticPr fontId="4" type="noConversion"/>
  </si>
  <si>
    <t>품 명</t>
    <phoneticPr fontId="4" type="noConversion"/>
  </si>
  <si>
    <t>주요규격</t>
    <phoneticPr fontId="4" type="noConversion"/>
  </si>
  <si>
    <t>용도</t>
    <phoneticPr fontId="4" type="noConversion"/>
  </si>
  <si>
    <t>수량</t>
    <phoneticPr fontId="4" type="noConversion"/>
  </si>
  <si>
    <t>협정여부</t>
    <phoneticPr fontId="4" type="noConversion"/>
  </si>
  <si>
    <t>비고</t>
    <phoneticPr fontId="4" type="noConversion"/>
  </si>
  <si>
    <t>규격</t>
    <phoneticPr fontId="4" type="noConversion"/>
  </si>
  <si>
    <t>신규</t>
    <phoneticPr fontId="4" type="noConversion"/>
  </si>
  <si>
    <t>일반용역</t>
  </si>
  <si>
    <t>해당</t>
  </si>
  <si>
    <t>일반</t>
  </si>
  <si>
    <t>전기</t>
  </si>
  <si>
    <t>통신</t>
  </si>
  <si>
    <t>소방</t>
  </si>
  <si>
    <t>PQ</t>
  </si>
  <si>
    <t>장기</t>
  </si>
  <si>
    <t>기술용역</t>
  </si>
  <si>
    <t>미해당</t>
  </si>
  <si>
    <t>수의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</si>
  <si>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</si>
  <si>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</si>
  <si>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</si>
  <si>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</si>
  <si>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</si>
  <si>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</si>
  <si>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</si>
  <si>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</si>
  <si>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수의계약</t>
  </si>
  <si>
    <t>발주도급금액(A)(원)</t>
    <phoneticPr fontId="4" type="noConversion"/>
  </si>
  <si>
    <t>발주관급자재비
(B)(원)</t>
    <phoneticPr fontId="4" type="noConversion"/>
  </si>
  <si>
    <t>발주기타금액
(C)(원)</t>
    <phoneticPr fontId="4" type="noConversion"/>
  </si>
  <si>
    <t>비고란</t>
    <phoneticPr fontId="4" type="noConversion"/>
  </si>
  <si>
    <t>수의계약사유</t>
    <phoneticPr fontId="4" type="noConversion"/>
  </si>
  <si>
    <t>금액단위 : 원</t>
    <phoneticPr fontId="4" type="noConversion"/>
  </si>
  <si>
    <t>금년도 집행금액
(A)</t>
    <phoneticPr fontId="4" type="noConversion"/>
  </si>
  <si>
    <t>구매예정금액(원)</t>
    <phoneticPr fontId="4" type="noConversion"/>
  </si>
  <si>
    <t>일반경쟁</t>
    <phoneticPr fontId="4" type="noConversion"/>
  </si>
  <si>
    <t>제한경쟁</t>
    <phoneticPr fontId="4" type="noConversion"/>
  </si>
  <si>
    <t>수의계약</t>
    <phoneticPr fontId="4" type="noConversion"/>
  </si>
  <si>
    <t>예산액(원)</t>
    <phoneticPr fontId="4" type="noConversion"/>
  </si>
  <si>
    <t>국가계약법 시행령 제26조 제1항 제5호 가목</t>
    <phoneticPr fontId="4" type="noConversion"/>
  </si>
  <si>
    <t>기타</t>
  </si>
  <si>
    <t>집행잔액
(B)</t>
    <phoneticPr fontId="4" type="noConversion"/>
  </si>
  <si>
    <t>충청남도</t>
  </si>
  <si>
    <t>전라북도</t>
  </si>
  <si>
    <t>토건</t>
  </si>
  <si>
    <t>경상남도</t>
  </si>
  <si>
    <t>전북지역본부 고창지사 수자원관리부</t>
  </si>
  <si>
    <t>054-730-5075</t>
  </si>
  <si>
    <t>김경환</t>
  </si>
  <si>
    <t>055-250-2281</t>
  </si>
  <si>
    <t>경남지역본부 김해양산부산지사 수자원관리부</t>
  </si>
  <si>
    <t>국가계약법 시행령 제26조 제1항 제5호 가목</t>
  </si>
  <si>
    <t>전문</t>
  </si>
  <si>
    <t>박건호</t>
  </si>
  <si>
    <t>-</t>
  </si>
  <si>
    <t>정진섭</t>
  </si>
  <si>
    <t>대구광역시</t>
  </si>
  <si>
    <t>충남지역본부 부여지사 수자원관리부</t>
  </si>
  <si>
    <t>주찬일</t>
  </si>
  <si>
    <t>054-650-7149</t>
  </si>
  <si>
    <t>064-750-8842</t>
  </si>
  <si>
    <t>061-470-5546</t>
  </si>
  <si>
    <t>정관택</t>
  </si>
  <si>
    <t>041-950-7728</t>
  </si>
  <si>
    <t>계장제어장치</t>
  </si>
  <si>
    <t>식</t>
  </si>
  <si>
    <t>조달위탁</t>
  </si>
  <si>
    <t>레미콘</t>
  </si>
  <si>
    <t>㎥</t>
  </si>
  <si>
    <t>CCTV</t>
  </si>
  <si>
    <t>대</t>
  </si>
  <si>
    <t>본</t>
  </si>
  <si>
    <t>TON</t>
  </si>
  <si>
    <t>쇼핑몰</t>
  </si>
  <si>
    <t>수중펌프</t>
  </si>
  <si>
    <t>개</t>
  </si>
  <si>
    <t>수로관</t>
  </si>
  <si>
    <t>수배전반</t>
  </si>
  <si>
    <t>철근콘크리트용봉강</t>
  </si>
  <si>
    <t>ton</t>
  </si>
  <si>
    <t>철근</t>
  </si>
  <si>
    <t>EA</t>
  </si>
  <si>
    <t>수도용폴리에틸렌관</t>
  </si>
  <si>
    <t>경간</t>
  </si>
  <si>
    <t>㎡</t>
  </si>
  <si>
    <t>톤</t>
  </si>
  <si>
    <t>폐쇄형배전반</t>
  </si>
  <si>
    <t>엘리베이터</t>
  </si>
  <si>
    <t>냉난방기</t>
  </si>
  <si>
    <t>조</t>
  </si>
  <si>
    <t>아스콘</t>
  </si>
  <si>
    <t>수중축류펌프</t>
  </si>
  <si>
    <t>m3</t>
  </si>
  <si>
    <t>폴리에틸렌피복강관</t>
  </si>
  <si>
    <t xml:space="preserve"> ㎥ </t>
  </si>
  <si>
    <t>가드레일</t>
  </si>
  <si>
    <t>안내판</t>
  </si>
  <si>
    <t>용접철망</t>
  </si>
  <si>
    <t>태양광발전장치</t>
  </si>
  <si>
    <t>메시형울타리</t>
  </si>
  <si>
    <t>물탱크</t>
  </si>
  <si>
    <t xml:space="preserve"> 토목 </t>
  </si>
  <si>
    <t>변압기</t>
  </si>
  <si>
    <t>m2</t>
  </si>
  <si>
    <t>AV설비</t>
  </si>
  <si>
    <t>버터플라이밸브</t>
  </si>
  <si>
    <t>안전휀스</t>
  </si>
  <si>
    <t>퍼걸러</t>
  </si>
  <si>
    <t>금속제창</t>
  </si>
  <si>
    <t xml:space="preserve"> ㎡ </t>
  </si>
  <si>
    <t>공기순환기</t>
  </si>
  <si>
    <t>혼합골재</t>
  </si>
  <si>
    <t>전남지역본부 영암지사 수자원관리부</t>
  </si>
  <si>
    <t>신축관이음</t>
  </si>
  <si>
    <t>조명기구</t>
  </si>
  <si>
    <t>분전반</t>
  </si>
  <si>
    <t>전기히트펌프</t>
  </si>
  <si>
    <t>스틸그레이팅</t>
  </si>
  <si>
    <t xml:space="preserve">제3자단가 </t>
  </si>
  <si>
    <t>다수공급자(MAS)</t>
  </si>
  <si>
    <t>일반단가</t>
    <phoneticPr fontId="4" type="noConversion"/>
  </si>
  <si>
    <t>수량단위</t>
    <phoneticPr fontId="4" type="noConversion"/>
  </si>
  <si>
    <t>수의계약 사유</t>
    <phoneticPr fontId="4" type="noConversion"/>
  </si>
  <si>
    <t>수의계약 사유
(수의계약 건은 필수입력)</t>
    <phoneticPr fontId="4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</si>
  <si>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4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</si>
  <si>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</si>
  <si>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4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</si>
  <si>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</si>
  <si>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</si>
  <si>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</si>
  <si>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</si>
  <si>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4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</si>
  <si>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</si>
  <si>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4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</si>
  <si>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4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</si>
  <si>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</si>
  <si>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</si>
  <si>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</si>
  <si>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</si>
  <si>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4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</si>
  <si>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</si>
  <si>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4" type="noConversion"/>
  </si>
  <si>
    <t>■ 발주계획_구매</t>
    <phoneticPr fontId="4" type="noConversion"/>
  </si>
  <si>
    <t>■ 발주계획_공사(장기)</t>
    <phoneticPr fontId="4" type="noConversion"/>
  </si>
  <si>
    <t>■ 발주계획_공사(신규)</t>
    <phoneticPr fontId="4" type="noConversion"/>
  </si>
  <si>
    <t>■ 발주계획_용역</t>
    <phoneticPr fontId="4" type="noConversion"/>
  </si>
  <si>
    <t>충남지역본부 천안지사 농어촌사업부</t>
  </si>
  <si>
    <t>충남지역본부 공주지사 농어촌사업부</t>
  </si>
  <si>
    <t>충남지역본부 아산지사 농어촌사업부</t>
  </si>
  <si>
    <t>전북지역본부 고창지사 농어촌사업부</t>
  </si>
  <si>
    <t>전북지역본부 무진장지사 농어촌사업부</t>
  </si>
  <si>
    <t>전남지역본부 순천광양여수지사 농어촌사업부</t>
  </si>
  <si>
    <t>전남지역본부 영암지사 농어촌사업부</t>
  </si>
  <si>
    <t>전남지역본부 장성지사 농어촌사업부</t>
  </si>
  <si>
    <t>경북지역본부 포항울릉지사 농어촌사업부</t>
  </si>
  <si>
    <t>경북지역본부 영천지사 농어촌사업부</t>
  </si>
  <si>
    <t>경북지역본부 상주지사 농어촌사업부</t>
  </si>
  <si>
    <t>경북지역본부 문경지사 농어촌사업부</t>
  </si>
  <si>
    <t>경북지역본부 경산청도지사 농어촌사업부</t>
  </si>
  <si>
    <t>경북지역본부 고령지사 농어촌사업부</t>
  </si>
  <si>
    <t>경남지역본부 울산지사 농어촌사업부</t>
  </si>
  <si>
    <t>경남지역본부 창원지사 농어촌사업부</t>
  </si>
  <si>
    <t>경남지역본부 합천지사 농어촌사업부</t>
  </si>
  <si>
    <t>충북지역본부 보은지사 농어촌사업부</t>
  </si>
  <si>
    <t>충북지역본부 충주제천단양지사 농어촌사업부</t>
  </si>
  <si>
    <t>충남지역본부 서천지사 수자원관리부</t>
  </si>
  <si>
    <t>경북지역본부 구미김천지사 농어촌사업부</t>
  </si>
  <si>
    <t>경북지역본부 영주봉화지사 농어촌사업부</t>
  </si>
  <si>
    <t>경북지역본부 예천지사 농어촌사업부</t>
  </si>
  <si>
    <t>경남지역본부 김해양산부산지사 농어촌사업부</t>
  </si>
  <si>
    <t>제주지역본부 기반사업부</t>
  </si>
  <si>
    <t>경북지역본부 성주지사 농어촌사업부</t>
  </si>
  <si>
    <t>054-531-3758</t>
  </si>
  <si>
    <t>영산강사업단 사업관리부</t>
  </si>
  <si>
    <t>충남지역본부 당진지사 농어촌사업부</t>
  </si>
  <si>
    <t>054-870-0530</t>
  </si>
  <si>
    <t>화안사업단 사업관리부</t>
  </si>
  <si>
    <t>수요기관 규격</t>
  </si>
  <si>
    <t>25-18-80 등</t>
  </si>
  <si>
    <t>규격</t>
  </si>
  <si>
    <t>25-24-120</t>
  </si>
  <si>
    <t>25-18-80</t>
  </si>
  <si>
    <t>25-21-80</t>
  </si>
  <si>
    <t>25-30-120</t>
  </si>
  <si>
    <t>HD13</t>
  </si>
  <si>
    <t>HD16</t>
  </si>
  <si>
    <t>25-24-12</t>
  </si>
  <si>
    <t>25-18-120</t>
  </si>
  <si>
    <t>HD13외</t>
  </si>
  <si>
    <t>H13</t>
  </si>
  <si>
    <t>안전진단본부 진단조사부</t>
  </si>
  <si>
    <t>042-479-8441</t>
  </si>
  <si>
    <t>신규</t>
  </si>
  <si>
    <t>농어촌자원개발원 공동체지원부</t>
  </si>
  <si>
    <t>농어촌자원개발원 도농교류부</t>
  </si>
  <si>
    <t>전남지역본부 영광지사 농어촌사업부</t>
  </si>
  <si>
    <t>충북지역본부 괴산증평지사 농어촌사업부</t>
  </si>
  <si>
    <t>기계</t>
  </si>
  <si>
    <t>전남지역본부 장흥지사 농어촌사업부</t>
  </si>
  <si>
    <t>061-860-7628</t>
  </si>
  <si>
    <t>황국진</t>
  </si>
  <si>
    <t>054-339-5066</t>
  </si>
  <si>
    <t>061-430-7762</t>
  </si>
  <si>
    <t>손덕호</t>
  </si>
  <si>
    <t>전남지역본부 스마트그린부</t>
  </si>
  <si>
    <t>054-712-3416</t>
  </si>
  <si>
    <t>새만금사업단 사업관리부</t>
  </si>
  <si>
    <t>063-584-8883</t>
  </si>
  <si>
    <t>m</t>
  </si>
  <si>
    <t>유량계</t>
  </si>
  <si>
    <t>용수로</t>
  </si>
  <si>
    <t>ea</t>
  </si>
  <si>
    <t>배수로</t>
  </si>
  <si>
    <t>M2</t>
  </si>
  <si>
    <t>25-21-80 등</t>
  </si>
  <si>
    <t>호안블록</t>
  </si>
  <si>
    <t>매</t>
  </si>
  <si>
    <t>KG</t>
  </si>
  <si>
    <t>조경</t>
  </si>
  <si>
    <t>개소</t>
  </si>
  <si>
    <t>구조물</t>
  </si>
  <si>
    <t>D300</t>
  </si>
  <si>
    <t>M3</t>
  </si>
  <si>
    <t>054-712-3424</t>
  </si>
  <si>
    <t>AL창호</t>
  </si>
  <si>
    <t>가로등제어반</t>
  </si>
  <si>
    <t>CCTV설비</t>
  </si>
  <si>
    <t>제한</t>
  </si>
  <si>
    <t>054-639-5041</t>
  </si>
  <si>
    <t>경남지역본부 창녕지사 농어촌사업부</t>
  </si>
  <si>
    <t xml:space="preserve">                     -</t>
  </si>
  <si>
    <t>전북지역본부 동진지사 수자원관리부</t>
  </si>
  <si>
    <t>063-350-7071</t>
  </si>
  <si>
    <t>울산광역시</t>
  </si>
  <si>
    <t>전북지역본부 무진장지사 수자원관리부</t>
  </si>
  <si>
    <t xml:space="preserve">                            -</t>
  </si>
  <si>
    <t>39903-067-02-0022</t>
  </si>
  <si>
    <t>국가계약법시행령 제26조 제1항 제5호 가목</t>
  </si>
  <si>
    <t>이명준</t>
  </si>
  <si>
    <t>063-560-1525</t>
  </si>
  <si>
    <t>전북지역본부 지하수지질부</t>
  </si>
  <si>
    <t>이병윤</t>
  </si>
  <si>
    <t>063-239-2151</t>
  </si>
  <si>
    <t>사부지구 소규모농촌용수개발사업 토목공사</t>
  </si>
  <si>
    <t>김병기</t>
  </si>
  <si>
    <t>054-870-0532</t>
  </si>
  <si>
    <t>전북지역본부 동진지사 농어촌사업부</t>
  </si>
  <si>
    <t>배준용</t>
  </si>
  <si>
    <t>063-540-1173</t>
  </si>
  <si>
    <t>경북지역본부 영덕울진지사 농어촌사업부</t>
  </si>
  <si>
    <t>박태혁</t>
  </si>
  <si>
    <t>055-530-7733</t>
  </si>
  <si>
    <t>055-530-7735</t>
  </si>
  <si>
    <t>강원지역본부 영북지사 어촌수산부</t>
  </si>
  <si>
    <t>경남지역본부 진주산청지사 수자원관리부</t>
  </si>
  <si>
    <t>장암지구 배수개선사업 전기공사</t>
  </si>
  <si>
    <t>경북지역본부 청송영양지사 농어촌사업부</t>
  </si>
  <si>
    <t>이지수</t>
  </si>
  <si>
    <t>063-540-1198</t>
  </si>
  <si>
    <t>임인섭</t>
  </si>
  <si>
    <t>061-270-6481</t>
  </si>
  <si>
    <t>055-760-2553</t>
  </si>
  <si>
    <t>054-870-0521</t>
  </si>
  <si>
    <t>063-350-7070</t>
  </si>
  <si>
    <t>장암지구 배수개선사업</t>
  </si>
  <si>
    <t>난간</t>
  </si>
  <si>
    <t>임종범</t>
  </si>
  <si>
    <t>054-950-0753</t>
  </si>
  <si>
    <t>HD13 외</t>
  </si>
  <si>
    <t>m³</t>
  </si>
  <si>
    <t>메쉬휀스</t>
  </si>
  <si>
    <t>kg</t>
  </si>
  <si>
    <t>25-27-120</t>
  </si>
  <si>
    <t>25-18-80외</t>
  </si>
  <si>
    <t>HD16(SD400)외</t>
  </si>
  <si>
    <t>이형봉강</t>
  </si>
  <si>
    <t>양수장</t>
  </si>
  <si>
    <t>이호남</t>
  </si>
  <si>
    <t>150톤</t>
  </si>
  <si>
    <t>배수지</t>
  </si>
  <si>
    <t>옹벽블록</t>
  </si>
  <si>
    <t>#467</t>
  </si>
  <si>
    <t>40mm이하</t>
  </si>
  <si>
    <t>강관</t>
  </si>
  <si>
    <t>커튼월</t>
  </si>
  <si>
    <t>수충격방지설비</t>
  </si>
  <si>
    <t>053-819-6038</t>
  </si>
  <si>
    <t>경북지역본부 지하수지질부</t>
  </si>
  <si>
    <t>이혜림</t>
  </si>
  <si>
    <t>강원지역본부 강릉지사 농어촌사업부</t>
  </si>
  <si>
    <t>강원지역본부 지하수지질부</t>
  </si>
  <si>
    <t>경남지역본부 거창함양지사 농어촌사업부</t>
  </si>
  <si>
    <t>조태민</t>
  </si>
  <si>
    <t>055-940-5543</t>
  </si>
  <si>
    <t>경남지역본부 고성통영거제지사 농어촌사업부</t>
  </si>
  <si>
    <t>김민규</t>
  </si>
  <si>
    <t>055-670-7020</t>
  </si>
  <si>
    <t>김수태</t>
  </si>
  <si>
    <t>055-320-4842</t>
  </si>
  <si>
    <t>국가계약법 시행령 제26조 제1항 제5호</t>
  </si>
  <si>
    <t>밀양 지역특화 임대형 스마트팜 조성사업 전기공사</t>
  </si>
  <si>
    <t>경남지역본부 밀양지사 농어촌사업부</t>
  </si>
  <si>
    <t>조민근</t>
  </si>
  <si>
    <t>055-359-6345</t>
  </si>
  <si>
    <t>055-359-6351</t>
  </si>
  <si>
    <t>경남지역본부 밀양지사 수자원관리부</t>
  </si>
  <si>
    <t>박인갑</t>
  </si>
  <si>
    <t>055-359-6326</t>
  </si>
  <si>
    <t>경남지역본부 사천지사 농어촌사업부</t>
  </si>
  <si>
    <t>경남지역본부 의령지사 농어촌사업부</t>
  </si>
  <si>
    <t>서병건</t>
  </si>
  <si>
    <t>055-570-6043</t>
  </si>
  <si>
    <t>경남지역본부 진주산청지사 농어촌사업부</t>
  </si>
  <si>
    <t>경남지역본부 하동남해지사 농어촌사업부</t>
  </si>
  <si>
    <t>054-531-3604</t>
  </si>
  <si>
    <t>정원철</t>
  </si>
  <si>
    <t>054-531-3568</t>
  </si>
  <si>
    <t>김규호</t>
  </si>
  <si>
    <t>054-531-3566</t>
  </si>
  <si>
    <t>경북지역본부 상주지사 수자원관리부</t>
  </si>
  <si>
    <t>안종철</t>
  </si>
  <si>
    <t>054-531-3634</t>
  </si>
  <si>
    <t>북장지구 수리시설개보수 전기공사</t>
  </si>
  <si>
    <t>이상목</t>
  </si>
  <si>
    <t>054-531-3625</t>
  </si>
  <si>
    <t xml:space="preserve">모동신천 배수로 확장공사 </t>
  </si>
  <si>
    <t>054-639-5043</t>
  </si>
  <si>
    <t>윤상운</t>
  </si>
  <si>
    <t>054-339-5064</t>
  </si>
  <si>
    <t>박진규</t>
  </si>
  <si>
    <t>전남지역본부 곡성지사 농어촌사업부</t>
  </si>
  <si>
    <t>송형식</t>
  </si>
  <si>
    <t>061-360-1141</t>
  </si>
  <si>
    <t>김성환</t>
  </si>
  <si>
    <t>전남지역본부 구례지사 농어촌사업부</t>
  </si>
  <si>
    <t>도선영</t>
  </si>
  <si>
    <t>선현욱</t>
  </si>
  <si>
    <t>오민석</t>
  </si>
  <si>
    <t>문형진</t>
  </si>
  <si>
    <t>063-540-1181</t>
  </si>
  <si>
    <t>제주지역본부 서귀포제주지부</t>
  </si>
  <si>
    <t>충남지역본부 당진지사 수자원관리부</t>
  </si>
  <si>
    <t>충남지역본부 서산태안지사 수자원관리부</t>
  </si>
  <si>
    <t>충북지역본부 진천지사 농어촌사업부</t>
  </si>
  <si>
    <t>김진욱</t>
  </si>
  <si>
    <t>강원지역본부 홍천춘천지사 농어촌사업부</t>
  </si>
  <si>
    <t>이재권</t>
  </si>
  <si>
    <t>내갈지구 취약지역생활여건개조사업 토목건축공사</t>
  </si>
  <si>
    <t>유원효</t>
  </si>
  <si>
    <t>055-670-7026</t>
  </si>
  <si>
    <t>순서마을 배수로 정비공사(항공기소음)</t>
  </si>
  <si>
    <t>최재창</t>
  </si>
  <si>
    <t>055-359-6331</t>
  </si>
  <si>
    <t>김성희</t>
  </si>
  <si>
    <t>안수범</t>
  </si>
  <si>
    <t>052-290-5322</t>
  </si>
  <si>
    <t>김익희</t>
  </si>
  <si>
    <t>백혜빈</t>
  </si>
  <si>
    <t>055-250-2271</t>
  </si>
  <si>
    <t>최봉규</t>
  </si>
  <si>
    <t>054-531-3567</t>
  </si>
  <si>
    <t>여창기</t>
  </si>
  <si>
    <t>054-730-5064</t>
  </si>
  <si>
    <t>박정찬</t>
  </si>
  <si>
    <t>054-339-5036</t>
  </si>
  <si>
    <t>김도윤</t>
  </si>
  <si>
    <t>늑구대천지구 재해위험저수지정비사업 토목공사</t>
  </si>
  <si>
    <t>정인규</t>
  </si>
  <si>
    <t>새만금사업단 시설관리부</t>
  </si>
  <si>
    <t>이건국</t>
  </si>
  <si>
    <t>061-260-5547</t>
  </si>
  <si>
    <t>박수정</t>
  </si>
  <si>
    <t>033-240-9637</t>
  </si>
  <si>
    <t>이수연</t>
  </si>
  <si>
    <t>055-670-7043</t>
  </si>
  <si>
    <t>정승우</t>
  </si>
  <si>
    <t>052-290-5323</t>
  </si>
  <si>
    <t>김부성</t>
  </si>
  <si>
    <t>055-760-2576</t>
  </si>
  <si>
    <t>단성면 기초생활거점조성사업(2단계) 전기공사</t>
  </si>
  <si>
    <t>단성면 기초생활거점조성사업(2단계) 통신공사</t>
  </si>
  <si>
    <t>단성면 기초생활거점조성사업(2단계) 소방공사</t>
  </si>
  <si>
    <t>최은지</t>
  </si>
  <si>
    <t>경남지역본부 함안지사 농어촌사업부</t>
  </si>
  <si>
    <t>황계지구 배수개선사업 전기공사</t>
  </si>
  <si>
    <t>엄대호</t>
  </si>
  <si>
    <t>이주락</t>
  </si>
  <si>
    <t>김근호</t>
  </si>
  <si>
    <t>2025년 도암지구 배수개선사업 토목,기계,건축공사</t>
  </si>
  <si>
    <t>이세일</t>
  </si>
  <si>
    <t>061-430-7760</t>
  </si>
  <si>
    <t>이주연</t>
  </si>
  <si>
    <t>041-660-8543</t>
  </si>
  <si>
    <t>조정규</t>
  </si>
  <si>
    <t>043-830-5121</t>
  </si>
  <si>
    <t>최민영</t>
  </si>
  <si>
    <t>043-830-5134</t>
  </si>
  <si>
    <t>소수고마2경지정리지구 용배수로정비공사</t>
  </si>
  <si>
    <t>사리 대기경지정리지구 암거정비공사</t>
  </si>
  <si>
    <t>불정향촌경지정리지구 용배수로정비공사</t>
  </si>
  <si>
    <t>충북지역본부 충주제천단양지사 제천단양지부</t>
  </si>
  <si>
    <t>임태현</t>
  </si>
  <si>
    <t>043-841-3082</t>
  </si>
  <si>
    <t>화안사업단 시설관리부</t>
  </si>
  <si>
    <t>허동훈</t>
  </si>
  <si>
    <t>밀양시 노후저수지 그라우팅 보강공사 2공구</t>
  </si>
  <si>
    <t>밀양시 노후저수지 그라우팅 보강공사 3공구</t>
  </si>
  <si>
    <t>이기환</t>
  </si>
  <si>
    <t>은산1리 취약지역생활여건개조사업 건축토목공사</t>
  </si>
  <si>
    <t>054-650-7141</t>
  </si>
  <si>
    <t>은산1리 취약지역생활여건개조사업 전기공사</t>
  </si>
  <si>
    <t>사곡리 취약지역생활여건개조사업 건축토목공사</t>
  </si>
  <si>
    <t>사곡리 취약지역생활여건개조사업 전기공사</t>
  </si>
  <si>
    <t>정병중</t>
  </si>
  <si>
    <t>054-650-7132</t>
  </si>
  <si>
    <t>배대현</t>
  </si>
  <si>
    <t>054-720-7018</t>
  </si>
  <si>
    <t>기계면 재안리 용배수로 실치공사</t>
  </si>
  <si>
    <t>흥해 매산리 수로관 개보수공사</t>
  </si>
  <si>
    <t>오천읍 문덕리 배수로 보수공사</t>
  </si>
  <si>
    <t>흥해 마산리 용수로 정비공사</t>
  </si>
  <si>
    <t>연일 괴정리 농로 보수공사</t>
  </si>
  <si>
    <t>신광 안덕리 용배수로 정비공사</t>
  </si>
  <si>
    <t>정의엽</t>
  </si>
  <si>
    <t>054-720-7022</t>
  </si>
  <si>
    <t>최규환</t>
  </si>
  <si>
    <t>전남지역본부 해남완도지사 완도지부</t>
  </si>
  <si>
    <t>충북지역본부 지역특화사업단</t>
  </si>
  <si>
    <t>갈현마을 취약지역생활여건개조사업 토목건축공사</t>
  </si>
  <si>
    <t>강경현</t>
  </si>
  <si>
    <t>055-880-5147</t>
  </si>
  <si>
    <t>유상마을만들기사업 토목건축공사</t>
  </si>
  <si>
    <t>손호걸</t>
  </si>
  <si>
    <t>055-580-0342</t>
  </si>
  <si>
    <t>장암지구 배수개선사업 토목·건축·기계공사</t>
  </si>
  <si>
    <t>이규하</t>
  </si>
  <si>
    <t>061-430-7764</t>
  </si>
  <si>
    <t>신림면 기초생활거점조성사업 전기공사</t>
  </si>
  <si>
    <t>신림면 기초생활거점조성사업 통신공사</t>
  </si>
  <si>
    <t>064-750-8864</t>
  </si>
  <si>
    <t>영동지구 취약지역 생활여건개조사업</t>
  </si>
  <si>
    <t>류지윤</t>
  </si>
  <si>
    <t>055-580-0341</t>
  </si>
  <si>
    <t>장태영</t>
  </si>
  <si>
    <t>경북지역본부 안동지사 농어촌사업부</t>
  </si>
  <si>
    <t>장영민</t>
  </si>
  <si>
    <t>054-850-5735</t>
  </si>
  <si>
    <t>054-650-7172</t>
  </si>
  <si>
    <t>예천 지역특화임대형스마트팜 전기공사</t>
  </si>
  <si>
    <t>이예린</t>
  </si>
  <si>
    <t>054-650-7145</t>
  </si>
  <si>
    <t>예천 지역특화임대형스마트팜 통신공사</t>
  </si>
  <si>
    <t>임포항 어촌신활력증진사업 토목공사</t>
  </si>
  <si>
    <t>박성환</t>
  </si>
  <si>
    <t>061-740-1182</t>
  </si>
  <si>
    <t>061-860-7668</t>
  </si>
  <si>
    <t>홍덕영</t>
  </si>
  <si>
    <t>061-530-1575</t>
  </si>
  <si>
    <t>정승훈</t>
  </si>
  <si>
    <t>061-530-1551</t>
  </si>
  <si>
    <t>25년 해남 수산가공분야 에너지절감시설보급사업 기계공사</t>
  </si>
  <si>
    <t>055-670-7052</t>
  </si>
  <si>
    <t>마산 마을만들기사업 토목공사</t>
  </si>
  <si>
    <t>이경근</t>
  </si>
  <si>
    <t>054-639-5045</t>
  </si>
  <si>
    <t>061-360-1151</t>
  </si>
  <si>
    <t>윤아연</t>
  </si>
  <si>
    <t>전남지역본부 나주지사 농어촌사업부</t>
  </si>
  <si>
    <t>박성주</t>
  </si>
  <si>
    <t>055-670-7045</t>
  </si>
  <si>
    <t>김덕경</t>
  </si>
  <si>
    <t>055-320-4876</t>
  </si>
  <si>
    <t>강현욱</t>
  </si>
  <si>
    <t>055-320-4885</t>
  </si>
  <si>
    <t>055-851-8145</t>
  </si>
  <si>
    <t>오천지구 지표수보강개발사업 소방공사</t>
  </si>
  <si>
    <t>오천지구 지표수보강개발사업 자동화공사</t>
  </si>
  <si>
    <t>오천지구 지표수보강개발사업 통신공사</t>
  </si>
  <si>
    <t>이수성</t>
  </si>
  <si>
    <t>055-530-7734</t>
  </si>
  <si>
    <t>경남지역본부 창녕지사 수자원관리부</t>
  </si>
  <si>
    <t>권준혁</t>
  </si>
  <si>
    <t>055-530-7736</t>
  </si>
  <si>
    <t>정광식</t>
  </si>
  <si>
    <t>055-880-5142</t>
  </si>
  <si>
    <t>신전지구 지표수보강개발사업</t>
  </si>
  <si>
    <t>박수현</t>
  </si>
  <si>
    <t>055-880-5149</t>
  </si>
  <si>
    <t>사항 권역단위거점개발사업 전기공사</t>
  </si>
  <si>
    <t>석교 권역단위거점개발사업 토목건축공사</t>
  </si>
  <si>
    <t>055-580-0331</t>
  </si>
  <si>
    <t>경남지역본부 함안지사 수자원관리부</t>
  </si>
  <si>
    <t>방찬진</t>
  </si>
  <si>
    <t>054-550-5348</t>
  </si>
  <si>
    <t>가좌지구 과실전문생산단지기반조성사업 토목공사</t>
  </si>
  <si>
    <t>함창(구향)자연재해위험개선지구 정비사업 토목공사</t>
  </si>
  <si>
    <t>054-531-3631</t>
  </si>
  <si>
    <t>강다영</t>
  </si>
  <si>
    <t>054-730-5014</t>
  </si>
  <si>
    <t>백석1리 취약지역생활여건개조사업 토목건축공사</t>
  </si>
  <si>
    <t>경북지역본부 의성군위지사 군위지부</t>
  </si>
  <si>
    <t>박찬우</t>
  </si>
  <si>
    <t>이신우</t>
  </si>
  <si>
    <t>054-870-0531</t>
  </si>
  <si>
    <t>어미지구 배수개선사업 토목건축기계공사</t>
  </si>
  <si>
    <t>061-430-7768</t>
  </si>
  <si>
    <t>겸면 기초생활거점조성사업 토목공사</t>
  </si>
  <si>
    <t>061-780-3137</t>
  </si>
  <si>
    <t>전남지역본부 목포무안신안지사 수자원관리부</t>
  </si>
  <si>
    <t>061-540-5456</t>
  </si>
  <si>
    <t>주종범</t>
  </si>
  <si>
    <t>RE100 마을발전소사업 전기공사</t>
  </si>
  <si>
    <t>041-539-7148</t>
  </si>
  <si>
    <t>041-330-3540</t>
  </si>
  <si>
    <t>심태용</t>
  </si>
  <si>
    <t>055-670-7035</t>
  </si>
  <si>
    <t>부림지구 배수개선사업</t>
  </si>
  <si>
    <t>박제도</t>
  </si>
  <si>
    <t>055-359-6341</t>
  </si>
  <si>
    <t>055-760-2583</t>
  </si>
  <si>
    <t>055-930-8266</t>
  </si>
  <si>
    <t>광암지구 배수개선사업 토목공사</t>
  </si>
  <si>
    <t>054-730-5067</t>
  </si>
  <si>
    <t>박용범</t>
  </si>
  <si>
    <t>070-8633-5347</t>
  </si>
  <si>
    <t>소재영</t>
  </si>
  <si>
    <t>양영진</t>
  </si>
  <si>
    <t>화옹지구 대단위농업개발사업 자안인처리시설공사</t>
  </si>
  <si>
    <t>054-730-5071</t>
  </si>
  <si>
    <t>우장지구 수리시설개보수사업</t>
  </si>
  <si>
    <t>정수명</t>
  </si>
  <si>
    <t>석불지 재해위험저수지 정비사업</t>
  </si>
  <si>
    <t>임진택</t>
  </si>
  <si>
    <t>061-470-5506</t>
  </si>
  <si>
    <t>041-837-9532</t>
  </si>
  <si>
    <t>가스히트펌프</t>
  </si>
  <si>
    <t>25-21-120</t>
  </si>
  <si>
    <t>2000B</t>
  </si>
  <si>
    <t>수요기관규격</t>
  </si>
  <si>
    <t>HD22</t>
  </si>
  <si>
    <t>시멘트</t>
  </si>
  <si>
    <t>40kg</t>
  </si>
  <si>
    <t>포</t>
  </si>
  <si>
    <t>25-30-150</t>
  </si>
  <si>
    <t>홍티항 어촌뉴딜사업</t>
  </si>
  <si>
    <t>장림항 어촌뉴딜사업</t>
  </si>
  <si>
    <t>우가항 어촌뉴딜300사업</t>
  </si>
  <si>
    <t>냉정지구 수리시설개보수사업</t>
  </si>
  <si>
    <t>월정지구 수리시설개보수사업</t>
  </si>
  <si>
    <t>포장</t>
  </si>
  <si>
    <t>악양지구 배수개선사업</t>
  </si>
  <si>
    <t>300×1000×75</t>
  </si>
  <si>
    <t>w2000*h1200</t>
  </si>
  <si>
    <t>W2000×H2000</t>
  </si>
  <si>
    <t>구조</t>
  </si>
  <si>
    <t>흙콘크리트</t>
  </si>
  <si>
    <t>저수조</t>
  </si>
  <si>
    <t>신광지구 수리시설개보수사업</t>
  </si>
  <si>
    <t>군위읍 농촌중심지활성화사업(군위 세대희망 허브센터)</t>
  </si>
  <si>
    <t>054-430-8195</t>
  </si>
  <si>
    <t>식생호안블록</t>
  </si>
  <si>
    <t>폴리에틸렌강관</t>
  </si>
  <si>
    <t>D12000</t>
  </si>
  <si>
    <t>표층(#78 WC-2가열, 3등급)</t>
  </si>
  <si>
    <t>기층(#467 BB-2가열, 3등급)</t>
  </si>
  <si>
    <t>T=3mm</t>
  </si>
  <si>
    <t>자동화</t>
  </si>
  <si>
    <t>아스팔트콘크리트</t>
  </si>
  <si>
    <t>25-27-150 외</t>
  </si>
  <si>
    <t>해상부유구조물</t>
  </si>
  <si>
    <t>아산북부지구 농촌용수이용체계재편사업 CCTV 제조구매</t>
  </si>
  <si>
    <t>아산북부지구 농촌용수이용체계재편사업 전동기 제조구매</t>
  </si>
  <si>
    <t>전동기</t>
  </si>
  <si>
    <t>인주면 기초생활거점조성사업 AV설비 제조구매</t>
  </si>
  <si>
    <t>인주면 기초생활거점조성사업 CCTV 제조구매</t>
  </si>
  <si>
    <t>인주면 기초생활거점조성사업 가로등제어반 제조구매</t>
  </si>
  <si>
    <t>인주면 기초생활거점조성사업 보안등 제조구매</t>
  </si>
  <si>
    <t>보안등</t>
  </si>
  <si>
    <t>SD400 HD13</t>
  </si>
  <si>
    <t>와이어메쉬</t>
  </si>
  <si>
    <t>고압세척기</t>
  </si>
  <si>
    <t>therm 895-1(21.5Mpa)</t>
  </si>
  <si>
    <t>도막형바닥재</t>
  </si>
  <si>
    <t>고보조명</t>
  </si>
  <si>
    <t>등의자</t>
  </si>
  <si>
    <t>1600*540*770</t>
  </si>
  <si>
    <t>막구조물</t>
  </si>
  <si>
    <t>H1200*W2000</t>
  </si>
  <si>
    <t>U형 볼라드</t>
  </si>
  <si>
    <t>101.6*1200*600</t>
  </si>
  <si>
    <t>피크닉 벤치</t>
  </si>
  <si>
    <t>2.4*1.87*2.5m</t>
  </si>
  <si>
    <t>옥외용 벤치</t>
  </si>
  <si>
    <t>3.64*1.59*2.2m</t>
  </si>
  <si>
    <t>1300*2500</t>
  </si>
  <si>
    <t>1100*2000</t>
  </si>
  <si>
    <t>700*3000</t>
  </si>
  <si>
    <t>1200*900</t>
  </si>
  <si>
    <t>장림항 어촌뉴딜사업 2단계</t>
  </si>
  <si>
    <t>25-40-150</t>
  </si>
  <si>
    <t>25-35-150</t>
  </si>
  <si>
    <t>SD400 HD16</t>
  </si>
  <si>
    <t>SD400 HD19</t>
  </si>
  <si>
    <t>SD400 HD22</t>
  </si>
  <si>
    <t>SD400 HD25</t>
  </si>
  <si>
    <t>SD400 HD29</t>
  </si>
  <si>
    <t>대의면 기초생활거점조성사업</t>
  </si>
  <si>
    <t>055-570-6022</t>
  </si>
  <si>
    <t>낙서면 기초생활거점조성사업</t>
  </si>
  <si>
    <t>원격검침장치</t>
  </si>
  <si>
    <t>환곡지구 배수개선사업</t>
  </si>
  <si>
    <t>국가계약법 시행령 제26조 제1항 제4호 다목</t>
  </si>
  <si>
    <t>북면지구 배수개선사업</t>
  </si>
  <si>
    <t>컨베이어</t>
  </si>
  <si>
    <t>(W)0.9m×(L)11.2m외</t>
  </si>
  <si>
    <t>옥외등</t>
  </si>
  <si>
    <t>HD13 등</t>
  </si>
  <si>
    <t>1000×750×500</t>
  </si>
  <si>
    <t>1000×500 등</t>
  </si>
  <si>
    <t>W2000×H1200mm</t>
  </si>
  <si>
    <t>HD19</t>
  </si>
  <si>
    <t>25-24-80</t>
  </si>
  <si>
    <t>다산 자연재해위험개선지구 정비사업</t>
  </si>
  <si>
    <t>D50×6m</t>
  </si>
  <si>
    <t>양수파이프</t>
  </si>
  <si>
    <t>배수장</t>
  </si>
  <si>
    <t>pc박스</t>
  </si>
  <si>
    <t>(1.20x1.0@1)</t>
  </si>
  <si>
    <t>L형수로용측벽</t>
  </si>
  <si>
    <t>H=1.5m</t>
  </si>
  <si>
    <t>노방지구 수리시설개보수사업</t>
  </si>
  <si>
    <t>이전지구 소규모 농촌용수개발사업</t>
  </si>
  <si>
    <t>H16</t>
  </si>
  <si>
    <t>영산강Ⅳ지구 대단위농업개발사업 4-2공구</t>
  </si>
  <si>
    <t>양흡입벌류트펌프</t>
  </si>
  <si>
    <t>관상지구 수원공 수리시설개보수사업 토목공사</t>
  </si>
  <si>
    <t>울타리</t>
  </si>
  <si>
    <t>디자인울타리</t>
  </si>
  <si>
    <t>벤치플륨관</t>
  </si>
  <si>
    <t>송수관로</t>
  </si>
  <si>
    <t>구내방송장치</t>
  </si>
  <si>
    <t>영오지구 배수개선사업</t>
  </si>
  <si>
    <t>자동문비</t>
  </si>
  <si>
    <t>문비</t>
  </si>
  <si>
    <t>t150</t>
  </si>
  <si>
    <t>t3</t>
  </si>
  <si>
    <t>도막형 바닥재</t>
  </si>
  <si>
    <t>금속지붕및외장</t>
  </si>
  <si>
    <t>0.6T 고강도 메탈, W:270 H30 외</t>
  </si>
  <si>
    <t>상주시 도시재생뉴딜사업(중심시가지형) 언제나다온센터</t>
  </si>
  <si>
    <t>북장지구 수리시설개보수 사업</t>
  </si>
  <si>
    <t>HD22 외</t>
  </si>
  <si>
    <t>1000*650*500</t>
  </si>
  <si>
    <t>포장40kg</t>
  </si>
  <si>
    <t>Φ1500xt13mm</t>
  </si>
  <si>
    <t>40㎜이하</t>
  </si>
  <si>
    <t>영산강Ⅳ지구 대단위농업개발사업 2-3공구</t>
  </si>
  <si>
    <t>영상감지장치</t>
  </si>
  <si>
    <t>아산북부지구 농촌용수이용체계재편사업</t>
  </si>
  <si>
    <t>Φ300mm x 10.50㎥/min x H56m, 공동상반 포함</t>
  </si>
  <si>
    <t>전지형</t>
  </si>
  <si>
    <t>041-539-7162</t>
  </si>
  <si>
    <t>Φ600mm x 1EA, Φ300mm x 4EA, Φ200mm x 1EA 
Φ200mm x 1EA 
Φ300mm x 10kgf/㎠, 전동식 x 2EA
Φ300mm x 10kgf/㎠ x 2EA
    전동식제수밸브(GCD450),횡형, Φ300mm x 10kgf/㎠ x  2EA,    소프트실제수밸브(핸들형), Φ200mm x 10kgf/㎠,GCD450 x 1EA</t>
  </si>
  <si>
    <t>초음파, Φ600mm</t>
  </si>
  <si>
    <t>에어쳄버, Φ9㎥ x 10kgf/㎠</t>
  </si>
  <si>
    <t>크레인</t>
  </si>
  <si>
    <t>5ton x SPAN 8.4m x T/L20m</t>
  </si>
  <si>
    <t>연풍 종산마을 취약지역생활여건개조사업</t>
  </si>
  <si>
    <t>신동명</t>
  </si>
  <si>
    <t>031-412-1453</t>
  </si>
  <si>
    <t>150mm</t>
  </si>
  <si>
    <t>H=1.8,앙카형</t>
  </si>
  <si>
    <t>H=0.9</t>
  </si>
  <si>
    <t>HD10</t>
  </si>
  <si>
    <t>대진1항병곡항 어촌뉴딜300사업</t>
  </si>
  <si>
    <t>냉반방기</t>
  </si>
  <si>
    <t>냉난발기</t>
  </si>
  <si>
    <t>단열커턴월외</t>
  </si>
  <si>
    <t>불소지수</t>
  </si>
  <si>
    <t>상송지 수리시설개보수사업</t>
  </si>
  <si>
    <t>은산1리 취약지역생활여건개조사업</t>
  </si>
  <si>
    <t>미장벽돌</t>
  </si>
  <si>
    <t>190x90x57</t>
  </si>
  <si>
    <t>사곡리 취약지역생활여건개조사업</t>
  </si>
  <si>
    <t>표층, #468</t>
  </si>
  <si>
    <t>식생블럭</t>
  </si>
  <si>
    <t>1000x650x500</t>
  </si>
  <si>
    <t>D75mm</t>
  </si>
  <si>
    <t>헌실지구 급경사지 붕괴위험지역 정비사업 토목공사</t>
  </si>
  <si>
    <t>SD400, D16</t>
  </si>
  <si>
    <t>낙석방지망</t>
  </si>
  <si>
    <t>W2000x3000</t>
  </si>
  <si>
    <t>안전진단 현장조사 장비 구매</t>
  </si>
  <si>
    <t>초음파 탐상기</t>
  </si>
  <si>
    <t>현장조사</t>
  </si>
  <si>
    <t>강영훈</t>
  </si>
  <si>
    <t>연명 권역단위거점개발사업(2단계)</t>
  </si>
  <si>
    <t>LED 실내조명등</t>
  </si>
  <si>
    <t>12W</t>
  </si>
  <si>
    <t>40W</t>
  </si>
  <si>
    <t>W2.0xH2.0</t>
  </si>
  <si>
    <t>오천지 수리시설개보수사업</t>
  </si>
  <si>
    <t>HD13mm 외 4종</t>
  </si>
  <si>
    <t>스테인리스난간</t>
  </si>
  <si>
    <t>예천 지역특화임대형스마트팜 건축기계공사 관급자재(레미콘) 구매</t>
  </si>
  <si>
    <t>25-21-80등</t>
  </si>
  <si>
    <t>예천 지역특화임대형스마트팜 건축기계공사 관급자재(철근) 구매</t>
  </si>
  <si>
    <t>김란희</t>
  </si>
  <si>
    <t>031-8084-9543</t>
  </si>
  <si>
    <t>비금지구 용배수로 수리시설개보수사업</t>
  </si>
  <si>
    <t>0.6x0.6</t>
  </si>
  <si>
    <t>15~16인증/4층</t>
  </si>
  <si>
    <t>전도식수문</t>
  </si>
  <si>
    <t>4m*1.5m</t>
  </si>
  <si>
    <t>HD19 등</t>
  </si>
  <si>
    <t>포장등</t>
  </si>
  <si>
    <t>WC-2 등</t>
  </si>
  <si>
    <t>폴리에틸렌피복강관이음관</t>
  </si>
  <si>
    <t>D300 등</t>
  </si>
  <si>
    <t>054-650-7150</t>
  </si>
  <si>
    <t>본사 디지털혁신처 데이터정책부</t>
  </si>
  <si>
    <t>장훈</t>
  </si>
  <si>
    <t>061-338-5264</t>
  </si>
  <si>
    <t>본사 디지털혁신처 플랫폼운영부</t>
  </si>
  <si>
    <t>본사 디지털혁신처 정보보안센터</t>
  </si>
  <si>
    <t>원격검침 시스템</t>
  </si>
  <si>
    <t>강원지역본부 농어촌계획부</t>
  </si>
  <si>
    <t>마동지구 준설토 오염도 조사용역</t>
  </si>
  <si>
    <t>마동지구 어업피해조사용역</t>
  </si>
  <si>
    <t>축동지구 영농편의 수리시설개보수사업 폐기물처리용역</t>
  </si>
  <si>
    <t>송골지 재해위험저수지 정비사업 재해예방기술지도</t>
  </si>
  <si>
    <t>북장지구 수리시설개보수사업 재해예방기술지도 용역</t>
  </si>
  <si>
    <t>회동지구 지표수보강개발사업 재해예방기술지도용역</t>
  </si>
  <si>
    <t>25년 농업용수 수질측정망 데이터분석 용역</t>
  </si>
  <si>
    <t>전남지역본부 수자원관리부</t>
  </si>
  <si>
    <t>화옹지구 대단위농업개발사업 자안인처리시설공사 폐기물처리용역</t>
  </si>
  <si>
    <t>칠서면 기초생활거점조성사업 세부설계 용역</t>
  </si>
  <si>
    <t>모서 득수지구 농촌용수 공급사업 폐기물처리</t>
  </si>
  <si>
    <t>묘곡지구 저수지준설 재해예방기술지도용역</t>
  </si>
  <si>
    <t>삼율지구 저수지준설 재해예방기술지도용역</t>
  </si>
  <si>
    <t>천율지구 저수지준설 재해예방기술지도용역</t>
  </si>
  <si>
    <t>늑구대천지구 재해위험저수지정비사업 폐기물처리용역</t>
  </si>
  <si>
    <t>월경 취약지역생활여건개조사업 세부설계용역</t>
  </si>
  <si>
    <t>운교 취약지역생활여건개조사업 세부설계용역</t>
  </si>
  <si>
    <t>063-239-2142</t>
  </si>
  <si>
    <t>완포지구 수리시설개보수사업 토목공사 재해예방기술지도용역</t>
  </si>
  <si>
    <t>충남지역본수 서천지사 수자원관리부</t>
  </si>
  <si>
    <t>옥포지구 수리시설개보수사업 토목공사 재해예방기술지도용역</t>
  </si>
  <si>
    <t>지상환</t>
  </si>
  <si>
    <t>양촌지구 취약지역생활여건개조사업 세부설계 용역</t>
  </si>
  <si>
    <t>양촌지구 취약지역생활여건개조사업 지역역량강화 용역</t>
  </si>
  <si>
    <t>손상욱</t>
  </si>
  <si>
    <t>동산지구 수리시설개보수사업 세부설계 용역</t>
  </si>
  <si>
    <t>죽공지구 농어촌취약지역생활여건개조사업 세부설계 용역</t>
  </si>
  <si>
    <t>동읍8 과실전문생산단지 기반조성사업 폐기물용역</t>
  </si>
  <si>
    <t>갈현마을 취약지역생활여건개조사업 지역역량강화 용역</t>
  </si>
  <si>
    <t>낙산지구 수리시설개보수사업 건설폐기물처리 용역</t>
  </si>
  <si>
    <t>회동지구 지표수보강개발사업  건설폐기물처리용역</t>
  </si>
  <si>
    <t>해외 용수댐 적지선정 프로그램 개발</t>
  </si>
  <si>
    <t>최병한</t>
  </si>
  <si>
    <t>옥수지</t>
  </si>
  <si>
    <t>031-8084-9581</t>
  </si>
  <si>
    <t>안전진단본부 기술지원부</t>
  </si>
  <si>
    <t>2025년 지질분야 정밀안전진단(자체진단) 물리탐사 외주용역</t>
  </si>
  <si>
    <t>이태훈</t>
  </si>
  <si>
    <t>042-479-8385</t>
  </si>
  <si>
    <t>25년 화순권역 친환경에너지보급사업(히트펌프) 세부설계 용역</t>
  </si>
  <si>
    <t>박동한</t>
  </si>
  <si>
    <t>062-958-2487</t>
  </si>
  <si>
    <t>25년 여수권역 친환경에너지보급사업(히트펌프) 세부설계 용역</t>
  </si>
  <si>
    <t>동화저수지 지진가속도계측기 설치용역</t>
  </si>
  <si>
    <t>043-841-3074</t>
  </si>
  <si>
    <t>남궁찬</t>
  </si>
  <si>
    <t>죽공지구 농어촌취약지역생활여건개조사업 지역역량강화용역</t>
  </si>
  <si>
    <t>김서영</t>
  </si>
  <si>
    <t>055-269-9427</t>
  </si>
  <si>
    <t>부촌지구 취약지역생활여건개조사업 세부설계 용역</t>
  </si>
  <si>
    <t>대산면 기초생활거점조성사업 세부설계 용역</t>
  </si>
  <si>
    <t>덕곡지구 배수개선사업 건설폐기물처리 용역</t>
  </si>
  <si>
    <t>광암지구 배수개선사업 건설폐기물처리 용역</t>
  </si>
  <si>
    <t>은산1리 취약지역생활여건개조사업 건설폐기물처리 용역</t>
  </si>
  <si>
    <t>은산1리 취약지역생활여건개조사업 지역역량강화 용역</t>
  </si>
  <si>
    <t>은산1리 취약지역생활여건개조사업 재해예방기술지도 용역</t>
  </si>
  <si>
    <t>사곡리 취약지역생활여건개조사업 건설폐기물처리 용역</t>
  </si>
  <si>
    <t>사곡리 취약지역생활여건개조사업 지역역량강화 용역</t>
  </si>
  <si>
    <t>사곡리 취약지역생활여건개조사업 재해예방기술지도 용역</t>
  </si>
  <si>
    <t>홍준호</t>
  </si>
  <si>
    <t>031-8084-9563</t>
  </si>
  <si>
    <t>2025년 외국인 농촌문화체험 프로그램 운영 용역</t>
  </si>
  <si>
    <t>생성형AI 서비스 구축</t>
  </si>
  <si>
    <t>데이터 포털 구축</t>
  </si>
  <si>
    <t xml:space="preserve">데이터 관리 포털 구축 </t>
  </si>
  <si>
    <t>25년 보성권역 친환경에너지보급사업(히트펌프) 세부설계 용역</t>
  </si>
  <si>
    <t>칠곡면 기초생활거점조성사업 지역역량강화용역</t>
  </si>
  <si>
    <t>테스트베드 유역 모바일 정보제공 시작품 제작</t>
  </si>
  <si>
    <t>신형진</t>
  </si>
  <si>
    <t>031-400-1869</t>
  </si>
  <si>
    <t>유역 모니터링 공간 정보제공 시작품 제작</t>
  </si>
  <si>
    <t>25년 해남완도권역 친환경에너지보급사업(인버터) 세부설계 용역</t>
  </si>
  <si>
    <t>순창군 원격계측경보시스템 구축용역</t>
  </si>
  <si>
    <t>장기지구 대구획 경지정리사업 건설폐기물처리 용역</t>
  </si>
  <si>
    <t>장기지구 대구획 경지정리사업 재해예방기술지도 용역</t>
  </si>
  <si>
    <t>2025년 지하수자원관리사업 관측공 수리 및 부품교체(2차)</t>
  </si>
  <si>
    <t>진북면 기초생활거점 육성사업(2단계) 지역역량강화사업</t>
  </si>
  <si>
    <t>2025년 박람회 전시 부스 설치·운영 용역</t>
  </si>
  <si>
    <t>이도현</t>
  </si>
  <si>
    <t>본사 농지관리처 농지조사부</t>
  </si>
  <si>
    <t>지능형 통합보안관제센터 구축 용역</t>
  </si>
  <si>
    <t>RPA 업무자동화 개발 및 유지관리 용역(3차)</t>
  </si>
  <si>
    <t>송정경</t>
  </si>
  <si>
    <t>25년 함평권역 친환경에너지보급사업(히트펌프) 세부설계 용역</t>
  </si>
  <si>
    <t>25년 진도권역 친환경에너지보급사업(히트펌프,인버터) 세부설계 용역</t>
  </si>
  <si>
    <t>흥왕지구 배수개선사업 폐기물처리용역</t>
  </si>
  <si>
    <t>일반용역</t>
    <phoneticPr fontId="4" type="noConversion"/>
  </si>
  <si>
    <t>미해당</t>
    <phoneticPr fontId="4" type="noConversion"/>
  </si>
  <si>
    <t>민혁진</t>
    <phoneticPr fontId="4" type="noConversion"/>
  </si>
  <si>
    <t>자체조달</t>
    <phoneticPr fontId="4" type="noConversion"/>
  </si>
  <si>
    <t>충청남도</t>
    <phoneticPr fontId="4" type="noConversion"/>
  </si>
  <si>
    <t>-</t>
    <phoneticPr fontId="4" type="noConversion"/>
  </si>
  <si>
    <t>토목</t>
    <phoneticPr fontId="4" type="noConversion"/>
  </si>
  <si>
    <t>식</t>
    <phoneticPr fontId="4" type="noConversion"/>
  </si>
  <si>
    <t>냉난방기</t>
    <phoneticPr fontId="4" type="noConversion"/>
  </si>
  <si>
    <t>장기</t>
    <phoneticPr fontId="4" type="noConversion"/>
  </si>
  <si>
    <t>쇼핑몰</t>
    <phoneticPr fontId="4" type="noConversion"/>
  </si>
  <si>
    <t>충남지역본부 홍성지사 농어촌사업부</t>
    <phoneticPr fontId="4" type="noConversion"/>
  </si>
  <si>
    <t>중앙조달</t>
    <phoneticPr fontId="4" type="noConversion"/>
  </si>
  <si>
    <t>김태호</t>
    <phoneticPr fontId="4" type="noConversion"/>
  </si>
  <si>
    <t>041-630-5735</t>
    <phoneticPr fontId="4" type="noConversion"/>
  </si>
  <si>
    <t>포장</t>
    <phoneticPr fontId="4" type="noConversion"/>
  </si>
  <si>
    <t>ton</t>
    <phoneticPr fontId="4" type="noConversion"/>
  </si>
  <si>
    <t>미장벽돌</t>
    <phoneticPr fontId="4" type="noConversion"/>
  </si>
  <si>
    <t>경간</t>
    <phoneticPr fontId="4" type="noConversion"/>
  </si>
  <si>
    <t>전현구</t>
    <phoneticPr fontId="4" type="noConversion"/>
  </si>
  <si>
    <t>041-630-5752</t>
    <phoneticPr fontId="4" type="noConversion"/>
  </si>
  <si>
    <t>육현욱</t>
    <phoneticPr fontId="4" type="noConversion"/>
  </si>
  <si>
    <t>041-351-9138</t>
    <phoneticPr fontId="4" type="noConversion"/>
  </si>
  <si>
    <t>수의</t>
    <phoneticPr fontId="4" type="noConversion"/>
  </si>
  <si>
    <t>김도형</t>
    <phoneticPr fontId="4" type="noConversion"/>
  </si>
  <si>
    <t>기술용역</t>
    <phoneticPr fontId="4" type="noConversion"/>
  </si>
  <si>
    <t>전기</t>
    <phoneticPr fontId="4" type="noConversion"/>
  </si>
  <si>
    <t>충남지역본부 세종대전금산지사 농어촌사업부</t>
    <phoneticPr fontId="4" type="noConversion"/>
  </si>
  <si>
    <t>권재현</t>
    <phoneticPr fontId="4" type="noConversion"/>
  </si>
  <si>
    <t>041-754-9227</t>
    <phoneticPr fontId="4" type="noConversion"/>
  </si>
  <si>
    <t>토건</t>
    <phoneticPr fontId="4" type="noConversion"/>
  </si>
  <si>
    <t>통신</t>
    <phoneticPr fontId="4" type="noConversion"/>
  </si>
  <si>
    <t>레미콘</t>
    <phoneticPr fontId="4" type="noConversion"/>
  </si>
  <si>
    <t>건축토목</t>
    <phoneticPr fontId="4" type="noConversion"/>
  </si>
  <si>
    <t>㎥</t>
    <phoneticPr fontId="4" type="noConversion"/>
  </si>
  <si>
    <t>이형철근</t>
    <phoneticPr fontId="4" type="noConversion"/>
  </si>
  <si>
    <t>건축</t>
    <phoneticPr fontId="4" type="noConversion"/>
  </si>
  <si>
    <t>TON</t>
    <phoneticPr fontId="4" type="noConversion"/>
  </si>
  <si>
    <t>태양광발전장치</t>
    <phoneticPr fontId="4" type="noConversion"/>
  </si>
  <si>
    <t>충남지역본부 서천지사 농어촌사업부</t>
    <phoneticPr fontId="4" type="noConversion"/>
  </si>
  <si>
    <t>안전</t>
    <phoneticPr fontId="4" type="noConversion"/>
  </si>
  <si>
    <t>m3</t>
    <phoneticPr fontId="4" type="noConversion"/>
  </si>
  <si>
    <t>이효원</t>
    <phoneticPr fontId="4" type="noConversion"/>
  </si>
  <si>
    <t>041-539-7064</t>
    <phoneticPr fontId="4" type="noConversion"/>
  </si>
  <si>
    <t>충남지역본부 예산지사 농어촌사업부</t>
    <phoneticPr fontId="4" type="noConversion"/>
  </si>
  <si>
    <t>이만재</t>
  </si>
  <si>
    <t>25-18-80</t>
    <phoneticPr fontId="4" type="noConversion"/>
  </si>
  <si>
    <t>김희수</t>
    <phoneticPr fontId="4" type="noConversion"/>
  </si>
  <si>
    <t>041-330-3507</t>
    <phoneticPr fontId="4" type="noConversion"/>
  </si>
  <si>
    <t>25-21-120</t>
    <phoneticPr fontId="4" type="noConversion"/>
  </si>
  <si>
    <t>25-27-150</t>
    <phoneticPr fontId="4" type="noConversion"/>
  </si>
  <si>
    <t>충남지역본부 서산태안지사 농어촌사업부</t>
    <phoneticPr fontId="4" type="noConversion"/>
  </si>
  <si>
    <t>김정수</t>
    <phoneticPr fontId="4" type="noConversion"/>
  </si>
  <si>
    <t>면</t>
    <phoneticPr fontId="4" type="noConversion"/>
  </si>
  <si>
    <t>충남지역본부 서산태안지사 수자원관리부</t>
    <phoneticPr fontId="4" type="noConversion"/>
  </si>
  <si>
    <t>대</t>
    <phoneticPr fontId="4" type="noConversion"/>
  </si>
  <si>
    <t>041-660-8588</t>
    <phoneticPr fontId="4" type="noConversion"/>
  </si>
  <si>
    <t>일반</t>
    <phoneticPr fontId="4" type="noConversion"/>
  </si>
  <si>
    <t>금강사업단 시설관리부</t>
    <phoneticPr fontId="4" type="noConversion"/>
  </si>
  <si>
    <t>박현준</t>
  </si>
  <si>
    <t>044-202-0328</t>
  </si>
  <si>
    <t>김두산</t>
  </si>
  <si>
    <t>061-430-7765</t>
  </si>
  <si>
    <t>국록천</t>
  </si>
  <si>
    <t>해창지구 국가관리 방조제개보수사업 전기공사</t>
  </si>
  <si>
    <t>문유현</t>
  </si>
  <si>
    <t>061-860-7645</t>
  </si>
  <si>
    <t>이회진항 어촌뉴딜300(특화사업) 통신공사</t>
  </si>
  <si>
    <t>현용진</t>
  </si>
  <si>
    <t>조민국</t>
  </si>
  <si>
    <t>061-470-5551</t>
  </si>
  <si>
    <t>김민정</t>
  </si>
  <si>
    <t>061-390-8641</t>
  </si>
  <si>
    <t>임성미</t>
  </si>
  <si>
    <t>061-390-8661</t>
  </si>
  <si>
    <t>1000*730*150</t>
  </si>
  <si>
    <t>전남지역본부 장흥지사 농어촌사업부</t>
    <phoneticPr fontId="4" type="noConversion"/>
  </si>
  <si>
    <t>기계</t>
    <phoneticPr fontId="4" type="noConversion"/>
  </si>
  <si>
    <t>조</t>
    <phoneticPr fontId="4" type="noConversion"/>
  </si>
  <si>
    <t>개</t>
    <phoneticPr fontId="4" type="noConversion"/>
  </si>
  <si>
    <t>전남지역본부 농어촌계획부</t>
  </si>
  <si>
    <t>이정택</t>
  </si>
  <si>
    <t>전남지역본부 담양지사 농어촌사업부</t>
    <phoneticPr fontId="4" type="noConversion"/>
  </si>
  <si>
    <t>지산지구 배수개선사업 폐기물 처리용역</t>
  </si>
  <si>
    <t>전남지역본부 진도지사 농어촌사업부</t>
    <phoneticPr fontId="4" type="noConversion"/>
  </si>
  <si>
    <t>지산지구 배수개선사업 재해예방기술지도용역</t>
  </si>
  <si>
    <t>가력신시배수갑문 보수도장공사</t>
    <phoneticPr fontId="4" type="noConversion"/>
  </si>
  <si>
    <t>새만금사업단 시설관리부</t>
    <phoneticPr fontId="4" type="noConversion"/>
  </si>
  <si>
    <t>063-540-5945</t>
    <phoneticPr fontId="4" type="noConversion"/>
  </si>
  <si>
    <t>김종찬</t>
    <phoneticPr fontId="4" type="noConversion"/>
  </si>
  <si>
    <t>063-540-5992</t>
    <phoneticPr fontId="4" type="noConversion"/>
  </si>
  <si>
    <t>새만금사업단 환경관리부</t>
    <phoneticPr fontId="4" type="noConversion"/>
  </si>
  <si>
    <t>철근</t>
    <phoneticPr fontId="4" type="noConversion"/>
  </si>
  <si>
    <t>톤</t>
    <phoneticPr fontId="4" type="noConversion"/>
  </si>
  <si>
    <t>개소</t>
    <phoneticPr fontId="4" type="noConversion"/>
  </si>
  <si>
    <t>박정섭</t>
    <phoneticPr fontId="4" type="noConversion"/>
  </si>
  <si>
    <t>063-450-9077</t>
    <phoneticPr fontId="4" type="noConversion"/>
  </si>
  <si>
    <t>063-450-9078</t>
    <phoneticPr fontId="4" type="noConversion"/>
  </si>
  <si>
    <t>새만금산업단지사업단 사업관리부</t>
    <phoneticPr fontId="4" type="noConversion"/>
  </si>
  <si>
    <t>경남지역본부 지하수지질부</t>
    <phoneticPr fontId="4" type="noConversion"/>
  </si>
  <si>
    <t>임성택</t>
    <phoneticPr fontId="4" type="noConversion"/>
  </si>
  <si>
    <t>055-269-9426</t>
    <phoneticPr fontId="4" type="noConversion"/>
  </si>
  <si>
    <t>김지헌</t>
    <phoneticPr fontId="4" type="noConversion"/>
  </si>
  <si>
    <t>055-269-9424</t>
    <phoneticPr fontId="4" type="noConversion"/>
  </si>
  <si>
    <t>밀양시 노후저수지 그라우팅 보강공사 1공구</t>
    <phoneticPr fontId="4" type="noConversion"/>
  </si>
  <si>
    <t>서상진</t>
    <phoneticPr fontId="4" type="noConversion"/>
  </si>
  <si>
    <t>055-269-9423</t>
    <phoneticPr fontId="4" type="noConversion"/>
  </si>
  <si>
    <t>경상남도</t>
    <phoneticPr fontId="4" type="noConversion"/>
  </si>
  <si>
    <t>경남지역본부 진주산청지사 수자원관리부</t>
    <phoneticPr fontId="4" type="noConversion"/>
  </si>
  <si>
    <t>임민규</t>
    <phoneticPr fontId="4" type="noConversion"/>
  </si>
  <si>
    <t>055-250-2273</t>
    <phoneticPr fontId="4" type="noConversion"/>
  </si>
  <si>
    <t>이우승</t>
    <phoneticPr fontId="4" type="noConversion"/>
  </si>
  <si>
    <t>055-940-5541</t>
    <phoneticPr fontId="4" type="noConversion"/>
  </si>
  <si>
    <t>배수장</t>
    <phoneticPr fontId="4" type="noConversion"/>
  </si>
  <si>
    <t>태양광</t>
    <phoneticPr fontId="4" type="noConversion"/>
  </si>
  <si>
    <t>디자인형울타리</t>
    <phoneticPr fontId="4" type="noConversion"/>
  </si>
  <si>
    <t>알루미늄제교량난간</t>
    <phoneticPr fontId="4" type="noConversion"/>
  </si>
  <si>
    <t>m</t>
    <phoneticPr fontId="4" type="noConversion"/>
  </si>
  <si>
    <t>경남지역본부 울산지사 농어촌사업부</t>
    <phoneticPr fontId="4" type="noConversion"/>
  </si>
  <si>
    <t>조경</t>
    <phoneticPr fontId="4" type="noConversion"/>
  </si>
  <si>
    <t>철근콘크리트용배수로관</t>
    <phoneticPr fontId="4" type="noConversion"/>
  </si>
  <si>
    <t xml:space="preserve"> 밀양 청년농촌보금자리 조성사업</t>
    <phoneticPr fontId="4" type="noConversion"/>
  </si>
  <si>
    <t>창호</t>
    <phoneticPr fontId="4" type="noConversion"/>
  </si>
  <si>
    <t>커튼월</t>
    <phoneticPr fontId="4" type="noConversion"/>
  </si>
  <si>
    <t>kg</t>
    <phoneticPr fontId="4" type="noConversion"/>
  </si>
  <si>
    <t>경남지역본부 밀양지사 농어촌사업부</t>
    <phoneticPr fontId="4" type="noConversion"/>
  </si>
  <si>
    <t>양경철</t>
    <phoneticPr fontId="4" type="noConversion"/>
  </si>
  <si>
    <t>프로젝트창</t>
    <phoneticPr fontId="4" type="noConversion"/>
  </si>
  <si>
    <t>롤방충망</t>
    <phoneticPr fontId="4" type="noConversion"/>
  </si>
  <si>
    <t>미서기창</t>
    <phoneticPr fontId="4" type="noConversion"/>
  </si>
  <si>
    <t>m2</t>
    <phoneticPr fontId="4" type="noConversion"/>
  </si>
  <si>
    <t>방충망</t>
    <phoneticPr fontId="4" type="noConversion"/>
  </si>
  <si>
    <t>분전반</t>
    <phoneticPr fontId="4" type="noConversion"/>
  </si>
  <si>
    <t>조명기구</t>
    <phoneticPr fontId="4" type="noConversion"/>
  </si>
  <si>
    <t>ea</t>
    <phoneticPr fontId="4" type="noConversion"/>
  </si>
  <si>
    <t>밀양 지역특화 임대형 스마트팜 조성사업</t>
    <phoneticPr fontId="4" type="noConversion"/>
  </si>
  <si>
    <t>김보상</t>
    <phoneticPr fontId="4" type="noConversion"/>
  </si>
  <si>
    <t>055-359-6343</t>
    <phoneticPr fontId="4" type="noConversion"/>
  </si>
  <si>
    <t>조민근</t>
    <phoneticPr fontId="4" type="noConversion"/>
  </si>
  <si>
    <t>055-359-6345</t>
    <phoneticPr fontId="4" type="noConversion"/>
  </si>
  <si>
    <t>25-21-80</t>
    <phoneticPr fontId="4" type="noConversion"/>
  </si>
  <si>
    <t>메시형울타리</t>
    <phoneticPr fontId="4" type="noConversion"/>
  </si>
  <si>
    <t>조우민</t>
    <phoneticPr fontId="4" type="noConversion"/>
  </si>
  <si>
    <t>055-250-2260</t>
    <phoneticPr fontId="4" type="noConversion"/>
  </si>
  <si>
    <t>EA</t>
    <phoneticPr fontId="4" type="noConversion"/>
  </si>
  <si>
    <t>D500mm</t>
    <phoneticPr fontId="4" type="noConversion"/>
  </si>
  <si>
    <t>25-30-150</t>
    <phoneticPr fontId="4" type="noConversion"/>
  </si>
  <si>
    <t>경계석</t>
    <phoneticPr fontId="4" type="noConversion"/>
  </si>
  <si>
    <t>경남지역본부 사천지사 농어촌사업부</t>
    <phoneticPr fontId="4" type="noConversion"/>
  </si>
  <si>
    <t>금속제창</t>
    <phoneticPr fontId="4" type="noConversion"/>
  </si>
  <si>
    <t>단열커튼월</t>
    <phoneticPr fontId="4" type="noConversion"/>
  </si>
  <si>
    <t>송문항 어촌뉴딜300사업 토목건축공사</t>
    <phoneticPr fontId="4" type="noConversion"/>
  </si>
  <si>
    <t>남호성</t>
    <phoneticPr fontId="4" type="noConversion"/>
  </si>
  <si>
    <t>055-880-5146</t>
    <phoneticPr fontId="4" type="noConversion"/>
  </si>
  <si>
    <t>화장실칸막이</t>
    <phoneticPr fontId="4" type="noConversion"/>
  </si>
  <si>
    <t>조현일</t>
    <phoneticPr fontId="4" type="noConversion"/>
  </si>
  <si>
    <t>055-880-5162</t>
    <phoneticPr fontId="4" type="noConversion"/>
  </si>
  <si>
    <t>경남지역본부 농어촌계획부</t>
    <phoneticPr fontId="4" type="noConversion"/>
  </si>
  <si>
    <t>해당</t>
    <phoneticPr fontId="4" type="noConversion"/>
  </si>
  <si>
    <t>송영하</t>
    <phoneticPr fontId="4" type="noConversion"/>
  </si>
  <si>
    <t>경남지역본부 거창함양지사 농어촌사업부</t>
    <phoneticPr fontId="4" type="noConversion"/>
  </si>
  <si>
    <t>김수진</t>
  </si>
  <si>
    <t>054-712-3442</t>
  </si>
  <si>
    <t>사직2리 취약지역생활여건개조사업 건축토목공사</t>
    <phoneticPr fontId="4" type="noConversion"/>
  </si>
  <si>
    <t>정월표</t>
    <phoneticPr fontId="4" type="noConversion"/>
  </si>
  <si>
    <t>054-830-8192</t>
    <phoneticPr fontId="4" type="noConversion"/>
  </si>
  <si>
    <t>경북지역본부 의성군위지사 수자원관리부</t>
    <phoneticPr fontId="4" type="noConversion"/>
  </si>
  <si>
    <t>김어진</t>
  </si>
  <si>
    <t>㎡</t>
    <phoneticPr fontId="4" type="noConversion"/>
  </si>
  <si>
    <t>심현철</t>
    <phoneticPr fontId="4" type="noConversion"/>
  </si>
  <si>
    <t>054-720-7011</t>
    <phoneticPr fontId="4" type="noConversion"/>
  </si>
  <si>
    <t>경북지역본부 의성군위지사 군위지부</t>
    <phoneticPr fontId="4" type="noConversion"/>
  </si>
  <si>
    <t>박찬우</t>
    <phoneticPr fontId="4" type="noConversion"/>
  </si>
  <si>
    <t>054-830-8195</t>
    <phoneticPr fontId="4" type="noConversion"/>
  </si>
  <si>
    <t>막구조물</t>
    <phoneticPr fontId="4" type="noConversion"/>
  </si>
  <si>
    <t>스마트팜온실신축사업(강희표농가)</t>
  </si>
  <si>
    <t>이동식화장실</t>
    <phoneticPr fontId="4" type="noConversion"/>
  </si>
  <si>
    <t>경북지역본부 성주지사 농어촌사업부</t>
    <phoneticPr fontId="4" type="noConversion"/>
  </si>
  <si>
    <t>박만수</t>
    <phoneticPr fontId="4" type="noConversion"/>
  </si>
  <si>
    <t>054-930-0741</t>
    <phoneticPr fontId="4" type="noConversion"/>
  </si>
  <si>
    <t>CCTV</t>
    <phoneticPr fontId="4" type="noConversion"/>
  </si>
  <si>
    <t>경북지역본부 영주봉화지사 농어촌사업부</t>
    <phoneticPr fontId="4" type="noConversion"/>
  </si>
  <si>
    <t>이기환</t>
    <phoneticPr fontId="4" type="noConversion"/>
  </si>
  <si>
    <t>본사 기반계획처 기반기술부</t>
    <phoneticPr fontId="4" type="noConversion"/>
  </si>
  <si>
    <t>김성범</t>
    <phoneticPr fontId="4" type="noConversion"/>
  </si>
  <si>
    <t>061-338-6564</t>
    <phoneticPr fontId="4" type="noConversion"/>
  </si>
  <si>
    <t>국가계약법 시행령 제26조 제1항 제4호</t>
    <phoneticPr fontId="4" type="noConversion"/>
  </si>
  <si>
    <t>경기지역본부 연천포천가평지사 농어촌사업부</t>
    <phoneticPr fontId="4" type="noConversion"/>
  </si>
  <si>
    <t>인베드로</t>
    <phoneticPr fontId="4" type="noConversion"/>
  </si>
  <si>
    <t>031-860-8942</t>
    <phoneticPr fontId="4" type="noConversion"/>
  </si>
  <si>
    <t>가드레일</t>
    <phoneticPr fontId="4" type="noConversion"/>
  </si>
  <si>
    <t>송지훈</t>
    <phoneticPr fontId="4" type="noConversion"/>
  </si>
  <si>
    <t>KG</t>
    <phoneticPr fontId="4" type="noConversion"/>
  </si>
  <si>
    <t>수중펌프</t>
    <phoneticPr fontId="4" type="noConversion"/>
  </si>
  <si>
    <t>수도용폴리에틸렌관</t>
    <phoneticPr fontId="4" type="noConversion"/>
  </si>
  <si>
    <t>본사 농지관리처 농지조사부</t>
    <phoneticPr fontId="4" type="noConversion"/>
  </si>
  <si>
    <t>제주지역본부 수자원관리부</t>
    <phoneticPr fontId="4" type="noConversion"/>
  </si>
  <si>
    <t>제주지역본부 농어촌계획부</t>
    <phoneticPr fontId="4" type="noConversion"/>
  </si>
  <si>
    <t>최진혁</t>
    <phoneticPr fontId="4" type="noConversion"/>
  </si>
  <si>
    <t>010-3842-0664</t>
    <phoneticPr fontId="4" type="noConversion"/>
  </si>
  <si>
    <t>제주지역본부 서귀포제주지부</t>
    <phoneticPr fontId="4" type="noConversion"/>
  </si>
  <si>
    <t>제주특별자치도</t>
    <phoneticPr fontId="4" type="noConversion"/>
  </si>
  <si>
    <t>이창헌</t>
    <phoneticPr fontId="4" type="noConversion"/>
  </si>
  <si>
    <t>010-8662-9277</t>
    <phoneticPr fontId="4" type="noConversion"/>
  </si>
  <si>
    <t>오승재</t>
    <phoneticPr fontId="4" type="noConversion"/>
  </si>
  <si>
    <t>064-750-8832</t>
    <phoneticPr fontId="4" type="noConversion"/>
  </si>
  <si>
    <t>기타</t>
    <phoneticPr fontId="4" type="noConversion"/>
  </si>
  <si>
    <t>수산광령지구 수리시설개보수사업</t>
    <phoneticPr fontId="4" type="noConversion"/>
  </si>
  <si>
    <t>sd400 D13mm</t>
  </si>
  <si>
    <t>sd400 D16mm</t>
  </si>
  <si>
    <t>sd400 D19mm</t>
  </si>
  <si>
    <t>sd400 D22mm</t>
  </si>
  <si>
    <t>sd400 D25mm</t>
  </si>
  <si>
    <t>sd400 D29mm</t>
  </si>
  <si>
    <t>제주시 농촌신활력플러스사업 토목건축공사</t>
    <phoneticPr fontId="4" type="noConversion"/>
  </si>
  <si>
    <t>HD10 외</t>
    <phoneticPr fontId="4" type="noConversion"/>
  </si>
  <si>
    <t>강건영</t>
    <phoneticPr fontId="4" type="noConversion"/>
  </si>
  <si>
    <t>064-750-8874</t>
    <phoneticPr fontId="4" type="noConversion"/>
  </si>
  <si>
    <t>25-21-80 외</t>
    <phoneticPr fontId="4" type="noConversion"/>
  </si>
  <si>
    <t>아스콘</t>
    <phoneticPr fontId="4" type="noConversion"/>
  </si>
  <si>
    <t>기층 외</t>
    <phoneticPr fontId="4" type="noConversion"/>
  </si>
  <si>
    <t>시멘트</t>
    <phoneticPr fontId="4" type="noConversion"/>
  </si>
  <si>
    <t>40kg</t>
    <phoneticPr fontId="4" type="noConversion"/>
  </si>
  <si>
    <t>갤러리창 외</t>
    <phoneticPr fontId="4" type="noConversion"/>
  </si>
  <si>
    <t>VR관</t>
    <phoneticPr fontId="4" type="noConversion"/>
  </si>
  <si>
    <t>D500</t>
    <phoneticPr fontId="4" type="noConversion"/>
  </si>
  <si>
    <t>15x15x500 외</t>
    <phoneticPr fontId="4" type="noConversion"/>
  </si>
  <si>
    <t>투수블럭</t>
    <phoneticPr fontId="4" type="noConversion"/>
  </si>
  <si>
    <t>150x150x200 외</t>
    <phoneticPr fontId="4" type="noConversion"/>
  </si>
  <si>
    <t>판석</t>
    <phoneticPr fontId="4" type="noConversion"/>
  </si>
  <si>
    <t>자연판석 외</t>
    <phoneticPr fontId="4" type="noConversion"/>
  </si>
  <si>
    <t>급수펌프</t>
    <phoneticPr fontId="4" type="noConversion"/>
  </si>
  <si>
    <t>제주시 농촌신활력플러스사업 전기공사</t>
    <phoneticPr fontId="4" type="noConversion"/>
  </si>
  <si>
    <t>LED조명기구</t>
    <phoneticPr fontId="4" type="noConversion"/>
  </si>
  <si>
    <t>태양광발전설비</t>
    <phoneticPr fontId="4" type="noConversion"/>
  </si>
  <si>
    <t>원격검침설비</t>
    <phoneticPr fontId="4" type="noConversion"/>
  </si>
  <si>
    <t>제주시 농촌신활력플러스사업 통신공사</t>
    <phoneticPr fontId="4" type="noConversion"/>
  </si>
  <si>
    <t>방송장비</t>
    <phoneticPr fontId="4" type="noConversion"/>
  </si>
  <si>
    <t>제주지역본부 광역화추진단</t>
    <phoneticPr fontId="4" type="noConversion"/>
  </si>
  <si>
    <t>공길용</t>
    <phoneticPr fontId="4" type="noConversion"/>
  </si>
  <si>
    <t>010-6335-7915</t>
    <phoneticPr fontId="4" type="noConversion"/>
  </si>
  <si>
    <t>송원효</t>
    <phoneticPr fontId="4" type="noConversion"/>
  </si>
  <si>
    <t>충북지역본부 스마트그린부</t>
    <phoneticPr fontId="4" type="noConversion"/>
  </si>
  <si>
    <t>김연용</t>
    <phoneticPr fontId="4" type="noConversion"/>
  </si>
  <si>
    <t>043-290-3345</t>
    <phoneticPr fontId="4" type="noConversion"/>
  </si>
  <si>
    <t>충청북도</t>
    <phoneticPr fontId="4" type="noConversion"/>
  </si>
  <si>
    <t>박현</t>
    <phoneticPr fontId="4" type="noConversion"/>
  </si>
  <si>
    <t>043-290-3459</t>
    <phoneticPr fontId="4" type="noConversion"/>
  </si>
  <si>
    <t>김영규</t>
    <phoneticPr fontId="4" type="noConversion"/>
  </si>
  <si>
    <t>043-290-3419</t>
    <phoneticPr fontId="4" type="noConversion"/>
  </si>
  <si>
    <t>이형민</t>
    <phoneticPr fontId="4" type="noConversion"/>
  </si>
  <si>
    <t>043-290-3465</t>
    <phoneticPr fontId="4" type="noConversion"/>
  </si>
  <si>
    <t>오정혁</t>
    <phoneticPr fontId="4" type="noConversion"/>
  </si>
  <si>
    <t>043-290-3334</t>
    <phoneticPr fontId="4" type="noConversion"/>
  </si>
  <si>
    <t>김준우</t>
    <phoneticPr fontId="4" type="noConversion"/>
  </si>
  <si>
    <t>충북지역본부 옥천영동지사 농어촌사업부</t>
    <phoneticPr fontId="4" type="noConversion"/>
  </si>
  <si>
    <t>이혜림</t>
    <phoneticPr fontId="4" type="noConversion"/>
  </si>
  <si>
    <t>충북지역본부 충주제천단양지사 농어촌사업부</t>
    <phoneticPr fontId="4" type="noConversion"/>
  </si>
  <si>
    <t>송종욱</t>
    <phoneticPr fontId="4" type="noConversion"/>
  </si>
  <si>
    <t>043-841-3051</t>
    <phoneticPr fontId="4" type="noConversion"/>
  </si>
  <si>
    <t>지하수상부보호공</t>
    <phoneticPr fontId="4" type="noConversion"/>
  </si>
  <si>
    <t>043-540-2543</t>
    <phoneticPr fontId="4" type="noConversion"/>
  </si>
  <si>
    <t>LED실내조명등</t>
    <phoneticPr fontId="4" type="noConversion"/>
  </si>
  <si>
    <t>조명</t>
    <phoneticPr fontId="4" type="noConversion"/>
  </si>
  <si>
    <t>충북지역본부 음성지사 농어촌사업부</t>
    <phoneticPr fontId="4" type="noConversion"/>
  </si>
  <si>
    <t>김진혁</t>
    <phoneticPr fontId="4" type="noConversion"/>
  </si>
  <si>
    <t>043-871-7319</t>
    <phoneticPr fontId="4" type="noConversion"/>
  </si>
  <si>
    <t>금왕읍 농촌중심지활성화사업 지급자재(수배전반) 제조구매</t>
    <phoneticPr fontId="4" type="noConversion"/>
  </si>
  <si>
    <t>수배전반</t>
    <phoneticPr fontId="4" type="noConversion"/>
  </si>
  <si>
    <t>금왕읍 농촌중심지활성화사업 지급자재(변압기) 제조구매</t>
    <phoneticPr fontId="4" type="noConversion"/>
  </si>
  <si>
    <t>변압기</t>
    <phoneticPr fontId="4" type="noConversion"/>
  </si>
  <si>
    <t>금왕읍 농촌중심지활성화사업 지급자재(전기차충전설비) 제조구매</t>
    <phoneticPr fontId="4" type="noConversion"/>
  </si>
  <si>
    <t>급속충전기</t>
    <phoneticPr fontId="4" type="noConversion"/>
  </si>
  <si>
    <t>금왕읍 농촌중심지활성화사업 지급자재(태양광) 제조구매</t>
    <phoneticPr fontId="4" type="noConversion"/>
  </si>
  <si>
    <t>유지민</t>
    <phoneticPr fontId="4" type="noConversion"/>
  </si>
  <si>
    <t>충북지역본부 지역특화사업단</t>
    <phoneticPr fontId="4" type="noConversion"/>
  </si>
  <si>
    <t>충북지역본부 진천지사 농어촌사업부</t>
    <phoneticPr fontId="4" type="noConversion"/>
  </si>
  <si>
    <t>김상훈</t>
    <phoneticPr fontId="4" type="noConversion"/>
  </si>
  <si>
    <t>043-530-5742</t>
    <phoneticPr fontId="4" type="noConversion"/>
  </si>
  <si>
    <t>김창영</t>
    <phoneticPr fontId="4" type="noConversion"/>
  </si>
  <si>
    <t>043-530-5731</t>
    <phoneticPr fontId="4" type="noConversion"/>
  </si>
  <si>
    <t>최연규</t>
    <phoneticPr fontId="4" type="noConversion"/>
  </si>
  <si>
    <t>043-871-7342</t>
    <phoneticPr fontId="4" type="noConversion"/>
  </si>
  <si>
    <t>양재운</t>
    <phoneticPr fontId="4" type="noConversion"/>
  </si>
  <si>
    <t>충남서부관리단 사업관리부</t>
    <phoneticPr fontId="4" type="noConversion"/>
  </si>
  <si>
    <t>WC-1</t>
    <phoneticPr fontId="4" type="noConversion"/>
  </si>
  <si>
    <t>강원지역본부 원주지사 평창영월정선지부</t>
    <phoneticPr fontId="4" type="noConversion"/>
  </si>
  <si>
    <t>소방</t>
    <phoneticPr fontId="4" type="noConversion"/>
  </si>
  <si>
    <t>25-18-150</t>
    <phoneticPr fontId="4" type="noConversion"/>
  </si>
  <si>
    <t>구조물</t>
    <phoneticPr fontId="4" type="noConversion"/>
  </si>
  <si>
    <t>강원지역본부 철원지사 농어촌사업부</t>
    <phoneticPr fontId="4" type="noConversion"/>
  </si>
  <si>
    <t>강원지역본부 농어촌계획부</t>
    <phoneticPr fontId="4" type="noConversion"/>
  </si>
  <si>
    <t>심고은</t>
    <phoneticPr fontId="4" type="noConversion"/>
  </si>
  <si>
    <t>033-240-9736</t>
    <phoneticPr fontId="4" type="noConversion"/>
  </si>
  <si>
    <t>전북지역본부 순창지사 농어촌사업부</t>
    <phoneticPr fontId="4" type="noConversion"/>
  </si>
  <si>
    <t>전라북도</t>
    <phoneticPr fontId="4" type="noConversion"/>
  </si>
  <si>
    <t>채민석</t>
    <phoneticPr fontId="4" type="noConversion"/>
  </si>
  <si>
    <t>063-270-0531</t>
    <phoneticPr fontId="4" type="noConversion"/>
  </si>
  <si>
    <t>정인혁</t>
    <phoneticPr fontId="4" type="noConversion"/>
  </si>
  <si>
    <t>063-540-1171</t>
    <phoneticPr fontId="4" type="noConversion"/>
  </si>
  <si>
    <t>제로에너지</t>
    <phoneticPr fontId="4" type="noConversion"/>
  </si>
  <si>
    <t>박진우</t>
    <phoneticPr fontId="4" type="noConversion"/>
  </si>
  <si>
    <t>063-270-0551</t>
    <phoneticPr fontId="4" type="noConversion"/>
  </si>
  <si>
    <t>유창영</t>
  </si>
  <si>
    <t>063-560-1548</t>
  </si>
  <si>
    <t>본</t>
    <phoneticPr fontId="4" type="noConversion"/>
  </si>
  <si>
    <t>김대호</t>
    <phoneticPr fontId="4" type="noConversion"/>
  </si>
  <si>
    <t>40mm</t>
    <phoneticPr fontId="4" type="noConversion"/>
  </si>
  <si>
    <t>전북지역본부 농어촌계획부</t>
    <phoneticPr fontId="4" type="noConversion"/>
  </si>
  <si>
    <t>수산물 직거래 장터 운영 용역</t>
    <phoneticPr fontId="4" type="noConversion"/>
  </si>
  <si>
    <t>전예원</t>
    <phoneticPr fontId="4" type="noConversion"/>
  </si>
  <si>
    <t>063-239-2131</t>
    <phoneticPr fontId="4" type="noConversion"/>
  </si>
  <si>
    <t>관기지구 취약지역생활여건개조사업 지질조사 용역</t>
    <phoneticPr fontId="4" type="noConversion"/>
  </si>
  <si>
    <t>이소진</t>
    <phoneticPr fontId="4" type="noConversion"/>
  </si>
  <si>
    <t>044-864-6928</t>
    <phoneticPr fontId="4" type="noConversion"/>
  </si>
  <si>
    <t>정지연</t>
    <phoneticPr fontId="4" type="noConversion"/>
  </si>
  <si>
    <t>044-865-6923</t>
    <phoneticPr fontId="4" type="noConversion"/>
  </si>
  <si>
    <t>김진석</t>
    <phoneticPr fontId="4" type="noConversion"/>
  </si>
  <si>
    <t>박재준</t>
    <phoneticPr fontId="4" type="noConversion"/>
  </si>
  <si>
    <t>수리지질 특성을 고려한 지하수저류댐 보강효과 분석 연구</t>
    <phoneticPr fontId="4" type="noConversion"/>
  </si>
  <si>
    <t xml:space="preserve">2024년 으뜸촌 우수경영체 홍보 용역 </t>
    <phoneticPr fontId="4" type="noConversion"/>
  </si>
  <si>
    <t>O</t>
    <phoneticPr fontId="4" type="noConversion"/>
  </si>
  <si>
    <t>홍천군 한해대책 관정개발 (내면 자운1리 큰다물골)</t>
  </si>
  <si>
    <t>33155-004-01-0029</t>
  </si>
  <si>
    <t>전용중</t>
  </si>
  <si>
    <t>033-240-9671</t>
  </si>
  <si>
    <t>양식장용수관리사업 양현4지구 시추조사</t>
  </si>
  <si>
    <t>주천면 농촌중심지활성화사업 토목건축공사</t>
  </si>
  <si>
    <t>강원지역본부 원주지사 평창영월정선지부</t>
  </si>
  <si>
    <t>남상경</t>
  </si>
  <si>
    <t>033-749-1667</t>
  </si>
  <si>
    <t>평창읍 농촌중심지활성화사업 미탄건겅증진센터 건축공사</t>
  </si>
  <si>
    <t>평창읍 농촌중심지활성화사업 미탄건강증진센터 전기공사</t>
  </si>
  <si>
    <t>평창읍 농촌중심지활성화사업 미탄건강증진센터 통신공사</t>
  </si>
  <si>
    <t>미탄면 기초생활거점조성사업 토목건축공사</t>
  </si>
  <si>
    <t>미탄면 기초생활거점조성사업 전기공사</t>
  </si>
  <si>
    <t>미탄면 기초생활거점조성사업 통신공사</t>
  </si>
  <si>
    <t>미탄면 기초생활거점조성사업 소방공사</t>
  </si>
  <si>
    <t>구정면 기초생활거점조성사업 구정복지회관 철거공사</t>
  </si>
  <si>
    <t>33238-072-01-0047</t>
  </si>
  <si>
    <t>한기수</t>
  </si>
  <si>
    <t>033-650-3272</t>
  </si>
  <si>
    <t>구정면 기초생활거점조성사업 다목적 야외 문화공간 조성 토목공사</t>
  </si>
  <si>
    <t>고성군 어도개보수사업 토목공사</t>
  </si>
  <si>
    <t>서동욱</t>
  </si>
  <si>
    <t>033-630-0151</t>
  </si>
  <si>
    <t>2025년 중세지구 기계화 경작로 토목공사</t>
  </si>
  <si>
    <t>강원지역본부 철원지사 수자원관리부</t>
  </si>
  <si>
    <t>김보현</t>
  </si>
  <si>
    <t>033-450-1361</t>
  </si>
  <si>
    <t>2025년 외촌지구 기계화 경작로 토목공사</t>
  </si>
  <si>
    <t>2025년 산명지구 기계화 경작로 토목공사</t>
  </si>
  <si>
    <t>2025년 동송지구 기계화 경작로 토목공사</t>
  </si>
  <si>
    <t>2025년 삼간지구 기계화 경작로 토목공사</t>
  </si>
  <si>
    <t>2025년 하갈지구 기계화 경작로 토목공사</t>
  </si>
  <si>
    <t>나포양수장 부대시설 정비공사</t>
    <phoneticPr fontId="4" type="noConversion"/>
  </si>
  <si>
    <t>최평원</t>
    <phoneticPr fontId="4" type="noConversion"/>
  </si>
  <si>
    <t>063-450-9942</t>
    <phoneticPr fontId="4" type="noConversion"/>
  </si>
  <si>
    <t>금강하구둑 부대시설 정비공사</t>
    <phoneticPr fontId="4" type="noConversion"/>
  </si>
  <si>
    <t>원앙지선 용수로 외 2개소 정비공사</t>
    <phoneticPr fontId="4" type="noConversion"/>
  </si>
  <si>
    <t>신송지구 수리시설개보수사업(대행위탁)</t>
    <phoneticPr fontId="4" type="noConversion"/>
  </si>
  <si>
    <t>지곡1지구 수리시설개보수사업(대행위탁)</t>
    <phoneticPr fontId="4" type="noConversion"/>
  </si>
  <si>
    <t>공주시 청년농촌보금자리 조성사업 토목건축기계공사</t>
  </si>
  <si>
    <t>김태형</t>
    <phoneticPr fontId="4" type="noConversion"/>
  </si>
  <si>
    <t>041-850-6442</t>
  </si>
  <si>
    <t>공주시 청년농촌보금자리 조성사업 전기공사</t>
  </si>
  <si>
    <t>041-850-6443</t>
  </si>
  <si>
    <t>공주시 청년농촌보금자리 조성사업 통신공사</t>
  </si>
  <si>
    <t>041-850-6444</t>
  </si>
  <si>
    <t xml:space="preserve">공주시 청년농촌보금자리 조성사업 소방공사 </t>
  </si>
  <si>
    <t>운전지구 배수개선사업 토목기계건축공사</t>
    <phoneticPr fontId="4" type="noConversion"/>
  </si>
  <si>
    <t>충남지역본부 천안지사 농어촌사업부</t>
    <phoneticPr fontId="4" type="noConversion"/>
  </si>
  <si>
    <t>최호영</t>
    <phoneticPr fontId="4" type="noConversion"/>
  </si>
  <si>
    <t>041-539-7082</t>
    <phoneticPr fontId="4" type="noConversion"/>
  </si>
  <si>
    <t>삼태2리 마을만들기사업 건축기계공사</t>
    <phoneticPr fontId="4" type="noConversion"/>
  </si>
  <si>
    <t>대정저수지 임대낚시터 시설물 철거 공사</t>
  </si>
  <si>
    <t>장진욱</t>
  </si>
  <si>
    <t>041-539-7096</t>
  </si>
  <si>
    <t>부여군 스마트농업 실습농장 조성사업 토목건축기계공사</t>
  </si>
  <si>
    <t>충남지역본부 부여지사 농어촌사업부</t>
  </si>
  <si>
    <t>박현정</t>
  </si>
  <si>
    <t>041-837-9515</t>
  </si>
  <si>
    <t>부여군 스마트농업 실습농장 조성사업 전기공사</t>
  </si>
  <si>
    <t>부여군 스마트농업 실습농장 조성사업 통신공사</t>
  </si>
  <si>
    <t>현북지구 수리시설개보수사업 전기공사</t>
  </si>
  <si>
    <t>041-837-9530</t>
  </si>
  <si>
    <t>설계중</t>
  </si>
  <si>
    <t>논티2리 취약지역생활여건개조사업 토목건축공사</t>
  </si>
  <si>
    <t>당진포1리지구 기계화경작로 확포장사업 토목공사</t>
    <phoneticPr fontId="4" type="noConversion"/>
  </si>
  <si>
    <t>충남지역본부 당진지사 농어촌사업부</t>
    <phoneticPr fontId="4" type="noConversion"/>
  </si>
  <si>
    <t>김배규</t>
  </si>
  <si>
    <t>041-351-9174</t>
  </si>
  <si>
    <t>당진시 스마트원예단지 기반조성사업 전기공사</t>
  </si>
  <si>
    <t>윤인식</t>
    <phoneticPr fontId="4" type="noConversion"/>
  </si>
  <si>
    <t>041-351-9168</t>
    <phoneticPr fontId="4" type="noConversion"/>
  </si>
  <si>
    <t>신리지구 배수개선사업 토목공사</t>
  </si>
  <si>
    <t>임장택</t>
    <phoneticPr fontId="4" type="noConversion"/>
  </si>
  <si>
    <t>041-351-9166</t>
    <phoneticPr fontId="4" type="noConversion"/>
  </si>
  <si>
    <t>석문면 통정리 용배수로 정비공사</t>
    <phoneticPr fontId="4" type="noConversion"/>
  </si>
  <si>
    <t>충남지역본부 당진지사 수자원관리부</t>
    <phoneticPr fontId="4" type="noConversion"/>
  </si>
  <si>
    <t>이훈</t>
    <phoneticPr fontId="4" type="noConversion"/>
  </si>
  <si>
    <t>041-351-9145</t>
    <phoneticPr fontId="4" type="noConversion"/>
  </si>
  <si>
    <t>산동지구 송수관로 외 3개소 긴급 보수공사</t>
    <phoneticPr fontId="4" type="noConversion"/>
  </si>
  <si>
    <t>환경농업시범단지 용배수로 유지관리공사</t>
    <phoneticPr fontId="4" type="noConversion"/>
  </si>
  <si>
    <t>우강면 송산1리 용수로 정비공사</t>
    <phoneticPr fontId="4" type="noConversion"/>
  </si>
  <si>
    <t>김명상</t>
    <phoneticPr fontId="4" type="noConversion"/>
  </si>
  <si>
    <t>041-351-9139</t>
    <phoneticPr fontId="4" type="noConversion"/>
  </si>
  <si>
    <t>우강면 부장리 간이양수장 설치사업</t>
    <phoneticPr fontId="4" type="noConversion"/>
  </si>
  <si>
    <t>석문호 관리소 용수지거 관수로 보수공사</t>
    <phoneticPr fontId="4" type="noConversion"/>
  </si>
  <si>
    <t>충남지역복부 당진지사 수자원관리부</t>
    <phoneticPr fontId="4" type="noConversion"/>
  </si>
  <si>
    <t>김명상</t>
  </si>
  <si>
    <t>041-351-9139</t>
  </si>
  <si>
    <t>봉화2지구 수리시설개보수사업 토목건축공사</t>
    <phoneticPr fontId="4" type="noConversion"/>
  </si>
  <si>
    <t>충남지역본부 논산지사 수자원관리부</t>
    <phoneticPr fontId="4" type="noConversion"/>
  </si>
  <si>
    <t>인예린</t>
    <phoneticPr fontId="4" type="noConversion"/>
  </si>
  <si>
    <t>041-730-2135</t>
    <phoneticPr fontId="4" type="noConversion"/>
  </si>
  <si>
    <t>2025년 광석-2권역 농업에너지이용효율화(동부팜) 기계공사</t>
    <phoneticPr fontId="4" type="noConversion"/>
  </si>
  <si>
    <t>신유나</t>
    <phoneticPr fontId="4" type="noConversion"/>
  </si>
  <si>
    <t>041730-2132</t>
    <phoneticPr fontId="4" type="noConversion"/>
  </si>
  <si>
    <t>2025년 상월-2권역 농업에너지이용효율화(현현미농가) 기계공사</t>
    <phoneticPr fontId="4" type="noConversion"/>
  </si>
  <si>
    <t>후사리 마을만들기사업 토목건축공사</t>
    <phoneticPr fontId="4" type="noConversion"/>
  </si>
  <si>
    <t>김지연</t>
    <phoneticPr fontId="4" type="noConversion"/>
  </si>
  <si>
    <t>041-330-3570</t>
    <phoneticPr fontId="4" type="noConversion"/>
  </si>
  <si>
    <t>신평2리 마을만들기사업 건축토목공사</t>
    <phoneticPr fontId="4" type="noConversion"/>
  </si>
  <si>
    <t>예산지사 농어촌사업부</t>
    <phoneticPr fontId="4" type="noConversion"/>
  </si>
  <si>
    <t>신평2리 마을만들기사업 전기공사</t>
    <phoneticPr fontId="4" type="noConversion"/>
  </si>
  <si>
    <t>예당저수지 사면복구공사</t>
  </si>
  <si>
    <t>금동양수장 진입도로 사면 낙석방지시설 설치공사</t>
    <phoneticPr fontId="4" type="noConversion"/>
  </si>
  <si>
    <t>세종특별자치시</t>
    <phoneticPr fontId="4" type="noConversion"/>
  </si>
  <si>
    <t>최석규</t>
    <phoneticPr fontId="4" type="noConversion"/>
  </si>
  <si>
    <t>044-860-3340</t>
    <phoneticPr fontId="4" type="noConversion"/>
  </si>
  <si>
    <t>호우대비 배수로준설 및 수초제거작업</t>
    <phoneticPr fontId="4" type="noConversion"/>
  </si>
  <si>
    <t>세종특별자치시</t>
  </si>
  <si>
    <t>수영1리 마을만들기사업 토목건축공사</t>
  </si>
  <si>
    <t>불이1리 마을만들기사업 토목건축공사</t>
  </si>
  <si>
    <t>배수갑문 내·외측 사설항로표지 인양정비  공사</t>
  </si>
  <si>
    <t>이세형</t>
    <phoneticPr fontId="4" type="noConversion"/>
  </si>
  <si>
    <t>063-540-5990</t>
    <phoneticPr fontId="4" type="noConversion"/>
  </si>
  <si>
    <t>최규환</t>
    <phoneticPr fontId="4" type="noConversion"/>
  </si>
  <si>
    <t>새만금방조제 천단/소단부 보수·보강공사(정밀안전진단 결과 보수·보강공사)</t>
    <phoneticPr fontId="4" type="noConversion"/>
  </si>
  <si>
    <t>새만금사업단 유지관리부</t>
    <phoneticPr fontId="4" type="noConversion"/>
  </si>
  <si>
    <t>강병곤</t>
    <phoneticPr fontId="4" type="noConversion"/>
  </si>
  <si>
    <t>063-540-5877</t>
    <phoneticPr fontId="4" type="noConversion"/>
  </si>
  <si>
    <t>배수갑문 및 개인하수처리시설 주변 안전펜스 설치 공사</t>
  </si>
  <si>
    <t>063-540-5945</t>
  </si>
  <si>
    <t>새만금 신시배수갑문 단면보수·보강공사(정밀안전진단 결과 보수·보강공사)</t>
    <phoneticPr fontId="4" type="noConversion"/>
  </si>
  <si>
    <t>새만금 농생명용지 4,5공구 사면보수공사</t>
    <phoneticPr fontId="4" type="noConversion"/>
  </si>
  <si>
    <t>김근호</t>
    <phoneticPr fontId="4" type="noConversion"/>
  </si>
  <si>
    <t>063-540-5939</t>
    <phoneticPr fontId="4" type="noConversion"/>
  </si>
  <si>
    <t>새만금 부안측 방수제 안전난간 보수공사</t>
    <phoneticPr fontId="4" type="noConversion"/>
  </si>
  <si>
    <t>박희영</t>
    <phoneticPr fontId="4" type="noConversion"/>
  </si>
  <si>
    <t>063-850-5827</t>
    <phoneticPr fontId="4" type="noConversion"/>
  </si>
  <si>
    <t>가력배수갑문 옹벽 그라우팅 공사</t>
    <phoneticPr fontId="4" type="noConversion"/>
  </si>
  <si>
    <t>방조제 쉼터 및 휴게소 주차장 시설 정비공사</t>
    <phoneticPr fontId="4" type="noConversion"/>
  </si>
  <si>
    <t>가력배수갑문 피스톤 로드 세라믹 코팅 보수공사</t>
  </si>
  <si>
    <t>가력배수갑문 실린더 제어함 교체공사</t>
  </si>
  <si>
    <t>정기종</t>
    <phoneticPr fontId="4" type="noConversion"/>
  </si>
  <si>
    <t>063-540-5994</t>
    <phoneticPr fontId="4" type="noConversion"/>
  </si>
  <si>
    <t>새만금산단 1공구 오수맨홀보수 공사</t>
    <phoneticPr fontId="4" type="noConversion"/>
  </si>
  <si>
    <t>신성재</t>
    <phoneticPr fontId="4" type="noConversion"/>
  </si>
  <si>
    <t>국가계약법 시행령 제26조 제1항 5호 가목</t>
    <phoneticPr fontId="4" type="noConversion"/>
  </si>
  <si>
    <t>새만금개발청 주차장 보안등 공사</t>
    <phoneticPr fontId="4" type="noConversion"/>
  </si>
  <si>
    <t>신학지구 수리시설개보수 저수지준설사업 토목공사</t>
  </si>
  <si>
    <t>전남지역본부 강진지사 농어촌사업부</t>
    <phoneticPr fontId="4" type="noConversion"/>
  </si>
  <si>
    <t>용동지구 수리시설개보수 저수지준설사업 토목공사</t>
  </si>
  <si>
    <t>작천지구 기계화경작로 확포장사업</t>
  </si>
  <si>
    <t>청석항 어촌뉴딜 토목건축공사</t>
    <phoneticPr fontId="4" type="noConversion"/>
  </si>
  <si>
    <t>전남지역본부 고흥지사 농어촌사업부</t>
    <phoneticPr fontId="4" type="noConversion"/>
  </si>
  <si>
    <t>임현</t>
    <phoneticPr fontId="4" type="noConversion"/>
  </si>
  <si>
    <t>061-830-2267</t>
    <phoneticPr fontId="4" type="noConversion"/>
  </si>
  <si>
    <t>석곡지구 다목적농촌용수개발사업</t>
  </si>
  <si>
    <t>전남지역본부 곡성지사 농어촌사업부</t>
    <phoneticPr fontId="4" type="noConversion"/>
  </si>
  <si>
    <t>류한용</t>
  </si>
  <si>
    <t>옥과마을만들기사업 토목건축기계공사</t>
  </si>
  <si>
    <t>박근형</t>
  </si>
  <si>
    <t>061-360-1185</t>
  </si>
  <si>
    <t>수리마을만들기사업 토목건축기계공사</t>
  </si>
  <si>
    <t>대흥마을만들기사업 토목건축기계공사</t>
  </si>
  <si>
    <t>운곡마을만들기사업 토목공사</t>
  </si>
  <si>
    <t>하태균</t>
  </si>
  <si>
    <t>061-360-1130</t>
  </si>
  <si>
    <t>농소 취약지역생활여건개조사업 토목건축공사</t>
  </si>
  <si>
    <t>제월 취약지역생활여건개조사업 토목건축공사</t>
  </si>
  <si>
    <t>061-360-1155</t>
  </si>
  <si>
    <t>봉황지구 수원공 수리시설개보수사업 토목기계공사</t>
  </si>
  <si>
    <t>김지영</t>
  </si>
  <si>
    <t>061-330-9579</t>
  </si>
  <si>
    <t>담양호지구 수원공 수리시설개보수사업</t>
    <phoneticPr fontId="4" type="noConversion"/>
  </si>
  <si>
    <t>박진혁</t>
    <phoneticPr fontId="4" type="noConversion"/>
  </si>
  <si>
    <t>061-380-4132</t>
    <phoneticPr fontId="4" type="noConversion"/>
  </si>
  <si>
    <t>응용지구 배수개선사업 전기공사</t>
    <phoneticPr fontId="4" type="noConversion"/>
  </si>
  <si>
    <t>탁한석</t>
    <phoneticPr fontId="4" type="noConversion"/>
  </si>
  <si>
    <t>061-530-4151</t>
    <phoneticPr fontId="4" type="noConversion"/>
  </si>
  <si>
    <t>청망지구 배수개선사업</t>
    <phoneticPr fontId="4" type="noConversion"/>
  </si>
  <si>
    <t>전남지역본부 목포무안신안지사 농어촌사업부</t>
    <phoneticPr fontId="4" type="noConversion"/>
  </si>
  <si>
    <t>김태우</t>
    <phoneticPr fontId="4" type="noConversion"/>
  </si>
  <si>
    <t>061-260-5584</t>
    <phoneticPr fontId="4" type="noConversion"/>
  </si>
  <si>
    <t>산두지구 배수개선사업</t>
    <phoneticPr fontId="4" type="noConversion"/>
  </si>
  <si>
    <t>김경모</t>
    <phoneticPr fontId="4" type="noConversion"/>
  </si>
  <si>
    <t>061-260-5582</t>
    <phoneticPr fontId="4" type="noConversion"/>
  </si>
  <si>
    <t>재해대비(가뭄) 선학양수장 횡축양흡입펌프 긴급 보수공사</t>
    <phoneticPr fontId="4" type="noConversion"/>
  </si>
  <si>
    <t>전남지역본부 순천광양여수지사 수자원관리부</t>
    <phoneticPr fontId="4" type="noConversion"/>
  </si>
  <si>
    <t>권장근</t>
    <phoneticPr fontId="4" type="noConversion"/>
  </si>
  <si>
    <t>061-740-1162</t>
    <phoneticPr fontId="4" type="noConversion"/>
  </si>
  <si>
    <t>봉통항 어촌신활력증진사업 토목공사</t>
    <phoneticPr fontId="4" type="noConversion"/>
  </si>
  <si>
    <t>전남지역본부 순천광양여수지사 농어촌사업부</t>
    <phoneticPr fontId="4" type="noConversion"/>
  </si>
  <si>
    <t>정지원</t>
    <phoneticPr fontId="4" type="noConversion"/>
  </si>
  <si>
    <t>061-740-1139</t>
    <phoneticPr fontId="4" type="noConversion"/>
  </si>
  <si>
    <t>25년 여수권역 친환경에너지보급사업 기계설비공사</t>
    <phoneticPr fontId="4" type="noConversion"/>
  </si>
  <si>
    <t>전라남도</t>
    <phoneticPr fontId="4" type="noConversion"/>
  </si>
  <si>
    <t>전문</t>
    <phoneticPr fontId="4" type="noConversion"/>
  </si>
  <si>
    <t>김한울</t>
    <phoneticPr fontId="4" type="noConversion"/>
  </si>
  <si>
    <t>061-740-1161</t>
    <phoneticPr fontId="4" type="noConversion"/>
  </si>
  <si>
    <t>2024년(2차) 영광백수 친환경에너지보급사업 기계설비공사</t>
  </si>
  <si>
    <t>전남지역본부 영광지사 농어촌사업부</t>
    <phoneticPr fontId="4" type="noConversion"/>
  </si>
  <si>
    <t>박헌룡</t>
  </si>
  <si>
    <t>061-350-6565</t>
  </si>
  <si>
    <t>2025년 영광염산 친환경에너지보급사업 기계설비공사</t>
  </si>
  <si>
    <t>2025년 영광불갑 친환경에너지보급사업 기계설비공사</t>
  </si>
  <si>
    <t>지역특화 임대형스마트팜 조성사업 전기공사</t>
  </si>
  <si>
    <t>100-101-2200-2220-383</t>
  </si>
  <si>
    <t>지역특화 임대형스마트팜 조성사업 통신공사</t>
  </si>
  <si>
    <t>이회진항 어촌뉴딜300(특화사업) 토목건축기계공사</t>
  </si>
  <si>
    <t>문민주</t>
  </si>
  <si>
    <t>061-860-7662</t>
  </si>
  <si>
    <t>장흥군 농촌공간정비사업(재생사업 및 이전지구) 토목건축기계공사</t>
  </si>
  <si>
    <t>변민석</t>
  </si>
  <si>
    <t>061-860-7661</t>
  </si>
  <si>
    <t>장흥군 농촌공간정비사업(재생사업 및 이전지구) 전기공사</t>
  </si>
  <si>
    <t>최종안</t>
  </si>
  <si>
    <t>지산지구 배수개선사업 토목공사</t>
    <phoneticPr fontId="4" type="noConversion"/>
  </si>
  <si>
    <t>주종범</t>
    <phoneticPr fontId="4" type="noConversion"/>
  </si>
  <si>
    <t>061-540-5456</t>
    <phoneticPr fontId="4" type="noConversion"/>
  </si>
  <si>
    <t>25년 완도 노화완도지구 친환경에너지(히트펌프) 기계공사</t>
    <phoneticPr fontId="4" type="noConversion"/>
  </si>
  <si>
    <t>전남지역본부 해남완도지사 수자원관리부</t>
    <phoneticPr fontId="4" type="noConversion"/>
  </si>
  <si>
    <t>25년 완도 군외소안지구 친환경에너지(히트펌프) 기계공사</t>
    <phoneticPr fontId="4" type="noConversion"/>
  </si>
  <si>
    <t>25년 완도 신지지구 친환경에너지(히트펌프) 기계공사</t>
    <phoneticPr fontId="4" type="noConversion"/>
  </si>
  <si>
    <t>25년 완도 고금금당지구 친환경에너지(히트펌프) 기계공사</t>
    <phoneticPr fontId="4" type="noConversion"/>
  </si>
  <si>
    <t>25년 완도 약산금일지구 친환경에너지(히트펌프) 기계공사</t>
    <phoneticPr fontId="4" type="noConversion"/>
  </si>
  <si>
    <t>25년 해남 화산현산송지지구 친환경에너지(히트펌프) 기계공사</t>
    <phoneticPr fontId="4" type="noConversion"/>
  </si>
  <si>
    <t>정승훈</t>
    <phoneticPr fontId="4" type="noConversion"/>
  </si>
  <si>
    <t>061-530-1551</t>
    <phoneticPr fontId="4" type="noConversion"/>
  </si>
  <si>
    <t>25년 해남 문내지구 친환경에너지(인버터) 전기공사</t>
    <phoneticPr fontId="4" type="noConversion"/>
  </si>
  <si>
    <t>배하은</t>
    <phoneticPr fontId="4" type="noConversion"/>
  </si>
  <si>
    <t>061-530-1504</t>
    <phoneticPr fontId="4" type="noConversion"/>
  </si>
  <si>
    <t>고금권역 거점개발사업 척찬,화성마을 등 건축토목공사</t>
    <phoneticPr fontId="4" type="noConversion"/>
  </si>
  <si>
    <t>김동균</t>
    <phoneticPr fontId="4" type="noConversion"/>
  </si>
  <si>
    <t>061-530-1529</t>
    <phoneticPr fontId="4" type="noConversion"/>
  </si>
  <si>
    <t>고금권역 거점개발사업 척찬,화성마을 등 전기공사</t>
    <phoneticPr fontId="4" type="noConversion"/>
  </si>
  <si>
    <t>배준호</t>
    <phoneticPr fontId="4" type="noConversion"/>
  </si>
  <si>
    <t>061-530-1567</t>
    <phoneticPr fontId="4" type="noConversion"/>
  </si>
  <si>
    <t>고금권역 거점개발사업 척찬,화성마을 등 통신공사</t>
    <phoneticPr fontId="4" type="noConversion"/>
  </si>
  <si>
    <t>25년 완도 완도신지지구 친환경에너지(인버터) 전기공사</t>
    <phoneticPr fontId="4" type="noConversion"/>
  </si>
  <si>
    <t>양하늘</t>
    <phoneticPr fontId="4" type="noConversion"/>
  </si>
  <si>
    <t>061-530-1565</t>
    <phoneticPr fontId="4" type="noConversion"/>
  </si>
  <si>
    <t>25년 완도 고금약산지구 친환경에너지(인버터) 전기공사</t>
    <phoneticPr fontId="4" type="noConversion"/>
  </si>
  <si>
    <t>양평군 농업용 공공관정 정비공사(oo지구 등 5개소)</t>
  </si>
  <si>
    <t>경기지역본부 지하수지질부</t>
  </si>
  <si>
    <t>정수정</t>
  </si>
  <si>
    <t>031-250-3036</t>
  </si>
  <si>
    <t>안산시 지하수 보조측정망 관측공 착정 및 보호시설 설치공사</t>
  </si>
  <si>
    <t>서효경</t>
  </si>
  <si>
    <t>031-250-3061</t>
  </si>
  <si>
    <t>화성시 지하수 보조측정망 관측공 착정 및 보호시설 설치공사</t>
  </si>
  <si>
    <t>2025년 파주시 농업용 공공관정 정비공사(PJ-000 등 5개소)</t>
  </si>
  <si>
    <t>황성규</t>
  </si>
  <si>
    <t>031-250-3636</t>
  </si>
  <si>
    <t>2025년 연천군 농업용 공공관정 정비공사(YC-000 등 12개소)</t>
  </si>
  <si>
    <t>캠프 레드클라우드 철거공사 1공구</t>
  </si>
  <si>
    <t>경기지역본부 토양환경복원단</t>
  </si>
  <si>
    <t>김건주</t>
  </si>
  <si>
    <t>031-861-8642</t>
  </si>
  <si>
    <t>캠프 레드클라우드 철거공사 2공구</t>
  </si>
  <si>
    <t>이천 로컬복합상생(신활력)센터 건립사업 건축,토목,기계,조경공사</t>
  </si>
  <si>
    <t>경기지역본부 여주이천지사 농어촌사업부</t>
  </si>
  <si>
    <t>임소진</t>
  </si>
  <si>
    <t>031-887-7536</t>
  </si>
  <si>
    <t>계신지구 기계화경작로사업 토목공사</t>
  </si>
  <si>
    <t>이성주</t>
  </si>
  <si>
    <t>031-887-7502</t>
  </si>
  <si>
    <t>복대지구 기계화경작로사업 토목공사</t>
  </si>
  <si>
    <t>이재인</t>
  </si>
  <si>
    <t>031-887-7534</t>
  </si>
  <si>
    <t>뇌곡지구 기계화경작로사업 토목공사</t>
  </si>
  <si>
    <t>구양지구 수리시설정비사업 토목공사</t>
  </si>
  <si>
    <t>이효성</t>
  </si>
  <si>
    <t>031-887-7568</t>
  </si>
  <si>
    <t>신근5지구 수리시설정비사업 토목공사</t>
  </si>
  <si>
    <t>광주지구 배수개선사업 토목기계공사</t>
  </si>
  <si>
    <t>양평광주서울지사 농어촌사업부</t>
  </si>
  <si>
    <t>이참범</t>
  </si>
  <si>
    <t>031-770-8046</t>
  </si>
  <si>
    <t>수원시 유지보수사업지구내 배수로 정비공사</t>
  </si>
  <si>
    <t>경기지역본부 화성수원지사 수자원관리부</t>
  </si>
  <si>
    <t>장희승</t>
  </si>
  <si>
    <t>031-240-4932</t>
  </si>
  <si>
    <t>화성수원지사 관내 안전대책시설 설치공사</t>
  </si>
  <si>
    <t xml:space="preserve">수원시 유지보수사업지구내 용배수로 흡입준설 및 준설 </t>
  </si>
  <si>
    <t>이화지구 배수개선사업</t>
  </si>
  <si>
    <t>경기지역본부 화성수원지사 농어촌사업부</t>
  </si>
  <si>
    <t>박제국</t>
  </si>
  <si>
    <t>031-240-4921</t>
  </si>
  <si>
    <t>호곡지구 수리시설개보수사업</t>
  </si>
  <si>
    <t>문미정</t>
  </si>
  <si>
    <t>031-240-4924</t>
  </si>
  <si>
    <t>군자하중지구 수리시설정비사업</t>
  </si>
  <si>
    <t>경반천003 어도개보수사업 토목공사</t>
  </si>
  <si>
    <t>경기지역본부 연천포천가평지사 농어촌사업부</t>
  </si>
  <si>
    <t>인베드로</t>
  </si>
  <si>
    <t>031-860-8942</t>
  </si>
  <si>
    <t>갈현지구 농업생산기반시설 정비사업</t>
  </si>
  <si>
    <t>경기지역본부 파주지사 수자원관리부</t>
  </si>
  <si>
    <t>임영수</t>
  </si>
  <si>
    <t>031-950-3261</t>
  </si>
  <si>
    <t>덕가지구 농업생산기반시설 정비사업</t>
  </si>
  <si>
    <t>류재왕</t>
  </si>
  <si>
    <t>031-950-3264</t>
  </si>
  <si>
    <t>사리현벽제지구 배수개선사업</t>
  </si>
  <si>
    <t>경기지역본부 고양지사 농어촌사업부</t>
  </si>
  <si>
    <t>유효상</t>
  </si>
  <si>
    <t>031-929-9432</t>
  </si>
  <si>
    <t>구산1지구 수리시설정비사업</t>
  </si>
  <si>
    <t>덕이지구 수리시설정비사업</t>
  </si>
  <si>
    <t>토당지구 수리시설정비사업</t>
  </si>
  <si>
    <t>상지지구 수리시설정비사업</t>
  </si>
  <si>
    <t>백석지구 수리시설정비사업</t>
  </si>
  <si>
    <t>성석지구 수리시설정비사업</t>
  </si>
  <si>
    <t>주교지구 수리시설정비사업</t>
  </si>
  <si>
    <t>볼음지구 마을하수도 정비사업 전기공사</t>
  </si>
  <si>
    <t>인천광역시</t>
  </si>
  <si>
    <t>경기지역본부 강화옹진지사 농어촌사업부</t>
  </si>
  <si>
    <t>유신욱</t>
  </si>
  <si>
    <t>010-5004-4381</t>
  </si>
  <si>
    <t>이동저수지 둘레길 조성(연장 및 연결)</t>
  </si>
  <si>
    <t>경기지역본부 평택지사 농어촌사업부</t>
  </si>
  <si>
    <t>차정현</t>
  </si>
  <si>
    <t>031-680-5658</t>
  </si>
  <si>
    <t>어연2지구 배수개선사업 토목공사</t>
  </si>
  <si>
    <t>안명석</t>
  </si>
  <si>
    <t>031-680-5642</t>
  </si>
  <si>
    <t>삼암구장지구 배수개선사업 토목기계공사</t>
  </si>
  <si>
    <t>33210-065-01-0009</t>
  </si>
  <si>
    <t>경기지역본부 안성지사 농어촌사업부</t>
  </si>
  <si>
    <t>김재호</t>
  </si>
  <si>
    <t>031-678-3581</t>
  </si>
  <si>
    <t>마둔저수지 둘레길 등 정비공사(2차)</t>
  </si>
  <si>
    <t>경기지역본부 안성지사 수자원관리부</t>
  </si>
  <si>
    <t>김봉수</t>
  </si>
  <si>
    <t>031-678-3553</t>
  </si>
  <si>
    <t>삼천포수산시장 해수공급시설 개선(해수지하수 조사) 지하해수 시추조사</t>
    <phoneticPr fontId="4" type="noConversion"/>
  </si>
  <si>
    <t>금정구 농업용 저수지 풀베기 및 부대시설 공사</t>
    <phoneticPr fontId="4" type="noConversion"/>
  </si>
  <si>
    <t>김종한</t>
    <phoneticPr fontId="4" type="noConversion"/>
  </si>
  <si>
    <t>055-269-9422</t>
    <phoneticPr fontId="4" type="noConversion"/>
  </si>
  <si>
    <t>2025년 함안군 보조지하수측정망 사후관리 공사</t>
    <phoneticPr fontId="4" type="noConversion"/>
  </si>
  <si>
    <t>천현주</t>
    <phoneticPr fontId="4" type="noConversion"/>
  </si>
  <si>
    <t>055-269-9430</t>
    <phoneticPr fontId="4" type="noConversion"/>
  </si>
  <si>
    <t>회화면 농촌중심지활성화사업 조경공사</t>
  </si>
  <si>
    <t>덕곡마을단위 특화개발사업 토목건축공사</t>
  </si>
  <si>
    <t>송포권역 행복한 삶터 조성사업 토목건축공사</t>
  </si>
  <si>
    <t>이경환</t>
  </si>
  <si>
    <t>055-670-7054</t>
  </si>
  <si>
    <t>월평지구 하월평농로 재포장공사</t>
  </si>
  <si>
    <t>정동호</t>
  </si>
  <si>
    <t>052-290-5320</t>
  </si>
  <si>
    <t>복안지구 용수로 정비공사</t>
  </si>
  <si>
    <t>화산지구 서생배 과수단지 양수장 보수공사</t>
  </si>
  <si>
    <t>기장군 홍류동 저수지 친수공간(산책로) 정비사업 토목공사</t>
    <phoneticPr fontId="4" type="noConversion"/>
  </si>
  <si>
    <t>전지석</t>
    <phoneticPr fontId="4" type="noConversion"/>
  </si>
  <si>
    <t>052-290-5332</t>
    <phoneticPr fontId="4" type="noConversion"/>
  </si>
  <si>
    <t>2025년 공기업대행사업(복안지구 용수로 정비공사)</t>
    <phoneticPr fontId="4" type="noConversion"/>
  </si>
  <si>
    <t>정승우</t>
    <phoneticPr fontId="4" type="noConversion"/>
  </si>
  <si>
    <t>052-290-5323</t>
    <phoneticPr fontId="4" type="noConversion"/>
  </si>
  <si>
    <t>2024년 지수지구 신재새애에너지시설(공기열냉난방) 기계공사</t>
    <phoneticPr fontId="4" type="noConversion"/>
  </si>
  <si>
    <t>경남지역본부 진주산청지사 농지은행관리부</t>
    <phoneticPr fontId="4" type="noConversion"/>
  </si>
  <si>
    <t>정우제</t>
    <phoneticPr fontId="4" type="noConversion"/>
  </si>
  <si>
    <t>055-760-2551</t>
    <phoneticPr fontId="4" type="noConversion"/>
  </si>
  <si>
    <t>시천면 농촌중심지활성화사업 토목건축공사</t>
  </si>
  <si>
    <t>김정복</t>
  </si>
  <si>
    <t>055-760-2573</t>
  </si>
  <si>
    <t>시천면 농촌중심지활성화사업 전기공사</t>
  </si>
  <si>
    <t>시천면 농촌중심지활성화사업 통신공사</t>
  </si>
  <si>
    <t>시천면 농촌중심지활성화사업 소방공사</t>
  </si>
  <si>
    <t>진동지구 취약지역 생활여건개조사업</t>
  </si>
  <si>
    <t xml:space="preserve">경남지역본부 함안지사 농어촌사업부 </t>
  </si>
  <si>
    <t>화영마을 취약지역생활여건개조사업 석면 해체제거공사</t>
    <phoneticPr fontId="4" type="noConversion"/>
  </si>
  <si>
    <t>감동저수지 사면보강공사</t>
  </si>
  <si>
    <t>이남마을 농로확포장공사</t>
  </si>
  <si>
    <t>억만지구 농로 가각부 정비공사</t>
  </si>
  <si>
    <t>임민규</t>
  </si>
  <si>
    <t>055-250-2273</t>
  </si>
  <si>
    <t>용담 마을만들기사업 토목공사</t>
  </si>
  <si>
    <t>동읍8 과실전문생산단지 조성사업 토목공사</t>
  </si>
  <si>
    <t>평정지구 취약지역생활여건개조사업 토목건축공사</t>
    <phoneticPr fontId="4" type="noConversion"/>
  </si>
  <si>
    <t>전종욱</t>
    <phoneticPr fontId="4" type="noConversion"/>
  </si>
  <si>
    <t>055-940-5542</t>
    <phoneticPr fontId="4" type="noConversion"/>
  </si>
  <si>
    <t>장기지구 대구획 경지정리사업</t>
  </si>
  <si>
    <t>덕곡지구 배수개선사업 전기공사</t>
  </si>
  <si>
    <t>원전지구 소규모배수개선사업 토목공사</t>
  </si>
  <si>
    <t>조영화</t>
  </si>
  <si>
    <t>055-930-8282</t>
  </si>
  <si>
    <t>청덕면 기초생활거점조성사업 건축토목기계공사</t>
  </si>
  <si>
    <t>김소정</t>
  </si>
  <si>
    <t>055-930-8287</t>
  </si>
  <si>
    <t>청덕면 기초생활거점조성사업 석면해체공사</t>
  </si>
  <si>
    <t>청덕면 기초생활거점조성사업 전기공사</t>
  </si>
  <si>
    <t>청덕면 기초생활거점조성사업 통신공사</t>
  </si>
  <si>
    <t>청덕면 기초생활거점조성사업 소방공사</t>
  </si>
  <si>
    <t>송문항 어촌뉴딜300사업(3단계) 해상글램핑장 토목공사</t>
  </si>
  <si>
    <t>신구지구 자연재해위험개선지구 정비사업 토목공사</t>
  </si>
  <si>
    <t>경북지역본부 기반사업부</t>
  </si>
  <si>
    <t>정성엽</t>
  </si>
  <si>
    <t>053-320-0734</t>
  </si>
  <si>
    <t>고천지구 과실전문생산단지 기반조성사업 토목공사</t>
    <phoneticPr fontId="4" type="noConversion"/>
  </si>
  <si>
    <t>경북지역본부 안동지사 농어촌사업부</t>
    <phoneticPr fontId="4" type="noConversion"/>
  </si>
  <si>
    <t>장영민</t>
    <phoneticPr fontId="4" type="noConversion"/>
  </si>
  <si>
    <t>054-850-5735</t>
    <phoneticPr fontId="4" type="noConversion"/>
  </si>
  <si>
    <t>녹래지구 과실전문생산단지 기반조성사업 토목공사</t>
    <phoneticPr fontId="4" type="noConversion"/>
  </si>
  <si>
    <t>산업,식품용 헴프산업 클러스터 조성 및 특용작물산업화지원센터 구축사업 토목건축 공사</t>
    <phoneticPr fontId="4" type="noConversion"/>
  </si>
  <si>
    <t>김천시 농촌신활력플러스사업 건축물 철거공사</t>
    <phoneticPr fontId="4" type="noConversion"/>
  </si>
  <si>
    <t>054-712-3452</t>
    <phoneticPr fontId="4" type="noConversion"/>
  </si>
  <si>
    <t>부석면 농촌중심지활성화사업(테마형) 토목건축공사</t>
  </si>
  <si>
    <t>금광2,3리 마을만들기 조경공사</t>
  </si>
  <si>
    <t>귀농귀촌인 정착준비 보금자리 조성사업 토목건축공사</t>
  </si>
  <si>
    <t>질골지구 소규모 용수개발사업 토목공사</t>
  </si>
  <si>
    <t>이영근</t>
  </si>
  <si>
    <t>석포면 기초생활거점조성사업 토목건축공사</t>
  </si>
  <si>
    <t>05-639-5045</t>
  </si>
  <si>
    <t>법전면 기초생활거점조성사업 토목건축공사</t>
  </si>
  <si>
    <t>문희철</t>
  </si>
  <si>
    <t>054-639-5047</t>
  </si>
  <si>
    <t>춘양면 농촌중심지활성화사업 건축토목공사</t>
  </si>
  <si>
    <t>이유준</t>
  </si>
  <si>
    <t>054-639-5032</t>
  </si>
  <si>
    <t>귀농귀촌인 정착준비 보금자리 조성사업 전기공사</t>
  </si>
  <si>
    <t>귀농귀촌인 정착준비 보금자리 조성사업 통신공사</t>
  </si>
  <si>
    <t>귀농귀촌인 정착준비 보금자리 조성사업 소방공사</t>
  </si>
  <si>
    <t>054-639-5046</t>
  </si>
  <si>
    <t>미망지외 4개소 잡초목제거 작업</t>
    <phoneticPr fontId="4" type="noConversion"/>
  </si>
  <si>
    <t>김남진</t>
    <phoneticPr fontId="4" type="noConversion"/>
  </si>
  <si>
    <t>054-339-5063</t>
    <phoneticPr fontId="4" type="noConversion"/>
  </si>
  <si>
    <t>봉정양수장외 4개소 기계설비 보수공사</t>
    <phoneticPr fontId="4" type="noConversion"/>
  </si>
  <si>
    <t>김병규</t>
    <phoneticPr fontId="4" type="noConversion"/>
  </si>
  <si>
    <t>054-339-5062</t>
    <phoneticPr fontId="4" type="noConversion"/>
  </si>
  <si>
    <t>2025년 상주시 비축농지 임대형 스마트팜사업 온실공사</t>
  </si>
  <si>
    <t>2025년 상주시 비축농지 임대형 스마트팜사업 전기공사</t>
  </si>
  <si>
    <t>대봉지구 배수개선사업 토목공사</t>
  </si>
  <si>
    <t>권기탁</t>
  </si>
  <si>
    <t>054-930-0746</t>
  </si>
  <si>
    <t>성주군 농촌돌봄마을 시범단지 조성사업 건축토목조경공사</t>
    <phoneticPr fontId="4" type="noConversion"/>
  </si>
  <si>
    <t>인촌지 상류부 사면유실부 정비공사</t>
    <phoneticPr fontId="4" type="noConversion"/>
  </si>
  <si>
    <t>김학진</t>
    <phoneticPr fontId="4" type="noConversion"/>
  </si>
  <si>
    <t>054-930-0764</t>
    <phoneticPr fontId="4" type="noConversion"/>
  </si>
  <si>
    <t>성주호 비상예경보 설비 보수공사</t>
    <phoneticPr fontId="4" type="noConversion"/>
  </si>
  <si>
    <t>양찬호</t>
    <phoneticPr fontId="4" type="noConversion"/>
  </si>
  <si>
    <t>054-930-0733</t>
    <phoneticPr fontId="4" type="noConversion"/>
  </si>
  <si>
    <t>봉학용수간선 외 2개소 긴급보수공사</t>
    <phoneticPr fontId="4" type="noConversion"/>
  </si>
  <si>
    <t>경북지역본부 칠곡지사 농어촌사업부</t>
    <phoneticPr fontId="4" type="noConversion"/>
  </si>
  <si>
    <t>손종욱</t>
    <phoneticPr fontId="4" type="noConversion"/>
  </si>
  <si>
    <t>054-800-5057</t>
    <phoneticPr fontId="4" type="noConversion"/>
  </si>
  <si>
    <t>금남배수장 외 1개소 영상감시장치 교체 및 보수</t>
    <phoneticPr fontId="4" type="noConversion"/>
  </si>
  <si>
    <t>김판석</t>
    <phoneticPr fontId="4" type="noConversion"/>
  </si>
  <si>
    <t>054-800-5055</t>
    <phoneticPr fontId="4" type="noConversion"/>
  </si>
  <si>
    <t>곤충양잠산업단지 조성 전기공사</t>
  </si>
  <si>
    <t>곤충양잠산업단지 조성 통신공사</t>
  </si>
  <si>
    <t>곤충양잠산업단지 조성 소방공사</t>
  </si>
  <si>
    <t>임대형수직농장 전기공사</t>
  </si>
  <si>
    <t>임대형수직농장 통신공사</t>
  </si>
  <si>
    <t>김병기</t>
    <phoneticPr fontId="4" type="noConversion"/>
  </si>
  <si>
    <t>054-650-7146</t>
    <phoneticPr fontId="4" type="noConversion"/>
  </si>
  <si>
    <t>풍양 흥천2리(머골) 배수로 정비 사업 토목공사</t>
  </si>
  <si>
    <t>배성직</t>
  </si>
  <si>
    <t>054-650-7173</t>
  </si>
  <si>
    <t>평호지구 수상태양광발전사업</t>
    <phoneticPr fontId="4" type="noConversion"/>
  </si>
  <si>
    <t>턴키</t>
  </si>
  <si>
    <t>김정우</t>
    <phoneticPr fontId="4" type="noConversion"/>
  </si>
  <si>
    <t>054-830-8133</t>
    <phoneticPr fontId="4" type="noConversion"/>
  </si>
  <si>
    <t>연당지구 과실전문생산단지 기반조성사업 토목공사</t>
    <phoneticPr fontId="4" type="noConversion"/>
  </si>
  <si>
    <t>김재영</t>
    <phoneticPr fontId="4" type="noConversion"/>
  </si>
  <si>
    <t>054-870-0523</t>
    <phoneticPr fontId="4" type="noConversion"/>
  </si>
  <si>
    <t>덕리지구 농촌공간정비사업 지장물철거공사(4차)</t>
    <phoneticPr fontId="4" type="noConversion"/>
  </si>
  <si>
    <t>경상북도</t>
    <phoneticPr fontId="4" type="noConversion"/>
  </si>
  <si>
    <t>김도윤</t>
    <phoneticPr fontId="4" type="noConversion"/>
  </si>
  <si>
    <t>054-870-0516</t>
    <phoneticPr fontId="4" type="noConversion"/>
  </si>
  <si>
    <t>안전시설 설치공사</t>
    <phoneticPr fontId="4" type="noConversion"/>
  </si>
  <si>
    <t>김형규</t>
    <phoneticPr fontId="4" type="noConversion"/>
  </si>
  <si>
    <t>054-870-0524</t>
    <phoneticPr fontId="4" type="noConversion"/>
  </si>
  <si>
    <t>저수지 간판정비사업2</t>
    <phoneticPr fontId="4" type="noConversion"/>
  </si>
  <si>
    <t>권현주</t>
    <phoneticPr fontId="4" type="noConversion"/>
  </si>
  <si>
    <t>054-870-0526</t>
    <phoneticPr fontId="4" type="noConversion"/>
  </si>
  <si>
    <t>청송남부 저수지제방풀베기사업</t>
    <phoneticPr fontId="4" type="noConversion"/>
  </si>
  <si>
    <t>김한백</t>
    <phoneticPr fontId="4" type="noConversion"/>
  </si>
  <si>
    <t>054-870-0525</t>
    <phoneticPr fontId="4" type="noConversion"/>
  </si>
  <si>
    <t>청송북부 저수지제방풀베기사업</t>
    <phoneticPr fontId="4" type="noConversion"/>
  </si>
  <si>
    <t>영양남부 저수지제방풀베기사업</t>
    <phoneticPr fontId="4" type="noConversion"/>
  </si>
  <si>
    <t>윤성은</t>
    <phoneticPr fontId="4" type="noConversion"/>
  </si>
  <si>
    <t>054-870-0527</t>
    <phoneticPr fontId="4" type="noConversion"/>
  </si>
  <si>
    <t>영양북부 저수지제방풀베기사업</t>
    <phoneticPr fontId="4" type="noConversion"/>
  </si>
  <si>
    <t>저수지 입간판 정비사업</t>
    <phoneticPr fontId="4" type="noConversion"/>
  </si>
  <si>
    <t>금진항 어촌신활력사업 토목건축공사</t>
  </si>
  <si>
    <t>울진지소 태양광 사업</t>
    <phoneticPr fontId="4" type="noConversion"/>
  </si>
  <si>
    <t>김재구</t>
    <phoneticPr fontId="4" type="noConversion"/>
  </si>
  <si>
    <t>054-730-5070</t>
    <phoneticPr fontId="4" type="noConversion"/>
  </si>
  <si>
    <t>남원동남부지구 농촌용수이용체계재편사업</t>
    <phoneticPr fontId="4" type="noConversion"/>
  </si>
  <si>
    <t>전북지역본부 남원지사 농어촌사업부</t>
    <phoneticPr fontId="4" type="noConversion"/>
  </si>
  <si>
    <t>홍창길</t>
    <phoneticPr fontId="4" type="noConversion"/>
  </si>
  <si>
    <t>063-620-2070</t>
    <phoneticPr fontId="4" type="noConversion"/>
  </si>
  <si>
    <t>2025년 남원권역 친환경에너지보급사업</t>
    <phoneticPr fontId="4" type="noConversion"/>
  </si>
  <si>
    <t>전북지역본부 남원지사 수자원관리부</t>
    <phoneticPr fontId="4" type="noConversion"/>
  </si>
  <si>
    <t>이상건</t>
    <phoneticPr fontId="4" type="noConversion"/>
  </si>
  <si>
    <t>063-620-2043</t>
    <phoneticPr fontId="4" type="noConversion"/>
  </si>
  <si>
    <t>새만금 청년농촌보금자리조성사업 토목건축공사</t>
  </si>
  <si>
    <t>진봉면 기초생활거점조성사업 건축토목기계공사</t>
  </si>
  <si>
    <t>김제 백구 일반산업단지 진입도로 개설사업</t>
  </si>
  <si>
    <t>팔덕면 기초생활거점조성사업</t>
  </si>
  <si>
    <t>전북지역본부 순창지사 농어촌사업부</t>
  </si>
  <si>
    <t>서효원</t>
  </si>
  <si>
    <t>063-650-7062</t>
  </si>
  <si>
    <t>금과면 기초생활거점조성사업 토목건축공사</t>
    <phoneticPr fontId="4" type="noConversion"/>
  </si>
  <si>
    <t>윤태영</t>
    <phoneticPr fontId="4" type="noConversion"/>
  </si>
  <si>
    <t>063-650-7064</t>
    <phoneticPr fontId="4" type="noConversion"/>
  </si>
  <si>
    <t>고창권역(금성수산) 양식장 친환경에너지보급사업 기계공사</t>
  </si>
  <si>
    <t>오인호</t>
  </si>
  <si>
    <t>063-560-1545</t>
  </si>
  <si>
    <t>고창권역(후포양만) 양식장 친환경에너지보급사업 기계공사</t>
  </si>
  <si>
    <t>고창권역(이엘수산) 양식장 친환경에너지보급사업 기계공사</t>
  </si>
  <si>
    <t>2025년 군산시 공공관정 유지보수공사</t>
    <phoneticPr fontId="4" type="noConversion"/>
  </si>
  <si>
    <t>33155-007-01-0001</t>
    <phoneticPr fontId="4" type="noConversion"/>
  </si>
  <si>
    <t>전북지역본부 지하수지질부</t>
    <phoneticPr fontId="4" type="noConversion"/>
  </si>
  <si>
    <t>063-239-2142</t>
    <phoneticPr fontId="4" type="noConversion"/>
  </si>
  <si>
    <t>용적지구 논콩단지 배수개선사업</t>
  </si>
  <si>
    <t>전북지역본부 부안지사 농어촌사업부</t>
  </si>
  <si>
    <t>장태성</t>
  </si>
  <si>
    <t>063-580-1055</t>
  </si>
  <si>
    <t>양산지구 배수개선사업</t>
  </si>
  <si>
    <t>정은석</t>
  </si>
  <si>
    <t>063-580-1061</t>
  </si>
  <si>
    <t>대산지구 농어촌취약지역 생활여건개조사업 토목건축 공사</t>
    <phoneticPr fontId="4" type="noConversion"/>
  </si>
  <si>
    <t>박기덕</t>
    <phoneticPr fontId="4" type="noConversion"/>
  </si>
  <si>
    <t>063-580-1054</t>
    <phoneticPr fontId="4" type="noConversion"/>
  </si>
  <si>
    <t>2025년 친환경에너지보급사업 설치공사(현수산)</t>
    <phoneticPr fontId="4" type="noConversion"/>
  </si>
  <si>
    <t>전북본부 부안지사 수자원관리부</t>
    <phoneticPr fontId="4" type="noConversion"/>
  </si>
  <si>
    <t>천권</t>
    <phoneticPr fontId="4" type="noConversion"/>
  </si>
  <si>
    <t>063-580-1035</t>
    <phoneticPr fontId="4" type="noConversion"/>
  </si>
  <si>
    <t>2025년 친환경에너지보급사업 설치공사(해림수산)</t>
    <phoneticPr fontId="4" type="noConversion"/>
  </si>
  <si>
    <t>2025년 친환경에너지보급사업 설치공사(부해수산)</t>
    <phoneticPr fontId="4" type="noConversion"/>
  </si>
  <si>
    <t>고무승</t>
    <phoneticPr fontId="4" type="noConversion"/>
  </si>
  <si>
    <t>063-580-1034</t>
    <phoneticPr fontId="4" type="noConversion"/>
  </si>
  <si>
    <t>석탄제 재해위험저수지 정비사업</t>
    <phoneticPr fontId="4" type="noConversion"/>
  </si>
  <si>
    <t>33164-053-01-0007</t>
  </si>
  <si>
    <t>전북지역본부 전주완주임실지사</t>
    <phoneticPr fontId="4" type="noConversion"/>
  </si>
  <si>
    <t>신호지구 배수개선사업 전기공사</t>
  </si>
  <si>
    <t>김미래</t>
  </si>
  <si>
    <t>063-540-1134</t>
  </si>
  <si>
    <t>수질전용측정망 시추조사공사</t>
  </si>
  <si>
    <t>제주지역본부 지하수지질부</t>
  </si>
  <si>
    <t>이동림</t>
  </si>
  <si>
    <t>064-750-8806</t>
  </si>
  <si>
    <t>애월2지구 농업에너지이용효율화(공기열)사업 기계설비공사</t>
    <phoneticPr fontId="4" type="noConversion"/>
  </si>
  <si>
    <t>박명환</t>
    <phoneticPr fontId="4" type="noConversion"/>
  </si>
  <si>
    <t>064-750-8821</t>
    <phoneticPr fontId="4" type="noConversion"/>
  </si>
  <si>
    <t>토산12, 토산14지구 농업에너지이용효율화(공기열)사업 기계설비공사</t>
    <phoneticPr fontId="4" type="noConversion"/>
  </si>
  <si>
    <t>토산11외 2지구 농업에너지이용효율화(지열)사업 기계설비공사</t>
    <phoneticPr fontId="4" type="noConversion"/>
  </si>
  <si>
    <t>행원리 마을단위특화개발사업 지역경관개선 조경공사</t>
  </si>
  <si>
    <t>산양리 마을만들기사업 북카페 쉼터 리모델링 건축공사</t>
    <phoneticPr fontId="4" type="noConversion"/>
  </si>
  <si>
    <t>곽현우</t>
    <phoneticPr fontId="4" type="noConversion"/>
  </si>
  <si>
    <t>산양리 마을만들기사업 북카페 쉼터 리모델링 전기공사</t>
    <phoneticPr fontId="4" type="noConversion"/>
  </si>
  <si>
    <t>곽현우</t>
  </si>
  <si>
    <t>산양리 마을만들기사업 북카페 쉼터 리모델링 통신공사</t>
    <phoneticPr fontId="4" type="noConversion"/>
  </si>
  <si>
    <t>오봉리 제주다움복원사업 전기공사</t>
    <phoneticPr fontId="4" type="noConversion"/>
  </si>
  <si>
    <t>강정마을 마을만들기사업 상생치유소통센터 리모델링 건축공사</t>
    <phoneticPr fontId="4" type="noConversion"/>
  </si>
  <si>
    <t>강기호</t>
    <phoneticPr fontId="4" type="noConversion"/>
  </si>
  <si>
    <t>064-750-8893</t>
    <phoneticPr fontId="4" type="noConversion"/>
  </si>
  <si>
    <t>강정마을 마을만들기사업 상생치유소통센터 리모델링 전기공사</t>
    <phoneticPr fontId="4" type="noConversion"/>
  </si>
  <si>
    <t>신풍리 마을단위특화개발사업 조경공사</t>
    <phoneticPr fontId="4" type="noConversion"/>
  </si>
  <si>
    <t>010-7290-7953</t>
    <phoneticPr fontId="4" type="noConversion"/>
  </si>
  <si>
    <t>중규모 빗물이용시설 설치사업 토목공사</t>
    <phoneticPr fontId="4" type="noConversion"/>
  </si>
  <si>
    <t>제주지역본부 기반사업부</t>
    <phoneticPr fontId="4" type="noConversion"/>
  </si>
  <si>
    <t>홍길동</t>
    <phoneticPr fontId="4" type="noConversion"/>
  </si>
  <si>
    <t>064-750-8842</t>
    <phoneticPr fontId="4" type="noConversion"/>
  </si>
  <si>
    <t>영동 스마트팜 복합단지 조성사업 온실공사</t>
    <phoneticPr fontId="4" type="noConversion"/>
  </si>
  <si>
    <t xml:space="preserve">충북지역본부 지역특화사업단 </t>
    <phoneticPr fontId="4" type="noConversion"/>
  </si>
  <si>
    <t>25년 보은 농업에너지이용효율화사업(지열) 기계설비공사</t>
    <phoneticPr fontId="4" type="noConversion"/>
  </si>
  <si>
    <t>25년 보은 농업에너지이용효율화사업(공기열) 기계설비공사</t>
    <phoneticPr fontId="4" type="noConversion"/>
  </si>
  <si>
    <t>25년 청주 농업에너지이용효율화사업(공기열) 기계설비공사</t>
    <phoneticPr fontId="4" type="noConversion"/>
  </si>
  <si>
    <t>박의환</t>
    <phoneticPr fontId="4" type="noConversion"/>
  </si>
  <si>
    <t>043-290-3343</t>
    <phoneticPr fontId="4" type="noConversion"/>
  </si>
  <si>
    <t>농업농촌 RE100 실증지원사업(마을발전소 공사)</t>
    <phoneticPr fontId="4" type="noConversion"/>
  </si>
  <si>
    <t>우준영</t>
    <phoneticPr fontId="4" type="noConversion"/>
  </si>
  <si>
    <t>043-290-3347</t>
    <phoneticPr fontId="4" type="noConversion"/>
  </si>
  <si>
    <t>농업농촌 RE100 실증지원사업(가공유통시설 공사)</t>
    <phoneticPr fontId="4" type="noConversion"/>
  </si>
  <si>
    <t>농업농촌 RE100 실증지원사업(공동 이용시설 리모델링)</t>
    <phoneticPr fontId="4" type="noConversion"/>
  </si>
  <si>
    <t>음성군 RE100 마을회관 에너지절감형 리모델링 건축기계공사</t>
    <phoneticPr fontId="4" type="noConversion"/>
  </si>
  <si>
    <t>043-290-3395</t>
    <phoneticPr fontId="4" type="noConversion"/>
  </si>
  <si>
    <t>음성군 RE100 마을회관 에너지절감형 리모델링 전기공사</t>
    <phoneticPr fontId="4" type="noConversion"/>
  </si>
  <si>
    <t>서당지구 배수개선사업 토목공사</t>
    <phoneticPr fontId="4" type="noConversion"/>
  </si>
  <si>
    <t>충북지역본부 청주지사 농어촌사업부</t>
    <phoneticPr fontId="4" type="noConversion"/>
  </si>
  <si>
    <t>이범기</t>
    <phoneticPr fontId="4" type="noConversion"/>
  </si>
  <si>
    <t>043-290-0532</t>
    <phoneticPr fontId="4" type="noConversion"/>
  </si>
  <si>
    <t>2025년 비축농지 임대형 스마트팜 사업</t>
    <phoneticPr fontId="4" type="noConversion"/>
  </si>
  <si>
    <t>33322-023-02-0001</t>
    <phoneticPr fontId="4" type="noConversion"/>
  </si>
  <si>
    <t>최한규</t>
  </si>
  <si>
    <t>043-530-5753</t>
  </si>
  <si>
    <t>인산지구 배수개선사업 전기공사</t>
    <phoneticPr fontId="4" type="noConversion"/>
  </si>
  <si>
    <t>33210-069-01-0006</t>
  </si>
  <si>
    <t>위험수목 제거공사</t>
    <phoneticPr fontId="4" type="noConversion"/>
  </si>
  <si>
    <t>31101-085-01-0001</t>
  </si>
  <si>
    <t>류대환</t>
    <phoneticPr fontId="4" type="noConversion"/>
  </si>
  <si>
    <t>043-530-5745</t>
    <phoneticPr fontId="4" type="noConversion"/>
  </si>
  <si>
    <t>석박마을 취약지역생활여건개조사업 토목건축공사</t>
    <phoneticPr fontId="4" type="noConversion"/>
  </si>
  <si>
    <t>33295-051-01-0002</t>
    <phoneticPr fontId="4" type="noConversion"/>
  </si>
  <si>
    <t>쌍암1지구 수리시설개보수사업 토목공사</t>
  </si>
  <si>
    <t>남송현</t>
  </si>
  <si>
    <t>043-540-2550</t>
  </si>
  <si>
    <t>덕동지구 농어촌취약지역 생활여건개조사업 전기공사</t>
  </si>
  <si>
    <t>회남면 기초생활거점육성사업 전기공사</t>
  </si>
  <si>
    <t>회남면 기초생활거점육성사업 통신공사</t>
  </si>
  <si>
    <t>회남면 기초생활거점육성사업 소방공사</t>
  </si>
  <si>
    <t>주덕읍 농촌중심지활성화사업 토목건축공사</t>
  </si>
  <si>
    <t>가평1리 취약지역생활여건개조사업 토목건축공사</t>
    <phoneticPr fontId="4" type="noConversion"/>
  </si>
  <si>
    <t>충북지역본부 충주제천단양지사 제천단양지부</t>
    <phoneticPr fontId="4" type="noConversion"/>
  </si>
  <si>
    <t>가평1리 취약지역생활여건개조사업 전기공사</t>
    <phoneticPr fontId="4" type="noConversion"/>
  </si>
  <si>
    <t>도안면 기초생활거점조성사업 토목건축공사</t>
  </si>
  <si>
    <t>043-830-5151</t>
  </si>
  <si>
    <t>도안면 기초생활거점조성사업 전기통신공사</t>
  </si>
  <si>
    <t>김종필</t>
  </si>
  <si>
    <t>043-838-2050</t>
  </si>
  <si>
    <t>소수양수장 송수관로 보수공사</t>
  </si>
  <si>
    <t>백암 마을만들기 종합개발사업 담장공사</t>
  </si>
  <si>
    <t>지촌리 마을만들기사업</t>
    <phoneticPr fontId="4" type="noConversion"/>
  </si>
  <si>
    <t>이성혁</t>
    <phoneticPr fontId="4" type="noConversion"/>
  </si>
  <si>
    <t>043-730-2575</t>
    <phoneticPr fontId="4" type="noConversion"/>
  </si>
  <si>
    <t>탑선리 마을만들기사업</t>
    <phoneticPr fontId="4" type="noConversion"/>
  </si>
  <si>
    <t>병암지구 배수개선사업 전기공사</t>
  </si>
  <si>
    <t>충북지역본부 음성지사 농어촌사업부</t>
  </si>
  <si>
    <t>최연규</t>
  </si>
  <si>
    <t>043-871-7342</t>
  </si>
  <si>
    <t>031-412-1443</t>
    <phoneticPr fontId="4" type="noConversion"/>
  </si>
  <si>
    <t>남양천보 배사문 유압실린더 유지보수</t>
    <phoneticPr fontId="4" type="noConversion"/>
  </si>
  <si>
    <t>이대현</t>
  </si>
  <si>
    <t>041-950-7733</t>
  </si>
  <si>
    <t>금산읍 서남부지역 연결순환도로 개설공사</t>
  </si>
  <si>
    <t>충남지역본부 세종대전금산지사 농어촌사업부</t>
  </si>
  <si>
    <t>정원용</t>
  </si>
  <si>
    <t>041-754-9224</t>
  </si>
  <si>
    <t>유정호숫길 조성사업 토목공사</t>
  </si>
  <si>
    <t>미전환</t>
  </si>
  <si>
    <t>안수빈</t>
  </si>
  <si>
    <t>031-770-8026</t>
  </si>
  <si>
    <t>대대지구 시군개보수사업 토목공사</t>
  </si>
  <si>
    <t>권준혁</t>
    <phoneticPr fontId="4" type="noConversion"/>
  </si>
  <si>
    <t>055-530-7736</t>
    <phoneticPr fontId="4" type="noConversion"/>
  </si>
  <si>
    <t>경북지역본부 영덕울진지사 농어촌사업부</t>
    <phoneticPr fontId="4" type="noConversion"/>
  </si>
  <si>
    <t>백구면 기초생활거점조성사업 건축토목기계공사</t>
  </si>
  <si>
    <t>동산지구 수리시설 개보수사업 전기공사</t>
    <phoneticPr fontId="4" type="noConversion"/>
  </si>
  <si>
    <t>전북지역본부 순창지사 수자원관리부</t>
    <phoneticPr fontId="4" type="noConversion"/>
  </si>
  <si>
    <t>이나리</t>
    <phoneticPr fontId="4" type="noConversion"/>
  </si>
  <si>
    <t>063-650-7082</t>
    <phoneticPr fontId="4" type="noConversion"/>
  </si>
  <si>
    <t>터미널지구 도시재생뉴딜 숲정이마을공유마당+온가족센터 건립사업 소방공사</t>
  </si>
  <si>
    <t>전북지역본부 남원지사 농어촌사업부</t>
  </si>
  <si>
    <t>안성범</t>
  </si>
  <si>
    <t>063-620-2078</t>
  </si>
  <si>
    <t>주천면 농촌중심지활성화사업 관급자재 구매(금속창호)</t>
    <phoneticPr fontId="4" type="noConversion"/>
  </si>
  <si>
    <t>금속창호</t>
  </si>
  <si>
    <t>150mm커튼월</t>
  </si>
  <si>
    <t>O</t>
  </si>
  <si>
    <t>주천면 농촌중심지활성화사업 관급자재 구매(고정식 연결의자)</t>
    <phoneticPr fontId="4" type="noConversion"/>
  </si>
  <si>
    <t>고정식 연결의자</t>
  </si>
  <si>
    <t>ILL-1332</t>
  </si>
  <si>
    <t>주천면 농촌중심지활성화사업 관급자재 구매(엘리베이터)</t>
    <phoneticPr fontId="4" type="noConversion"/>
  </si>
  <si>
    <t>MRL형, 17인승</t>
  </si>
  <si>
    <t>대진항 어촌신활력증진사업</t>
    <phoneticPr fontId="4" type="noConversion"/>
  </si>
  <si>
    <t>도로표지병</t>
    <phoneticPr fontId="4" type="noConversion"/>
  </si>
  <si>
    <r>
      <t>Φ</t>
    </r>
    <r>
      <rPr>
        <sz val="11"/>
        <rFont val="Calibri"/>
        <family val="3"/>
      </rPr>
      <t>122.72×47.5mm</t>
    </r>
    <phoneticPr fontId="4" type="noConversion"/>
  </si>
  <si>
    <t>강원지역본부 강릉지사 농어촌사업부</t>
    <phoneticPr fontId="4" type="noConversion"/>
  </si>
  <si>
    <t>김병찬</t>
    <phoneticPr fontId="4" type="noConversion"/>
  </si>
  <si>
    <t>033-573-6188</t>
    <phoneticPr fontId="4" type="noConversion"/>
  </si>
  <si>
    <t>Φ128×60mm</t>
  </si>
  <si>
    <t>철암 고터실 일반산업단지 조성사업</t>
  </si>
  <si>
    <t>pvc이중벽관</t>
  </si>
  <si>
    <t>D250</t>
  </si>
  <si>
    <t>관로</t>
  </si>
  <si>
    <t>황태호</t>
  </si>
  <si>
    <t>033-573-6185</t>
  </si>
  <si>
    <t>양면피복파형강관</t>
  </si>
  <si>
    <t>주철관</t>
  </si>
  <si>
    <t>D100</t>
  </si>
  <si>
    <t>조립식철근콘크리트암거블록</t>
  </si>
  <si>
    <t>1.8x1.8</t>
  </si>
  <si>
    <t>교좌장치</t>
  </si>
  <si>
    <t>1750Kn</t>
  </si>
  <si>
    <t>교량</t>
  </si>
  <si>
    <t>중세지구 기계화 경작로 토목공사 관급자재(레미콘) 구매</t>
    <phoneticPr fontId="4" type="noConversion"/>
  </si>
  <si>
    <t>강원지역본부 철원지사 수자원관리부</t>
    <phoneticPr fontId="4" type="noConversion"/>
  </si>
  <si>
    <t>김보현</t>
    <phoneticPr fontId="4" type="noConversion"/>
  </si>
  <si>
    <t>033-450-1361</t>
    <phoneticPr fontId="4" type="noConversion"/>
  </si>
  <si>
    <t>중세지구 기계화 경작로 토목공사 관급자재(섬유보강제) 구매</t>
    <phoneticPr fontId="4" type="noConversion"/>
  </si>
  <si>
    <t>섬유보강재(슈퍼셀)</t>
    <phoneticPr fontId="4" type="noConversion"/>
  </si>
  <si>
    <r>
      <t>0.6kg/m</t>
    </r>
    <r>
      <rPr>
        <vertAlign val="superscript"/>
        <sz val="11"/>
        <rFont val="맑은 고딕"/>
        <family val="3"/>
        <charset val="129"/>
        <scheme val="minor"/>
      </rPr>
      <t>3</t>
    </r>
    <phoneticPr fontId="4" type="noConversion"/>
  </si>
  <si>
    <t>포</t>
    <phoneticPr fontId="4" type="noConversion"/>
  </si>
  <si>
    <t>외촌지구 기계화 경작로 토목공사 관급자재(레미콘) 구매</t>
    <phoneticPr fontId="4" type="noConversion"/>
  </si>
  <si>
    <t>외촌지구 기계화 경작로 토목공사 관급자재(섬유보강제) 구매</t>
    <phoneticPr fontId="4" type="noConversion"/>
  </si>
  <si>
    <t>산명지구 기계화 경작로 토목공사 관급자재(레미콘) 구매</t>
    <phoneticPr fontId="4" type="noConversion"/>
  </si>
  <si>
    <t>산명지구 기계화 경작로 토목공사 관급자재(용접철망) 구매</t>
    <phoneticPr fontId="4" type="noConversion"/>
  </si>
  <si>
    <t>용접철망(와이어메쉬)</t>
  </si>
  <si>
    <t>#6x100x100mm</t>
  </si>
  <si>
    <r>
      <t>m</t>
    </r>
    <r>
      <rPr>
        <vertAlign val="superscript"/>
        <sz val="11"/>
        <rFont val="돋움"/>
        <family val="3"/>
        <charset val="129"/>
      </rPr>
      <t>2</t>
    </r>
    <phoneticPr fontId="4" type="noConversion"/>
  </si>
  <si>
    <t>동송지구 기계화 경작로 토목공사 관급자재(레미콘) 구매</t>
    <phoneticPr fontId="4" type="noConversion"/>
  </si>
  <si>
    <t>동송지구 기계화 경작로 토목공사 관급자재(용접철망) 구매</t>
    <phoneticPr fontId="4" type="noConversion"/>
  </si>
  <si>
    <t>삼간지구 기계화 경작로 토목공사 관급자재(레미콘) 구매</t>
    <phoneticPr fontId="4" type="noConversion"/>
  </si>
  <si>
    <t>삼간지구 기계화 경작로 토목공사 관급자재(용접철망) 구매</t>
    <phoneticPr fontId="4" type="noConversion"/>
  </si>
  <si>
    <t>하갈지구 기계화 경작로 토목공사 관급자재(레미콘) 구매</t>
    <phoneticPr fontId="4" type="noConversion"/>
  </si>
  <si>
    <t>하갈지구 기계화 경작로 토목공사  관급자재(용접철망) 구매</t>
    <phoneticPr fontId="4" type="noConversion"/>
  </si>
  <si>
    <t>양계지구 배수개선사업 관급자재(레미콘) 구매</t>
    <phoneticPr fontId="4" type="noConversion"/>
  </si>
  <si>
    <t>25-24-80</t>
    <phoneticPr fontId="4" type="noConversion"/>
  </si>
  <si>
    <t>김지혜</t>
    <phoneticPr fontId="4" type="noConversion"/>
  </si>
  <si>
    <t>033-450-1375</t>
    <phoneticPr fontId="4" type="noConversion"/>
  </si>
  <si>
    <t>양계지구 배수개선사업 관급자재(철근) 구매</t>
    <phoneticPr fontId="4" type="noConversion"/>
  </si>
  <si>
    <t>HD13</t>
    <phoneticPr fontId="4" type="noConversion"/>
  </si>
  <si>
    <t>HD16</t>
    <phoneticPr fontId="4" type="noConversion"/>
  </si>
  <si>
    <t>2025년 농촌관광 숙박서비스 표준화물품 제작.구매(침구류)</t>
  </si>
  <si>
    <t>이불 등</t>
  </si>
  <si>
    <t>100*200</t>
  </si>
  <si>
    <t>농촌휴양마을 숙박서비스 표준화물품 제작구매</t>
  </si>
  <si>
    <t>set</t>
  </si>
  <si>
    <t>농어촌자원개발원 농어촌평가부</t>
    <phoneticPr fontId="4" type="noConversion"/>
  </si>
  <si>
    <t>2025년 농촌관광 숙박서비스 표준화물품 제작.구매(어메니티 등)</t>
  </si>
  <si>
    <t>샴푸 등</t>
  </si>
  <si>
    <t>500ml</t>
  </si>
  <si>
    <t>볼밸브(유압식)</t>
  </si>
  <si>
    <t>볼밸브용 유압발생장치</t>
  </si>
  <si>
    <t>수충격완화설비</t>
  </si>
  <si>
    <t>10㎥, 12K</t>
  </si>
  <si>
    <t>안전밸브</t>
  </si>
  <si>
    <t>밸브실(강관)</t>
  </si>
  <si>
    <t>Φ350-Φ1500xH2100mm</t>
  </si>
  <si>
    <t>유계지구 수리시설개보수사업 지급자재(철근)</t>
  </si>
  <si>
    <t>최민수</t>
  </si>
  <si>
    <t>041-850-6452</t>
  </si>
  <si>
    <t>거성지구 수리시설개보수사업 침수옹벽</t>
    <phoneticPr fontId="4" type="noConversion"/>
  </si>
  <si>
    <t>PC침수옹벽</t>
    <phoneticPr fontId="4" type="noConversion"/>
  </si>
  <si>
    <t>680*1500*2000</t>
    <phoneticPr fontId="4" type="noConversion"/>
  </si>
  <si>
    <t>마검포항 어촌뉴딜300사업 토목공사</t>
    <phoneticPr fontId="4" type="noConversion"/>
  </si>
  <si>
    <t>인조화강석블록</t>
    <phoneticPr fontId="4" type="noConversion"/>
  </si>
  <si>
    <t>T80</t>
    <phoneticPr fontId="4" type="noConversion"/>
  </si>
  <si>
    <t>파고라</t>
    <phoneticPr fontId="4" type="noConversion"/>
  </si>
  <si>
    <t>6250×2800×3400</t>
    <phoneticPr fontId="4" type="noConversion"/>
  </si>
  <si>
    <t>축광포장 바닥재</t>
    <phoneticPr fontId="4" type="noConversion"/>
  </si>
  <si>
    <t>1000×1000×10</t>
    <phoneticPr fontId="4" type="noConversion"/>
  </si>
  <si>
    <t>서산태안지사 사옥신축공사</t>
    <phoneticPr fontId="4" type="noConversion"/>
  </si>
  <si>
    <t>이창구</t>
    <phoneticPr fontId="4" type="noConversion"/>
  </si>
  <si>
    <t>041-660-8587</t>
    <phoneticPr fontId="4" type="noConversion"/>
  </si>
  <si>
    <t>특수지붕재</t>
    <phoneticPr fontId="4" type="noConversion"/>
  </si>
  <si>
    <t>석남지구 배수개선사업</t>
    <phoneticPr fontId="4" type="noConversion"/>
  </si>
  <si>
    <t>W2000 * H850mm, SB4</t>
    <phoneticPr fontId="4" type="noConversion"/>
  </si>
  <si>
    <t>이지엽</t>
    <phoneticPr fontId="4" type="noConversion"/>
  </si>
  <si>
    <t>041-660-8586</t>
    <phoneticPr fontId="4" type="noConversion"/>
  </si>
  <si>
    <t>비인어촌권역 어촌뉴딜300사업</t>
    <phoneticPr fontId="4" type="noConversion"/>
  </si>
  <si>
    <t>10W</t>
    <phoneticPr fontId="4" type="noConversion"/>
  </si>
  <si>
    <t>이예준</t>
    <phoneticPr fontId="4" type="noConversion"/>
  </si>
  <si>
    <t>041-950-7732</t>
    <phoneticPr fontId="4" type="noConversion"/>
  </si>
  <si>
    <t>15W</t>
    <phoneticPr fontId="4" type="noConversion"/>
  </si>
  <si>
    <t>0.6*0.6</t>
    <phoneticPr fontId="4" type="noConversion"/>
  </si>
  <si>
    <t>cctv</t>
    <phoneticPr fontId="4" type="noConversion"/>
  </si>
  <si>
    <t>천안북부지구 농촌용수이용체계재편사업</t>
  </si>
  <si>
    <t>560mm</t>
    <phoneticPr fontId="4" type="noConversion"/>
  </si>
  <si>
    <t>송수관로</t>
    <phoneticPr fontId="4" type="noConversion"/>
  </si>
  <si>
    <t>백현진</t>
  </si>
  <si>
    <t>041-539-7080</t>
  </si>
  <si>
    <t>천안북부지구 농촌용수이용체계재편사업</t>
    <phoneticPr fontId="4" type="noConversion"/>
  </si>
  <si>
    <t>강관밸브실</t>
    <phoneticPr fontId="4" type="noConversion"/>
  </si>
  <si>
    <t>1.8*2.0</t>
    <phoneticPr fontId="4" type="noConversion"/>
  </si>
  <si>
    <t>밸브실</t>
    <phoneticPr fontId="4" type="noConversion"/>
  </si>
  <si>
    <t>신리지구 배수개선사업</t>
    <phoneticPr fontId="4" type="noConversion"/>
  </si>
  <si>
    <t>조립식옹벽수로</t>
    <phoneticPr fontId="4" type="noConversion"/>
  </si>
  <si>
    <t>H=1.8</t>
    <phoneticPr fontId="4" type="noConversion"/>
  </si>
  <si>
    <t>공사용</t>
    <phoneticPr fontId="4" type="noConversion"/>
  </si>
  <si>
    <t>송산면 기초생활거점조성사업 금속제패널</t>
    <phoneticPr fontId="4" type="noConversion"/>
  </si>
  <si>
    <t>금속제패널</t>
    <phoneticPr fontId="4" type="noConversion"/>
  </si>
  <si>
    <t>세라믹, 4mm, 평판</t>
    <phoneticPr fontId="4" type="noConversion"/>
  </si>
  <si>
    <t>이정화</t>
    <phoneticPr fontId="4" type="noConversion"/>
  </si>
  <si>
    <t>041-351-9161</t>
    <phoneticPr fontId="4" type="noConversion"/>
  </si>
  <si>
    <t>송산면 기초생활거점조성사업 금속제창</t>
    <phoneticPr fontId="4" type="noConversion"/>
  </si>
  <si>
    <t>금속제창 외 부속품</t>
    <phoneticPr fontId="4" type="noConversion"/>
  </si>
  <si>
    <t>송산면 기초생활거점조성사업 아스콘</t>
    <phoneticPr fontId="4" type="noConversion"/>
  </si>
  <si>
    <t>A3-H-WC2, WC-2, 가열, 3등급 외1</t>
    <phoneticPr fontId="4" type="noConversion"/>
  </si>
  <si>
    <t>송산면 기초생활거점조성사업 조명기구</t>
    <phoneticPr fontId="4" type="noConversion"/>
  </si>
  <si>
    <t>원형직부등, LED 10W 외7</t>
    <phoneticPr fontId="4" type="noConversion"/>
  </si>
  <si>
    <t>송산면 기초생활거점조성사업 옥외보안등주</t>
    <phoneticPr fontId="4" type="noConversion"/>
  </si>
  <si>
    <t>STS가로등주</t>
    <phoneticPr fontId="4" type="noConversion"/>
  </si>
  <si>
    <t>4.0M, LED 50W/1</t>
    <phoneticPr fontId="4" type="noConversion"/>
  </si>
  <si>
    <t>송산면 기초생활거점조성사업 장애인용 엘리베이터</t>
  </si>
  <si>
    <t>승객용 엘리베이터</t>
  </si>
  <si>
    <t>김혜미</t>
  </si>
  <si>
    <t>041-351-9172</t>
  </si>
  <si>
    <t>해바라기지구 방조제개보수사업 물관리자동화시스템 제조.구매</t>
  </si>
  <si>
    <t>남관백</t>
  </si>
  <si>
    <t>041-351-9148</t>
  </si>
  <si>
    <t>고대2지구 수리시설개보수사업 토목공사(2025)</t>
  </si>
  <si>
    <t>주재형</t>
  </si>
  <si>
    <t>041-351-9171</t>
  </si>
  <si>
    <t>남산지구 수리시설개보수사업 토목(기계, 건축)공사(2025)</t>
  </si>
  <si>
    <t>대호2지구 수리시설개보수사업 토목(기계, 건축)공사(2025)</t>
  </si>
  <si>
    <t>오치환</t>
  </si>
  <si>
    <t>041-351-9146</t>
  </si>
  <si>
    <t>송악지구 수리시설개보수사업 토목(기계, 건축)공사(2025)</t>
  </si>
  <si>
    <t>육현욱</t>
  </si>
  <si>
    <t>041-351-9138</t>
  </si>
  <si>
    <t>우일지구 수리시설개보수사업 토목공사(2025)</t>
  </si>
  <si>
    <t>김경훈</t>
  </si>
  <si>
    <t>041-351-9137</t>
  </si>
  <si>
    <t>전대지구 수리시설개보수사업 토목(기계, 건축)공사(2025)</t>
  </si>
  <si>
    <t>강정일</t>
  </si>
  <si>
    <t>041-351-9177</t>
  </si>
  <si>
    <t>해바라기지구 방조제개보수사업 CCTV 제조.구매</t>
  </si>
  <si>
    <t>우강면 송산1리 용수로 정비공사</t>
  </si>
  <si>
    <t>급수</t>
    <phoneticPr fontId="4" type="noConversion"/>
  </si>
  <si>
    <t>충남지역본부 수자원관리부</t>
    <phoneticPr fontId="4" type="noConversion"/>
  </si>
  <si>
    <t>이현노</t>
    <phoneticPr fontId="4" type="noConversion"/>
  </si>
  <si>
    <t>041-351-9142</t>
    <phoneticPr fontId="4" type="noConversion"/>
  </si>
  <si>
    <t>하평리 취약지역생활여건개조사업</t>
    <phoneticPr fontId="4" type="noConversion"/>
  </si>
  <si>
    <t>박정우</t>
    <phoneticPr fontId="4" type="noConversion"/>
  </si>
  <si>
    <t>041-330-3572</t>
    <phoneticPr fontId="4" type="noConversion"/>
  </si>
  <si>
    <t>WC-2, 표층</t>
    <phoneticPr fontId="4" type="noConversion"/>
  </si>
  <si>
    <t>BB-3 기층</t>
    <phoneticPr fontId="4" type="noConversion"/>
  </si>
  <si>
    <t>홍성군 결성면 기초생활거점조성사업</t>
    <phoneticPr fontId="4" type="noConversion"/>
  </si>
  <si>
    <t>방송설비</t>
    <phoneticPr fontId="4" type="noConversion"/>
  </si>
  <si>
    <t>홍성군 갈산면 기초생활거점조성사업 및 공공청사 복합건립사업</t>
    <phoneticPr fontId="4" type="noConversion"/>
  </si>
  <si>
    <t>전관방송설비</t>
  </si>
  <si>
    <t>홍성군 서부면 기초생활거점조성사업</t>
    <phoneticPr fontId="4" type="noConversion"/>
  </si>
  <si>
    <t>홍성군 결성면 취약지역생활여건개조사업</t>
    <phoneticPr fontId="4" type="noConversion"/>
  </si>
  <si>
    <t>PE다중벽관</t>
    <phoneticPr fontId="4" type="noConversion"/>
  </si>
  <si>
    <t>D600</t>
    <phoneticPr fontId="4" type="noConversion"/>
  </si>
  <si>
    <t>배수로</t>
    <phoneticPr fontId="4" type="noConversion"/>
  </si>
  <si>
    <t>하옥성곡지구 마을하수도정비사업</t>
  </si>
  <si>
    <t>#78, #467</t>
  </si>
  <si>
    <t>김재일</t>
  </si>
  <si>
    <t>041-754-9226</t>
  </si>
  <si>
    <t>재생아스콘</t>
  </si>
  <si>
    <t>추부지구 수리시설개보수사업</t>
  </si>
  <si>
    <t>500C,600C,1000C</t>
  </si>
  <si>
    <t>L형 PC옹벽</t>
  </si>
  <si>
    <t>700*1000*2000</t>
  </si>
  <si>
    <t xml:space="preserve">대동지구 수리시설개보수사업 </t>
  </si>
  <si>
    <t>콘크리트블록</t>
  </si>
  <si>
    <t>1000x500x700</t>
  </si>
  <si>
    <t>하경호</t>
  </si>
  <si>
    <t>044-860-3351</t>
  </si>
  <si>
    <t>홍보지구 은하공구 일반용유리섬유강화플라스틱관및이음관</t>
  </si>
  <si>
    <t>일반용유리섬유강화플라스틱관</t>
  </si>
  <si>
    <t>섬유관</t>
  </si>
  <si>
    <t>충남서부관리단 사업관리부</t>
  </si>
  <si>
    <t>조의현</t>
  </si>
  <si>
    <t>041-630-5826</t>
  </si>
  <si>
    <t>일반용유리섬유강화플라스틱이음관</t>
  </si>
  <si>
    <t>이음관</t>
  </si>
  <si>
    <t xml:space="preserve">사기양수장 수중사류펌프 </t>
  </si>
  <si>
    <t>국가계약법 시행령 제26조 제1항 제4호 바목</t>
  </si>
  <si>
    <t>배수갑문 유압오일탱크 소모품(실리카겔 및 필터)구매</t>
    <phoneticPr fontId="4" type="noConversion"/>
  </si>
  <si>
    <t>공업용건조제</t>
    <phoneticPr fontId="4" type="noConversion"/>
  </si>
  <si>
    <t>시설관리</t>
    <phoneticPr fontId="4" type="noConversion"/>
  </si>
  <si>
    <t>서휘</t>
    <phoneticPr fontId="4" type="noConversion"/>
  </si>
  <si>
    <t>063-540-5948</t>
    <phoneticPr fontId="4" type="noConversion"/>
  </si>
  <si>
    <t>새만금 묘목장 조성사업 소요물품</t>
    <phoneticPr fontId="4" type="noConversion"/>
  </si>
  <si>
    <t>인라인드롭외3종</t>
    <phoneticPr fontId="4" type="noConversion"/>
  </si>
  <si>
    <t>0.5×400m,16mm 외 4종</t>
  </si>
  <si>
    <t>롤</t>
    <phoneticPr fontId="4" type="noConversion"/>
  </si>
  <si>
    <t>새만금사업단 환경관리부</t>
  </si>
  <si>
    <t>김광수</t>
  </si>
  <si>
    <t>063-540-5887</t>
  </si>
  <si>
    <t>새만금지구 농생명용지 6-2공구 조성공사 지급자재</t>
    <phoneticPr fontId="4" type="noConversion"/>
  </si>
  <si>
    <t>새만금지구 농생명용지4공구 연결도로 건설공사 지급자재(가드레일)</t>
    <phoneticPr fontId="4" type="noConversion"/>
  </si>
  <si>
    <t>SB-4 등</t>
    <phoneticPr fontId="4" type="noConversion"/>
  </si>
  <si>
    <t>침엽수용 상토</t>
  </si>
  <si>
    <t>50L/포</t>
  </si>
  <si>
    <t>새만금산단 6공구 전기공사 지급자재 횡단보도 조명 구매</t>
    <phoneticPr fontId="4" type="noConversion"/>
  </si>
  <si>
    <t>횡단보도조명</t>
    <phoneticPr fontId="4" type="noConversion"/>
  </si>
  <si>
    <t>신호등</t>
    <phoneticPr fontId="4" type="noConversion"/>
  </si>
  <si>
    <t>새만금산단 6공구 전기공사 지급자재 메인 분전함 제조 구매</t>
    <phoneticPr fontId="4" type="noConversion"/>
  </si>
  <si>
    <t>메인분전함</t>
    <phoneticPr fontId="4" type="noConversion"/>
  </si>
  <si>
    <t>분전함</t>
    <phoneticPr fontId="4" type="noConversion"/>
  </si>
  <si>
    <t>금사지구 용배수로 수리시설개보수사업(레미콘) 구매</t>
  </si>
  <si>
    <t>25-24-120외</t>
  </si>
  <si>
    <t>금사지구 용배수로 수리시설개보수사업(철근) 구매</t>
  </si>
  <si>
    <t>061-430-7763</t>
  </si>
  <si>
    <t>금사지구 용배수로 수리시설개보수사업(호안블럭) 구매</t>
  </si>
  <si>
    <t>호안블럭</t>
  </si>
  <si>
    <t>500×500×1200</t>
  </si>
  <si>
    <t>월남지구 다목적농촌용수개발사업</t>
  </si>
  <si>
    <t>수도용PE관</t>
  </si>
  <si>
    <t>Ø630mm</t>
  </si>
  <si>
    <t>정영호</t>
  </si>
  <si>
    <t>Ø500mm</t>
  </si>
  <si>
    <t>영산지구 수원공 수리시설개보수사업(시멘트) 구매</t>
  </si>
  <si>
    <t>포틀랜드</t>
  </si>
  <si>
    <t>40kg/포</t>
  </si>
  <si>
    <t>영산지구 수원공 수리시설개보수사업(철근) 구매</t>
  </si>
  <si>
    <t>영산지구 수원공 수리시설개보수사업(레미콘) 구매</t>
  </si>
  <si>
    <t>25-27-150외</t>
  </si>
  <si>
    <t>전남 영농 스마트단지 조성사업</t>
  </si>
  <si>
    <t>벤치플륨관(3종)</t>
  </si>
  <si>
    <t>400*400</t>
  </si>
  <si>
    <t>#6,100*100</t>
  </si>
  <si>
    <t>온당지구 수원공 수리시설개보수사업</t>
  </si>
  <si>
    <t>HD13mm</t>
  </si>
  <si>
    <t>HD16~35mm</t>
  </si>
  <si>
    <t>기층용(BB-2,#467)</t>
  </si>
  <si>
    <t>900mm 등</t>
  </si>
  <si>
    <t>김성룡</t>
    <phoneticPr fontId="4" type="noConversion"/>
  </si>
  <si>
    <t>061-380-4131</t>
    <phoneticPr fontId="4" type="noConversion"/>
  </si>
  <si>
    <t>하사지구 배수개선사업 관급자재(수중펌프) 구매</t>
  </si>
  <si>
    <t>Φ700mm x 65kW
Φ900mm x 82kW</t>
  </si>
  <si>
    <t>2
2</t>
  </si>
  <si>
    <t>용암지구 기계화경작로 확포장사업(레미콘) 구매</t>
  </si>
  <si>
    <t>장다니엘</t>
  </si>
  <si>
    <t>061-350-6579</t>
  </si>
  <si>
    <t>백수지구 기계화경작로 확포장사업(레미콘) 구매</t>
  </si>
  <si>
    <t>배관호</t>
  </si>
  <si>
    <t>061-350-6578</t>
  </si>
  <si>
    <t>군남지구 기계화경작로 확포장사업(레미콘) 구매</t>
  </si>
  <si>
    <t>김정호</t>
  </si>
  <si>
    <t>061-350-6582</t>
  </si>
  <si>
    <t>염산지구 기계화경작로 확포장사업(레미콘) 구매</t>
  </si>
  <si>
    <t>백인술</t>
  </si>
  <si>
    <t>061-350-6575</t>
  </si>
  <si>
    <t>장산지구 기계화경작로 확포장사업(레미콘) 구매</t>
  </si>
  <si>
    <t>구산지구 배수장 성능개선 토목건축공사</t>
  </si>
  <si>
    <t>벨트컨베이어</t>
  </si>
  <si>
    <t>수량단위</t>
  </si>
  <si>
    <t>지역특화 임대형스마트팜 조성사업 온실조성공사</t>
  </si>
  <si>
    <t>유동휀</t>
  </si>
  <si>
    <t>군서지구 수원공 수리시설개보수사업 전기공사</t>
  </si>
  <si>
    <t>특고압반</t>
  </si>
  <si>
    <t>진원면 기초생활거점조성사업 토목,건축,기계공사 보강토블럭 구매</t>
  </si>
  <si>
    <t>보강토블럭</t>
  </si>
  <si>
    <t>상금지구 다목적농촌용수개발사업 지급자재(카메라) 구매</t>
  </si>
  <si>
    <t>이회진항 어촌뉴딜300(특화사업) 지급자재(카메라) 구매</t>
  </si>
  <si>
    <t>이회진항 어촌뉴딜300(특화사업) 지급자재(LED 보안등) 구매</t>
  </si>
  <si>
    <t>LED 보안등</t>
  </si>
  <si>
    <t>죽청지구 수원공수리시설개보수사업 회진배수장 지급자재(수중축류펌프) 제조구매</t>
  </si>
  <si>
    <t>화순군 RE100 실증지원사업 주택태양광 관급자재(태양광) 제조구매</t>
    <phoneticPr fontId="4" type="noConversion"/>
  </si>
  <si>
    <t>3KW</t>
    <phoneticPr fontId="4" type="noConversion"/>
  </si>
  <si>
    <t>전남지역본부 화순지사 농어촌사업부</t>
    <phoneticPr fontId="4" type="noConversion"/>
  </si>
  <si>
    <t>임다슬</t>
    <phoneticPr fontId="4" type="noConversion"/>
  </si>
  <si>
    <t>061-370-8532</t>
    <phoneticPr fontId="4" type="noConversion"/>
  </si>
  <si>
    <t>국가계약법시행령 제26조제1항제5호에 의거</t>
    <phoneticPr fontId="4" type="noConversion"/>
  </si>
  <si>
    <t>토양염도측정사업(제25-32호, 제25-34호) 시료채취용 물품 구매</t>
    <phoneticPr fontId="4" type="noConversion"/>
  </si>
  <si>
    <t>특수봉투</t>
    <phoneticPr fontId="4" type="noConversion"/>
  </si>
  <si>
    <t>시료채취</t>
    <phoneticPr fontId="4" type="noConversion"/>
  </si>
  <si>
    <t>권</t>
  </si>
  <si>
    <t>전남지역본부 수자원관리부</t>
    <phoneticPr fontId="4" type="noConversion"/>
  </si>
  <si>
    <t>이주순</t>
    <phoneticPr fontId="4" type="noConversion"/>
  </si>
  <si>
    <t>062-958-2314</t>
    <phoneticPr fontId="4" type="noConversion"/>
  </si>
  <si>
    <t>국가계약법 시행령 제26조 제1항 제2호 자목</t>
  </si>
  <si>
    <t>재해예방계측사업 사면변위계 구매</t>
  </si>
  <si>
    <t>사면변위계</t>
  </si>
  <si>
    <t>계측</t>
  </si>
  <si>
    <t>지구</t>
  </si>
  <si>
    <t>오제헌</t>
  </si>
  <si>
    <t>061-338-5784</t>
  </si>
  <si>
    <t>재해예방계측사업 유량유속계 구매</t>
  </si>
  <si>
    <t>유량유속계</t>
  </si>
  <si>
    <t>재해예방계측사업 통신보안장치(VPN) 구매</t>
  </si>
  <si>
    <t>통신보안장치</t>
  </si>
  <si>
    <t>재해예방계측사업 영상관리서버(VMS) 구매</t>
  </si>
  <si>
    <t>영상관리서버(S/W)</t>
  </si>
  <si>
    <t>2025년 재해예방계측사업 CCTV금속기둥 구매</t>
  </si>
  <si>
    <t>금속기둥</t>
  </si>
  <si>
    <t>윤여원</t>
  </si>
  <si>
    <t>031-250-3074</t>
  </si>
  <si>
    <t>북내지구 다목적 농촌용수개발사업</t>
  </si>
  <si>
    <t>삽입식 플랜지 강관</t>
  </si>
  <si>
    <t>D700mm</t>
  </si>
  <si>
    <t>용수관로</t>
  </si>
  <si>
    <t>이대희</t>
  </si>
  <si>
    <t>031-887-7564</t>
  </si>
  <si>
    <t>국가계약법 시행령 제26조 제1항 제2호 아목</t>
  </si>
  <si>
    <t>개군면 기초생활거점조성사업 SMC저수조 구매</t>
  </si>
  <si>
    <t>SMC저수조</t>
  </si>
  <si>
    <t>경반천003 어도개보수사업</t>
    <phoneticPr fontId="4" type="noConversion"/>
  </si>
  <si>
    <t>어도블록</t>
    <phoneticPr fontId="4" type="noConversion"/>
  </si>
  <si>
    <t>월류형 1000*1500*800</t>
    <phoneticPr fontId="4" type="noConversion"/>
  </si>
  <si>
    <t>비월류형1000*1500*800</t>
    <phoneticPr fontId="4" type="noConversion"/>
  </si>
  <si>
    <t>세굴방지블럭</t>
    <phoneticPr fontId="4" type="noConversion"/>
  </si>
  <si>
    <t>1000*1000*500</t>
    <phoneticPr fontId="4" type="noConversion"/>
  </si>
  <si>
    <t>철근콘크리트벤치플룸관</t>
  </si>
  <si>
    <t>(500*500mm)</t>
  </si>
  <si>
    <t>경기지역본부 파주지사 농어촌사업부</t>
  </si>
  <si>
    <t>(600*600mm)</t>
  </si>
  <si>
    <t>031-950-3262</t>
  </si>
  <si>
    <t>031-950-3265</t>
  </si>
  <si>
    <t>(800*700mm)</t>
  </si>
  <si>
    <t>031-950-3266</t>
  </si>
  <si>
    <t>(1500*1200mm)</t>
  </si>
  <si>
    <t>031-950-3267</t>
  </si>
  <si>
    <t>수로관뚜껑, (860x200x1000)</t>
  </si>
  <si>
    <t>031-950-3268</t>
  </si>
  <si>
    <t>600x600</t>
  </si>
  <si>
    <t>700x700</t>
  </si>
  <si>
    <t>800x700</t>
  </si>
  <si>
    <t>조립식옹벽블럭</t>
  </si>
  <si>
    <t>400x250</t>
  </si>
  <si>
    <t>석축</t>
  </si>
  <si>
    <t>3,500x2,500</t>
  </si>
  <si>
    <t>700x800</t>
  </si>
  <si>
    <t>900x900</t>
  </si>
  <si>
    <t>진리 마을하수도 정비사업</t>
  </si>
  <si>
    <t>표층용, #78</t>
  </si>
  <si>
    <t>경기지역본부 강화옹진지사 옹진지부</t>
  </si>
  <si>
    <t>김정민</t>
  </si>
  <si>
    <t>032-715-4528</t>
  </si>
  <si>
    <t>가현지구 농촌용수이용체계재편사업(폴리에틸렌피복강관)</t>
  </si>
  <si>
    <t>d900</t>
  </si>
  <si>
    <t>경기지역본부 김포지사 농어촌사업부</t>
  </si>
  <si>
    <t>김종만</t>
  </si>
  <si>
    <t>031-980-8151</t>
  </si>
  <si>
    <t>아라지구 수리시설개보수사업 토목공사 지급자재(사각집수정)</t>
  </si>
  <si>
    <t>사각집수정</t>
  </si>
  <si>
    <t>1000*1000*1200</t>
  </si>
  <si>
    <t>박예준</t>
  </si>
  <si>
    <t>031-980-8163</t>
  </si>
  <si>
    <t>기흥저수지 공원화 사업 시설공사</t>
  </si>
  <si>
    <t>식생옹벽블럭</t>
  </si>
  <si>
    <t>1000*800*500</t>
  </si>
  <si>
    <t>삼인동2지구 수리시설개보수사업</t>
  </si>
  <si>
    <t>HD32</t>
  </si>
  <si>
    <t>토목공사</t>
  </si>
  <si>
    <t>안현빈</t>
  </si>
  <si>
    <t>031-680-5612</t>
  </si>
  <si>
    <t>HD29</t>
  </si>
  <si>
    <t>HD25</t>
  </si>
  <si>
    <t>구장지구 수리시설개보수사업 수로관</t>
  </si>
  <si>
    <t>김하늘</t>
  </si>
  <si>
    <t>031-678-3585</t>
  </si>
  <si>
    <t>밀양시 노후저수지 그라우팅 보강공사 1공구(시멘트 자재 구매)</t>
    <phoneticPr fontId="4" type="noConversion"/>
  </si>
  <si>
    <t>그라우팅재료</t>
    <phoneticPr fontId="4" type="noConversion"/>
  </si>
  <si>
    <t>공기업준정부기관 계약사무규칙 제8조(수의계약)제1항 제6호 - 성과공유제 기술개발</t>
    <phoneticPr fontId="4" type="noConversion"/>
  </si>
  <si>
    <t>밀양시 노후저수지 그라우팅 보강공사 2공구(시멘트 자재 구매)</t>
    <phoneticPr fontId="4" type="noConversion"/>
  </si>
  <si>
    <t>밀양시 노후저수지 그라우팅 보강공사 3공구(시멘트 자재 구매)</t>
    <phoneticPr fontId="4" type="noConversion"/>
  </si>
  <si>
    <t>2025년 함안군 보조지하수관측망 수위조절기 구매</t>
    <phoneticPr fontId="4" type="noConversion"/>
  </si>
  <si>
    <t>자료수집장치 및 수위조절기</t>
    <phoneticPr fontId="4" type="noConversion"/>
  </si>
  <si>
    <t>Dabo-P02, 04</t>
    <phoneticPr fontId="4" type="noConversion"/>
  </si>
  <si>
    <t>관측</t>
    <phoneticPr fontId="4" type="noConversion"/>
  </si>
  <si>
    <t>2025년 산청군 지하수보조측정망 수위조절기 구매</t>
    <phoneticPr fontId="4" type="noConversion"/>
  </si>
  <si>
    <t>2025년 창녕군 지하수보조측정망 수위조절기 구매</t>
    <phoneticPr fontId="4" type="noConversion"/>
  </si>
  <si>
    <t>암남항 어촌뉴딜사업</t>
    <phoneticPr fontId="4" type="noConversion"/>
  </si>
  <si>
    <t>빌딩자동제어시스템</t>
    <phoneticPr fontId="4" type="noConversion"/>
  </si>
  <si>
    <t>원격검침</t>
    <phoneticPr fontId="4" type="noConversion"/>
  </si>
  <si>
    <t>박주호</t>
    <phoneticPr fontId="4" type="noConversion"/>
  </si>
  <si>
    <t>055-320-4881</t>
    <phoneticPr fontId="4" type="noConversion"/>
  </si>
  <si>
    <t xml:space="preserve">홍티항 어촌뉴딜사업 </t>
    <phoneticPr fontId="4" type="noConversion"/>
  </si>
  <si>
    <t>도막형 바닥재</t>
    <phoneticPr fontId="4" type="noConversion"/>
  </si>
  <si>
    <t>고보조명</t>
    <phoneticPr fontId="4" type="noConversion"/>
  </si>
  <si>
    <t>등의자</t>
    <phoneticPr fontId="4" type="noConversion"/>
  </si>
  <si>
    <t>김해시 농촌테마공원조성사업</t>
  </si>
  <si>
    <t>밸브 보호통</t>
  </si>
  <si>
    <t>φ200x1000mm</t>
  </si>
  <si>
    <t>전기차 충전기</t>
  </si>
  <si>
    <t>100kw, 급속충전기</t>
  </si>
  <si>
    <t>7kw, 속충전기</t>
  </si>
  <si>
    <t>송영하</t>
  </si>
  <si>
    <t>개곡지구 취약지역생활여건개조사업</t>
  </si>
  <si>
    <t>0.4kW</t>
  </si>
  <si>
    <t>강배진</t>
  </si>
  <si>
    <t>055-320-4887</t>
  </si>
  <si>
    <t>월평지구 수리시설개보수사업</t>
  </si>
  <si>
    <t>HD13~16</t>
  </si>
  <si>
    <t>장미</t>
  </si>
  <si>
    <t>052-290-5334</t>
  </si>
  <si>
    <t>일산항 어촌신활력증신사업</t>
  </si>
  <si>
    <t>LED보안등기구</t>
  </si>
  <si>
    <t>100W</t>
  </si>
  <si>
    <t>합성목재</t>
    <phoneticPr fontId="4" type="noConversion"/>
  </si>
  <si>
    <t>3000*150*25mm</t>
    <phoneticPr fontId="4" type="noConversion"/>
  </si>
  <si>
    <t>디자인형울타리(에코파일)</t>
    <phoneticPr fontId="4" type="noConversion"/>
  </si>
  <si>
    <t>Φ76*1800</t>
  </si>
  <si>
    <t>전지석</t>
  </si>
  <si>
    <t>052-290-5332</t>
  </si>
  <si>
    <t>W1500xH1100mm</t>
  </si>
  <si>
    <t>2024년 지수지구 신재생에너지시설(공기열냉난방) 기계공사</t>
    <phoneticPr fontId="4" type="noConversion"/>
  </si>
  <si>
    <t>팬코일유닛</t>
    <phoneticPr fontId="4" type="noConversion"/>
  </si>
  <si>
    <t>10,922kcal/h</t>
    <phoneticPr fontId="4" type="noConversion"/>
  </si>
  <si>
    <t>H13mm</t>
    <phoneticPr fontId="4" type="noConversion"/>
  </si>
  <si>
    <t>H19mm</t>
    <phoneticPr fontId="4" type="noConversion"/>
  </si>
  <si>
    <t>오운지구 수리시설개보수사업(내제배수장)</t>
  </si>
  <si>
    <t>컨베어밸트</t>
  </si>
  <si>
    <t>W900 x 8.2m</t>
  </si>
  <si>
    <t>고남윤</t>
  </si>
  <si>
    <t>055-570-6045</t>
  </si>
  <si>
    <t>강주지구 배수장성능개선사업 지급자재(벨트컨베이어) 구매</t>
    <phoneticPr fontId="4" type="noConversion"/>
  </si>
  <si>
    <t>벨트컨베이어</t>
    <phoneticPr fontId="4" type="noConversion"/>
  </si>
  <si>
    <t>(W)0.9m×(L)24m</t>
    <phoneticPr fontId="4" type="noConversion"/>
  </si>
  <si>
    <t>경남지역본부 함안지사 수자원관리부</t>
    <phoneticPr fontId="4" type="noConversion"/>
  </si>
  <si>
    <t>이훈휘</t>
    <phoneticPr fontId="4" type="noConversion"/>
  </si>
  <si>
    <t>055-580-0378</t>
    <phoneticPr fontId="4" type="noConversion"/>
  </si>
  <si>
    <t>이룡지구 배수장성능개선사업 지급자재(제진기) 구매</t>
    <phoneticPr fontId="4" type="noConversion"/>
  </si>
  <si>
    <t>제진기</t>
    <phoneticPr fontId="4" type="noConversion"/>
  </si>
  <si>
    <t>(W)4.0m×(H)4.2m</t>
    <phoneticPr fontId="4" type="noConversion"/>
  </si>
  <si>
    <t>대중소기업 상생협력 촉진에 관한 법률 제8조(성과공유제)</t>
    <phoneticPr fontId="4" type="noConversion"/>
  </si>
  <si>
    <t>미남지구 수리시설개보수사업 지급자재(변압기) 구매</t>
    <phoneticPr fontId="4" type="noConversion"/>
  </si>
  <si>
    <t>몰드변압기</t>
  </si>
  <si>
    <t>김성종</t>
    <phoneticPr fontId="4" type="noConversion"/>
  </si>
  <si>
    <t>055-580-0377</t>
    <phoneticPr fontId="4" type="noConversion"/>
  </si>
  <si>
    <t>미남지구 수리시설개보수사업 지급자재(자동화) 구매</t>
    <phoneticPr fontId="4" type="noConversion"/>
  </si>
  <si>
    <t>고원 마을만들기사업 관급자재 아스팔트 콘크리트</t>
  </si>
  <si>
    <t>T30(기층용)</t>
  </si>
  <si>
    <t xml:space="preserve"> Ton </t>
  </si>
  <si>
    <t>이재형</t>
  </si>
  <si>
    <t>055-580-0344</t>
  </si>
  <si>
    <t>이스콘</t>
  </si>
  <si>
    <t>T13(표층용)</t>
  </si>
  <si>
    <t>고원 마을만들기사업 관급자재 옹벽블럭</t>
  </si>
  <si>
    <t>w450*l317*t75</t>
  </si>
  <si>
    <t>고원 마을만들기사업 관급자재 막구조물</t>
  </si>
  <si>
    <t>PTFE막구조물</t>
  </si>
  <si>
    <t>1000*5000*4000</t>
  </si>
  <si>
    <t>밸브류</t>
  </si>
  <si>
    <t>D800~D1100</t>
  </si>
  <si>
    <t xml:space="preserve">하남지구 농촌용수 </t>
  </si>
  <si>
    <t>국가계약법 시행령 제26조 제1항 제3호 바목</t>
  </si>
  <si>
    <t>샌드위치패널</t>
    <phoneticPr fontId="4" type="noConversion"/>
  </si>
  <si>
    <t>폴리우레탄외</t>
    <phoneticPr fontId="4" type="noConversion"/>
  </si>
  <si>
    <t xml:space="preserve">부림지구 배수개선사업 </t>
    <phoneticPr fontId="4" type="noConversion"/>
  </si>
  <si>
    <t>노측용/성토부</t>
    <phoneticPr fontId="4" type="noConversion"/>
  </si>
  <si>
    <t>일반구조용탄소강관</t>
    <phoneticPr fontId="4" type="noConversion"/>
  </si>
  <si>
    <t>48.6*2.3</t>
    <phoneticPr fontId="4" type="noConversion"/>
  </si>
  <si>
    <t>신종민</t>
    <phoneticPr fontId="4" type="noConversion"/>
  </si>
  <si>
    <t>055-359-6352</t>
    <phoneticPr fontId="4" type="noConversion"/>
  </si>
  <si>
    <t>마산 마을만들기사업 토목공사</t>
    <phoneticPr fontId="4" type="noConversion"/>
  </si>
  <si>
    <t>180x200x1,000</t>
    <phoneticPr fontId="4" type="noConversion"/>
  </si>
  <si>
    <t>디자인울타리</t>
    <phoneticPr fontId="4" type="noConversion"/>
  </si>
  <si>
    <t>W=1.5, H=1.2</t>
    <phoneticPr fontId="4" type="noConversion"/>
  </si>
  <si>
    <t>용담 마을만들기사업 토목공사</t>
    <phoneticPr fontId="4" type="noConversion"/>
  </si>
  <si>
    <t>SB2</t>
    <phoneticPr fontId="4" type="noConversion"/>
  </si>
  <si>
    <t>금산지구 취약지역생활여건개조사업 토목건축공사</t>
    <phoneticPr fontId="4" type="noConversion"/>
  </si>
  <si>
    <t>4.0*350*4330</t>
    <phoneticPr fontId="4" type="noConversion"/>
  </si>
  <si>
    <t>종합안내판</t>
    <phoneticPr fontId="4" type="noConversion"/>
  </si>
  <si>
    <t>2359*1120mm</t>
    <phoneticPr fontId="4" type="noConversion"/>
  </si>
  <si>
    <t>구수원</t>
    <phoneticPr fontId="4" type="noConversion"/>
  </si>
  <si>
    <t>055-250-2267</t>
    <phoneticPr fontId="4" type="noConversion"/>
  </si>
  <si>
    <t>갯섬항 어촌뉴딜300사업</t>
    <phoneticPr fontId="4" type="noConversion"/>
  </si>
  <si>
    <t>비압력용경질폴리염화비닐관</t>
    <phoneticPr fontId="4" type="noConversion"/>
  </si>
  <si>
    <t>Φ300</t>
    <phoneticPr fontId="4" type="noConversion"/>
  </si>
  <si>
    <t>데크공</t>
    <phoneticPr fontId="4" type="noConversion"/>
  </si>
  <si>
    <t>6급 김은석</t>
    <phoneticPr fontId="4" type="noConversion"/>
  </si>
  <si>
    <t>055-851-8144</t>
    <phoneticPr fontId="4" type="noConversion"/>
  </si>
  <si>
    <t>W2000</t>
    <phoneticPr fontId="4" type="noConversion"/>
  </si>
  <si>
    <t>난간설치</t>
    <phoneticPr fontId="4" type="noConversion"/>
  </si>
  <si>
    <t>6급 김은석</t>
  </si>
  <si>
    <t>055-851-8144</t>
  </si>
  <si>
    <t>성산지구 수리시설개보수사업 토목건축공사</t>
  </si>
  <si>
    <t>경남지역본부 합천지사 수자원관리부</t>
  </si>
  <si>
    <t>010-5013-4039</t>
  </si>
  <si>
    <t>고품지구 다목적농촌용수개발사업 토목공사</t>
  </si>
  <si>
    <t>SD400, HD25</t>
  </si>
  <si>
    <t>3.8x30x1.2</t>
  </si>
  <si>
    <t xml:space="preserve"> 개 </t>
  </si>
  <si>
    <t>남호성</t>
  </si>
  <si>
    <t>055-880-5146</t>
  </si>
  <si>
    <t>2.6x5x1.2</t>
  </si>
  <si>
    <t>2.6x50.x1.2</t>
  </si>
  <si>
    <t>갈현마을 취약지역생활여건개조사업 토목건축공사</t>
    <phoneticPr fontId="4" type="noConversion"/>
  </si>
  <si>
    <t>3013150202</t>
    <phoneticPr fontId="4" type="noConversion"/>
  </si>
  <si>
    <t>보강토블럭</t>
    <phoneticPr fontId="4" type="noConversion"/>
  </si>
  <si>
    <t>1,000x750x500</t>
    <phoneticPr fontId="4" type="noConversion"/>
  </si>
  <si>
    <t>석축정비</t>
    <phoneticPr fontId="4" type="noConversion"/>
  </si>
  <si>
    <t>경남지역본부 하동남해지사 농어촌사업부</t>
    <phoneticPr fontId="4" type="noConversion"/>
  </si>
  <si>
    <t>강경현</t>
    <phoneticPr fontId="4" type="noConversion"/>
  </si>
  <si>
    <t>055-880-5147</t>
    <phoneticPr fontId="4" type="noConversion"/>
  </si>
  <si>
    <t>t=6cm</t>
    <phoneticPr fontId="4" type="noConversion"/>
  </si>
  <si>
    <t>진교면 농촌중심지활성화사업 민다리복합센터 토목건축공사</t>
    <phoneticPr fontId="4" type="noConversion"/>
  </si>
  <si>
    <t>소변기칸막이</t>
    <phoneticPr fontId="4" type="noConversion"/>
  </si>
  <si>
    <t>450x1200x10</t>
    <phoneticPr fontId="4" type="noConversion"/>
  </si>
  <si>
    <t>600x1900x20</t>
    <phoneticPr fontId="4" type="noConversion"/>
  </si>
  <si>
    <t>대성지구 수리시설개보수사업</t>
  </si>
  <si>
    <t>W2000×H1800</t>
  </si>
  <si>
    <t>이승훈</t>
  </si>
  <si>
    <t>054-712-3458</t>
  </si>
  <si>
    <t>디자인형울타리</t>
  </si>
  <si>
    <t>W2000×H1200</t>
  </si>
  <si>
    <t>서벽지구 다목적농촌용수개발사업</t>
  </si>
  <si>
    <t>콘크리트호안및옹벽블록</t>
  </si>
  <si>
    <t>W1500×L1000×H1000</t>
    <phoneticPr fontId="4" type="noConversion"/>
  </si>
  <si>
    <t>이영근</t>
    <phoneticPr fontId="4" type="noConversion"/>
  </si>
  <si>
    <t>054-639-5043</t>
    <phoneticPr fontId="4" type="noConversion"/>
  </si>
  <si>
    <t xml:space="preserve">평은면 기초생활거점 조성사업 </t>
  </si>
  <si>
    <t>3.8*3.6*2.72</t>
  </si>
  <si>
    <t>25-27-120외3종</t>
  </si>
  <si>
    <t>25-24-12외2</t>
  </si>
  <si>
    <t>어미지구 배수개선사업</t>
    <phoneticPr fontId="4" type="noConversion"/>
  </si>
  <si>
    <t>폴리에틸렌피복강관</t>
    <phoneticPr fontId="4" type="noConversion"/>
  </si>
  <si>
    <t>D1200,11t</t>
    <phoneticPr fontId="4" type="noConversion"/>
  </si>
  <si>
    <t>경북지역본부 포항울릉지사 농어촌사업부</t>
    <phoneticPr fontId="4" type="noConversion"/>
  </si>
  <si>
    <t>D900, 8t</t>
    <phoneticPr fontId="4" type="noConversion"/>
  </si>
  <si>
    <t>청리지구 배수개선사업 물관리자동화시스템(배수문) 제조구매</t>
    <phoneticPr fontId="4" type="noConversion"/>
  </si>
  <si>
    <t>TM/TC</t>
  </si>
  <si>
    <t>국가계약법 시행령 제26조 제1항 제4호 다목 등</t>
    <phoneticPr fontId="4" type="noConversion"/>
  </si>
  <si>
    <t>송골지 재해위험저수지 정비사업</t>
  </si>
  <si>
    <t>선암1리 마을만들기사업</t>
    <phoneticPr fontId="4" type="noConversion"/>
  </si>
  <si>
    <t>W1500xH500</t>
    <phoneticPr fontId="4" type="noConversion"/>
  </si>
  <si>
    <t>경북지역본부 문경지사 농어촌사업부</t>
    <phoneticPr fontId="4" type="noConversion"/>
  </si>
  <si>
    <t>김상한</t>
    <phoneticPr fontId="4" type="noConversion"/>
  </si>
  <si>
    <t>054-550-5323</t>
    <phoneticPr fontId="4" type="noConversion"/>
  </si>
  <si>
    <t>사각파고라</t>
    <phoneticPr fontId="4" type="noConversion"/>
  </si>
  <si>
    <t>3.4x3.0x3.0</t>
    <phoneticPr fontId="4" type="noConversion"/>
  </si>
  <si>
    <t>W3000xH800</t>
    <phoneticPr fontId="4" type="noConversion"/>
  </si>
  <si>
    <t>육각정자</t>
    <phoneticPr fontId="4" type="noConversion"/>
  </si>
  <si>
    <t>6.0x6.0x6.0</t>
    <phoneticPr fontId="4" type="noConversion"/>
  </si>
  <si>
    <t>태양광가로등</t>
    <phoneticPr fontId="4" type="noConversion"/>
  </si>
  <si>
    <t>60W, 5m</t>
    <phoneticPr fontId="4" type="noConversion"/>
  </si>
  <si>
    <t>오천2리 마을만들기사업</t>
    <phoneticPr fontId="4" type="noConversion"/>
  </si>
  <si>
    <t>3.4x3.8x3.8</t>
    <phoneticPr fontId="4" type="noConversion"/>
  </si>
  <si>
    <t>W1500xH1200</t>
    <phoneticPr fontId="4" type="noConversion"/>
  </si>
  <si>
    <t>1500x1000</t>
    <phoneticPr fontId="4" type="noConversion"/>
  </si>
  <si>
    <t>태양광우체통</t>
    <phoneticPr fontId="4" type="noConversion"/>
  </si>
  <si>
    <t>8W</t>
    <phoneticPr fontId="4" type="noConversion"/>
  </si>
  <si>
    <t>다산 자연재해위험개선지구 정비사업 골재(혼합골재) 구입</t>
    <phoneticPr fontId="4" type="noConversion"/>
  </si>
  <si>
    <t>혼합골재</t>
    <phoneticPr fontId="4" type="noConversion"/>
  </si>
  <si>
    <t>75mm</t>
    <phoneticPr fontId="4" type="noConversion"/>
  </si>
  <si>
    <t>조영균</t>
    <phoneticPr fontId="4" type="noConversion"/>
  </si>
  <si>
    <t>054-950-0744</t>
    <phoneticPr fontId="4" type="noConversion"/>
  </si>
  <si>
    <t>다산 자연재해위험개선지구 정비사업 골재(보조기층) 구입</t>
    <phoneticPr fontId="4" type="noConversion"/>
  </si>
  <si>
    <t>보조기층</t>
    <phoneticPr fontId="4" type="noConversion"/>
  </si>
  <si>
    <t>다산 자연재해위험개선지구 정비사업 관급자재(파형강관) 구입</t>
    <phoneticPr fontId="4" type="noConversion"/>
  </si>
  <si>
    <t>파형강관</t>
    <phoneticPr fontId="4" type="noConversion"/>
  </si>
  <si>
    <t>D800</t>
    <phoneticPr fontId="4" type="noConversion"/>
  </si>
  <si>
    <t>다산 자연재해위험개선지구 정비사업 관급자재(주철관) 구입</t>
    <phoneticPr fontId="4" type="noConversion"/>
  </si>
  <si>
    <t>주철관(직관외 3종)</t>
    <phoneticPr fontId="4" type="noConversion"/>
  </si>
  <si>
    <t>D100</t>
    <phoneticPr fontId="4" type="noConversion"/>
  </si>
  <si>
    <t>다산 자연재해위험개선지구 정비사업 관급자재(조립식암거) 구입</t>
    <phoneticPr fontId="4" type="noConversion"/>
  </si>
  <si>
    <t>조립식철근콘크리트암거블록</t>
    <phoneticPr fontId="4" type="noConversion"/>
  </si>
  <si>
    <t>2500×1000</t>
    <phoneticPr fontId="4" type="noConversion"/>
  </si>
  <si>
    <t>다산 자연재해위험개선지구 정비사업 관급자재(콘크리트맨홀블럭) 구입</t>
    <phoneticPr fontId="4" type="noConversion"/>
  </si>
  <si>
    <t>콘크리트맨홀블럭</t>
    <phoneticPr fontId="4" type="noConversion"/>
  </si>
  <si>
    <t>H1000</t>
    <phoneticPr fontId="4" type="noConversion"/>
  </si>
  <si>
    <t>다산 자연재해위험개선지구 정비사업 관급자재(자연석경계석) 구입</t>
    <phoneticPr fontId="4" type="noConversion"/>
  </si>
  <si>
    <t>자연석경계석</t>
    <phoneticPr fontId="4" type="noConversion"/>
  </si>
  <si>
    <t>200 250 1000</t>
    <phoneticPr fontId="4" type="noConversion"/>
  </si>
  <si>
    <t>다산 자연재해위험개선지구 정비사업 관급자재(합성거더) 구입</t>
    <phoneticPr fontId="4" type="noConversion"/>
  </si>
  <si>
    <t>NWWCOM합성거더</t>
    <phoneticPr fontId="4" type="noConversion"/>
  </si>
  <si>
    <t>L=19.1m, H=0.8m</t>
    <phoneticPr fontId="4" type="noConversion"/>
  </si>
  <si>
    <t>지방자치단체를 당사자로 하는 계약에 관한 법률 시행령 제25조 1항</t>
    <phoneticPr fontId="4" type="noConversion"/>
  </si>
  <si>
    <t>다산 자연재해위험개선지구 정비사업 관급자재(K-pile복합말뚝) 구입</t>
    <phoneticPr fontId="4" type="noConversion"/>
  </si>
  <si>
    <t>K-pile복합말뚝</t>
    <phoneticPr fontId="4" type="noConversion"/>
  </si>
  <si>
    <t>D500, L=10m</t>
    <phoneticPr fontId="4" type="noConversion"/>
  </si>
  <si>
    <t>연직지구 배수개선사업(양전배수장)</t>
    <phoneticPr fontId="4" type="noConversion"/>
  </si>
  <si>
    <t>D700mm</t>
    <phoneticPr fontId="4" type="noConversion"/>
  </si>
  <si>
    <t>경북지역본부 고령지사 농어촌사업부</t>
    <phoneticPr fontId="4" type="noConversion"/>
  </si>
  <si>
    <t>054-950-0735</t>
    <phoneticPr fontId="4" type="noConversion"/>
  </si>
  <si>
    <t>연직지구 배수개선사업(양전배수장)</t>
  </si>
  <si>
    <t>플랩밸브</t>
    <phoneticPr fontId="4" type="noConversion"/>
  </si>
  <si>
    <t>연직지구 배수개선사업(사촌배수장)</t>
    <phoneticPr fontId="4" type="noConversion"/>
  </si>
  <si>
    <t>25-18-80 외</t>
  </si>
  <si>
    <t>조립식암거</t>
  </si>
  <si>
    <t>1200*1000</t>
  </si>
  <si>
    <t>D1500*6.0m 외</t>
  </si>
  <si>
    <t>조립식맨홀</t>
  </si>
  <si>
    <t>D450외</t>
  </si>
  <si>
    <t>W2000*H1200mm</t>
  </si>
  <si>
    <t>자연석경계석</t>
  </si>
  <si>
    <t>200*250*1000</t>
  </si>
  <si>
    <t>월항면 기초생활거점조성사업 CCTV 설비</t>
  </si>
  <si>
    <t>보안용</t>
  </si>
  <si>
    <t>박만수</t>
  </si>
  <si>
    <t>054-930-0741</t>
  </si>
  <si>
    <t>소성지 생태공원조성사업 토목조경공사</t>
    <phoneticPr fontId="4" type="noConversion"/>
  </si>
  <si>
    <t>흙콘크리트</t>
    <phoneticPr fontId="4" type="noConversion"/>
  </si>
  <si>
    <t>T100</t>
    <phoneticPr fontId="4" type="noConversion"/>
  </si>
  <si>
    <t>산책로</t>
    <phoneticPr fontId="4" type="noConversion"/>
  </si>
  <si>
    <t>후포지구 수리시설개보수사업(배수장성능개선) 지급자재(천장크레인) 구매</t>
    <phoneticPr fontId="4" type="noConversion"/>
  </si>
  <si>
    <t>천장크레인</t>
    <phoneticPr fontId="4" type="noConversion"/>
  </si>
  <si>
    <t>7.5ton</t>
    <phoneticPr fontId="4" type="noConversion"/>
  </si>
  <si>
    <t>성주지사 사옥신축공사</t>
  </si>
  <si>
    <t>32.32KW</t>
  </si>
  <si>
    <t>양윤돈</t>
    <phoneticPr fontId="4" type="noConversion"/>
  </si>
  <si>
    <t>054-930-0732</t>
    <phoneticPr fontId="4" type="noConversion"/>
  </si>
  <si>
    <t>전관방송설비</t>
    <phoneticPr fontId="4" type="noConversion"/>
  </si>
  <si>
    <t>월항면 기초생활거점조성사업 지급자재(빌딩자동제어장치)</t>
    <phoneticPr fontId="4" type="noConversion"/>
  </si>
  <si>
    <t>빌딩자동제어장치</t>
    <phoneticPr fontId="4" type="noConversion"/>
  </si>
  <si>
    <t>국가계약법 시행령 제26조 제1항 제3호 바목</t>
    <phoneticPr fontId="4" type="noConversion"/>
  </si>
  <si>
    <t>고평지구 배수개선사업</t>
  </si>
  <si>
    <t>고원진</t>
  </si>
  <si>
    <t>054-650-7142</t>
  </si>
  <si>
    <t>곤충양잠산업단지 조성 건축기계공사 관급자재(레미콘) 구매</t>
  </si>
  <si>
    <t>곤충양잠산업단지 조성 건축기계공사 관급자재(철근) 구매</t>
  </si>
  <si>
    <t>곤충양잠산업단지 조성 건축기계공사 관급자재(복합패널) 구매</t>
  </si>
  <si>
    <t>알루미늄복합패널</t>
  </si>
  <si>
    <t>4t,평판,불소수지</t>
  </si>
  <si>
    <t>건축물</t>
  </si>
  <si>
    <t>곤충양잠산업단지 조성 건축기계공사 관급자재(커튼월) 구매</t>
  </si>
  <si>
    <t>TKR-CAW-004</t>
  </si>
  <si>
    <t>곤충양잠산업단지 조성 건축기계공사 관급자재(PF보드) 구매</t>
  </si>
  <si>
    <t>PF보드</t>
  </si>
  <si>
    <t>90mm등</t>
  </si>
  <si>
    <t>임대형수직농장 건축기계공사 관급자재(레미콘) 구매</t>
  </si>
  <si>
    <t>임대형수직농장 건축기계공사 관급자재(철근) 구매</t>
  </si>
  <si>
    <t>예천지구 농업에너지이용효율화사업 기계공사 관급자재(히트펌프) 구매</t>
  </si>
  <si>
    <t>히트펌프 등</t>
  </si>
  <si>
    <t>예천지구 농업에너지이용효율화사업 기계공사 관급자재(FCU) 구매</t>
  </si>
  <si>
    <t>팬코일유닛</t>
  </si>
  <si>
    <t>FCU 등</t>
  </si>
  <si>
    <t>손덕호</t>
    <phoneticPr fontId="4" type="noConversion"/>
  </si>
  <si>
    <t>054-650-7149</t>
    <phoneticPr fontId="4" type="noConversion"/>
  </si>
  <si>
    <t>방송 및 AV설비</t>
  </si>
  <si>
    <t>전관방송용</t>
  </si>
  <si>
    <t>군위읍 농촌중심지활성화사업</t>
    <phoneticPr fontId="4" type="noConversion"/>
  </si>
  <si>
    <t>영화관 영상음향시스템</t>
    <phoneticPr fontId="4" type="noConversion"/>
  </si>
  <si>
    <t>영사기</t>
    <phoneticPr fontId="4" type="noConversion"/>
  </si>
  <si>
    <t>영화관</t>
    <phoneticPr fontId="4" type="noConversion"/>
  </si>
  <si>
    <t>낙전리 취약지역생활여건개조사업</t>
    <phoneticPr fontId="4" type="noConversion"/>
  </si>
  <si>
    <t>190×90×57mm</t>
    <phoneticPr fontId="4" type="noConversion"/>
  </si>
  <si>
    <t>마을정비</t>
    <phoneticPr fontId="4" type="noConversion"/>
  </si>
  <si>
    <t>최원석</t>
    <phoneticPr fontId="4" type="noConversion"/>
  </si>
  <si>
    <t>054-830-8196</t>
    <phoneticPr fontId="4" type="noConversion"/>
  </si>
  <si>
    <t>도로안전표지판지주</t>
    <phoneticPr fontId="4" type="noConversion"/>
  </si>
  <si>
    <t>1식</t>
    <phoneticPr fontId="4" type="noConversion"/>
  </si>
  <si>
    <t>표지판</t>
    <phoneticPr fontId="4" type="noConversion"/>
  </si>
  <si>
    <t>마을주민보호구간표시</t>
    <phoneticPr fontId="4" type="noConversion"/>
  </si>
  <si>
    <t>절대서행</t>
    <phoneticPr fontId="4" type="noConversion"/>
  </si>
  <si>
    <t>마을안내판</t>
    <phoneticPr fontId="4" type="noConversion"/>
  </si>
  <si>
    <t>1200×700mm</t>
    <phoneticPr fontId="4" type="noConversion"/>
  </si>
  <si>
    <t>마을안내</t>
    <phoneticPr fontId="4" type="noConversion"/>
  </si>
  <si>
    <t>2700×2700×3100mm</t>
    <phoneticPr fontId="4" type="noConversion"/>
  </si>
  <si>
    <t>화장실</t>
    <phoneticPr fontId="4" type="noConversion"/>
  </si>
  <si>
    <t>야외운동기구</t>
    <phoneticPr fontId="4" type="noConversion"/>
  </si>
  <si>
    <t>하체흔들기</t>
    <phoneticPr fontId="4" type="noConversion"/>
  </si>
  <si>
    <t>운동</t>
    <phoneticPr fontId="4" type="noConversion"/>
  </si>
  <si>
    <t>하체흔들기+달리기</t>
    <phoneticPr fontId="4" type="noConversion"/>
  </si>
  <si>
    <t>조립식조경꽃탑</t>
    <phoneticPr fontId="4" type="noConversion"/>
  </si>
  <si>
    <t>수량계보호통</t>
    <phoneticPr fontId="4" type="noConversion"/>
  </si>
  <si>
    <r>
      <rPr>
        <sz val="11"/>
        <rFont val="Calibri"/>
        <family val="3"/>
        <charset val="161"/>
      </rPr>
      <t>Φ5</t>
    </r>
    <r>
      <rPr>
        <sz val="11"/>
        <rFont val="Calibri"/>
        <family val="3"/>
      </rPr>
      <t>0mm×</t>
    </r>
    <r>
      <rPr>
        <sz val="11"/>
        <rFont val="맑은 고딕"/>
        <family val="3"/>
        <charset val="129"/>
        <scheme val="minor"/>
      </rPr>
      <t>심도1</t>
    </r>
    <r>
      <rPr>
        <sz val="11"/>
        <rFont val="Calibri"/>
        <family val="3"/>
      </rPr>
      <t>.1m</t>
    </r>
    <phoneticPr fontId="4" type="noConversion"/>
  </si>
  <si>
    <t>수위조절기</t>
    <phoneticPr fontId="4" type="noConversion"/>
  </si>
  <si>
    <t>190×280×140mm</t>
    <phoneticPr fontId="4" type="noConversion"/>
  </si>
  <si>
    <r>
      <t>Φ</t>
    </r>
    <r>
      <rPr>
        <sz val="11"/>
        <rFont val="Calibri"/>
        <family val="3"/>
      </rPr>
      <t>400×1000×t2.5mm</t>
    </r>
    <phoneticPr fontId="4" type="noConversion"/>
  </si>
  <si>
    <t>골노달지구 재해위험저수지정비사업 지급자재(식생호안블록) 구매</t>
  </si>
  <si>
    <t>W1000*1000*H250mm</t>
  </si>
  <si>
    <t>제방</t>
  </si>
  <si>
    <t>자동수위측정장치</t>
  </si>
  <si>
    <t>압력식 20m</t>
  </si>
  <si>
    <t>병곡면 기초생활거점조성사업</t>
  </si>
  <si>
    <t>단열미서기중중연이중창</t>
  </si>
  <si>
    <t>233mm, 단열미서기이중창/불소수지2회</t>
  </si>
  <si>
    <t>공기조화기(수직형)</t>
  </si>
  <si>
    <t>250㎥/min, 냉방127.6/난방143.6kW, 수직형/환기팬비내장</t>
  </si>
  <si>
    <t>남정면 기초생활거점조성사업</t>
  </si>
  <si>
    <t>단열커튼월</t>
  </si>
  <si>
    <t>불소수지</t>
  </si>
  <si>
    <t>3kw급</t>
  </si>
  <si>
    <t>드론측량 맵핑 프로그램 구매</t>
    <phoneticPr fontId="4" type="noConversion"/>
  </si>
  <si>
    <t>지도소프트웨어</t>
    <phoneticPr fontId="4" type="noConversion"/>
  </si>
  <si>
    <t>측량</t>
    <phoneticPr fontId="4" type="noConversion"/>
  </si>
  <si>
    <t>국가계약법 시행령 제26조 제1항 제5호 가독(2000만원 이하 물품)</t>
    <phoneticPr fontId="4" type="noConversion"/>
  </si>
  <si>
    <t>농지보전부담금 WAS(JEUS) 구매</t>
  </si>
  <si>
    <t>통신소프트웨어</t>
  </si>
  <si>
    <t>S/W</t>
  </si>
  <si>
    <t>업무용</t>
  </si>
  <si>
    <t>본사 디지털혁신처 디지털기획부</t>
  </si>
  <si>
    <t>최재훈</t>
  </si>
  <si>
    <t>061-338-5223</t>
  </si>
  <si>
    <t>농지보전부담금 WEB(Webtob) 구매</t>
  </si>
  <si>
    <t>농지보전부담금 DB암호화(Hancom xDB) 구매</t>
  </si>
  <si>
    <t>보안소프트웨어</t>
  </si>
  <si>
    <t>정보보안</t>
  </si>
  <si>
    <t>농지보전부담금 리포트툴(클립리포트) 구매</t>
  </si>
  <si>
    <t>웹페이지편집소프트웨어</t>
  </si>
  <si>
    <t>재해예방계측 CCTV 소프트웨어 구매(영상관리)</t>
  </si>
  <si>
    <t>재해예방계측 CCTV 소프트웨어 구매(영상저장분배)</t>
  </si>
  <si>
    <t>재해예방계측 CCTV 소프트웨어 구매(클라이언트)</t>
  </si>
  <si>
    <t>재해예방계측 CCTV 소프트웨어 구매(카메라접속)</t>
  </si>
  <si>
    <t>2025년 정보자원 도입(서버)</t>
  </si>
  <si>
    <t>서버</t>
  </si>
  <si>
    <t>H/W</t>
  </si>
  <si>
    <t>SSL 가시성 도입</t>
  </si>
  <si>
    <t>미정</t>
  </si>
  <si>
    <t>SSL가시성</t>
  </si>
  <si>
    <t>방성혁</t>
  </si>
  <si>
    <t>061-338-5256</t>
  </si>
  <si>
    <t>공사 가상화 서버 신규 도입</t>
  </si>
  <si>
    <t>가상화서버</t>
  </si>
  <si>
    <t>H/W, S/W</t>
  </si>
  <si>
    <t>김규남</t>
  </si>
  <si>
    <t>061-338-5237</t>
  </si>
  <si>
    <t>공사 주요시스템 스토리지 및 SAN Switch 도입</t>
  </si>
  <si>
    <t xml:space="preserve"> 4320180201,
 4322261201</t>
  </si>
  <si>
    <t>스토리지 및 네트워크장비</t>
  </si>
  <si>
    <t>터미널지구 도시재생뉴딜 숲정이마을공유마당+온가족센터 건립사업 전기공사</t>
    <phoneticPr fontId="4" type="noConversion"/>
  </si>
  <si>
    <t>LED12W</t>
  </si>
  <si>
    <t>조영훈</t>
    <phoneticPr fontId="4" type="noConversion"/>
  </si>
  <si>
    <t>063-620-2046</t>
    <phoneticPr fontId="4" type="noConversion"/>
  </si>
  <si>
    <t>세전지구 배수개선사업</t>
  </si>
  <si>
    <t>피복강관</t>
  </si>
  <si>
    <t>D-1650mm</t>
  </si>
  <si>
    <t>063-620-2077</t>
    <phoneticPr fontId="4" type="noConversion"/>
  </si>
  <si>
    <t>방촌지구 소규모 배수개선사업</t>
  </si>
  <si>
    <t>보강수로관</t>
  </si>
  <si>
    <t>2000×1500×2000</t>
  </si>
  <si>
    <t>송지훈</t>
  </si>
  <si>
    <t>063-620-2077</t>
  </si>
  <si>
    <t>1000×1000×2000</t>
  </si>
  <si>
    <t>수지등동 농어촌취약지역 생활여건개조사업 토목건축공사</t>
  </si>
  <si>
    <t>운동기구</t>
    <phoneticPr fontId="4" type="noConversion"/>
  </si>
  <si>
    <t>쉼터</t>
    <phoneticPr fontId="4" type="noConversion"/>
  </si>
  <si>
    <t>최민규</t>
    <phoneticPr fontId="4" type="noConversion"/>
  </si>
  <si>
    <t>063-620-2062</t>
    <phoneticPr fontId="4" type="noConversion"/>
  </si>
  <si>
    <t>방동2지구 배수개선사업</t>
  </si>
  <si>
    <t>HD=13mm</t>
    <phoneticPr fontId="4" type="noConversion"/>
  </si>
  <si>
    <t>배수로 등</t>
  </si>
  <si>
    <t>t</t>
  </si>
  <si>
    <t>이병희</t>
  </si>
  <si>
    <t>063-620-2068</t>
  </si>
  <si>
    <t>HD=19mm</t>
    <phoneticPr fontId="4" type="noConversion"/>
  </si>
  <si>
    <t>HD=22mm</t>
    <phoneticPr fontId="4" type="noConversion"/>
  </si>
  <si>
    <t>HD=25mm</t>
    <phoneticPr fontId="4" type="noConversion"/>
  </si>
  <si>
    <t>성덕면 기초생활거점조성사업 365 체육쉼터 토목공사</t>
  </si>
  <si>
    <t>보차도용콘크리트블록</t>
  </si>
  <si>
    <t>200x200x60mm</t>
  </si>
  <si>
    <t>인조잔디</t>
  </si>
  <si>
    <t>t36mm</t>
  </si>
  <si>
    <t>W2000xH3000mm</t>
  </si>
  <si>
    <t>청하지구 수리시설개보수사업 수배전반 제조구매</t>
  </si>
  <si>
    <t>도면참고</t>
  </si>
  <si>
    <t>이소명</t>
  </si>
  <si>
    <t>063-540-1158</t>
  </si>
  <si>
    <t>청하지구 수리시설개보수사업 유입변압기 제조구매</t>
  </si>
  <si>
    <t>유입변압기</t>
  </si>
  <si>
    <t>순창군 치유농업테마공원조성사업</t>
    <phoneticPr fontId="4" type="noConversion"/>
  </si>
  <si>
    <t>김도희</t>
    <phoneticPr fontId="4" type="noConversion"/>
  </si>
  <si>
    <t>063-540-7080</t>
    <phoneticPr fontId="4" type="noConversion"/>
  </si>
  <si>
    <t>원촌 마을만들기 자율개발사업</t>
    <phoneticPr fontId="4" type="noConversion"/>
  </si>
  <si>
    <t>6.0kW(냉, 7.2kW(난), 2.0HP</t>
    <phoneticPr fontId="4" type="noConversion"/>
  </si>
  <si>
    <t>이정헌</t>
    <phoneticPr fontId="4" type="noConversion"/>
  </si>
  <si>
    <t>063-540-7083</t>
    <phoneticPr fontId="4" type="noConversion"/>
  </si>
  <si>
    <t>군산시 광역해양레저체험 복합단지조성사업</t>
    <phoneticPr fontId="4" type="noConversion"/>
  </si>
  <si>
    <t>콘크리트맨홀블록</t>
    <phoneticPr fontId="4" type="noConversion"/>
  </si>
  <si>
    <t>1500 x 1500</t>
    <phoneticPr fontId="4" type="noConversion"/>
  </si>
  <si>
    <t>상하수도용</t>
    <phoneticPr fontId="4" type="noConversion"/>
  </si>
  <si>
    <t>전북지역본부 군산지사 농어촌사업부</t>
    <phoneticPr fontId="4" type="noConversion"/>
  </si>
  <si>
    <t>조형준</t>
    <phoneticPr fontId="4" type="noConversion"/>
  </si>
  <si>
    <t>063-440-5713</t>
    <phoneticPr fontId="4" type="noConversion"/>
  </si>
  <si>
    <t>쌍봉지구 수리시설개보수사업</t>
    <phoneticPr fontId="4" type="noConversion"/>
  </si>
  <si>
    <t>W2000xH1800</t>
    <phoneticPr fontId="4" type="noConversion"/>
  </si>
  <si>
    <t>전북지역본부 군산지사 수자원관리부</t>
    <phoneticPr fontId="4" type="noConversion"/>
  </si>
  <si>
    <t>남기현</t>
    <phoneticPr fontId="4" type="noConversion"/>
  </si>
  <si>
    <t>063-440-5826</t>
    <phoneticPr fontId="4" type="noConversion"/>
  </si>
  <si>
    <t>원우지구 수리시설개보수사업</t>
    <phoneticPr fontId="4" type="noConversion"/>
  </si>
  <si>
    <t>3000*1000</t>
    <phoneticPr fontId="4" type="noConversion"/>
  </si>
  <si>
    <t>이규선</t>
    <phoneticPr fontId="4" type="noConversion"/>
  </si>
  <si>
    <t>063-440-5827</t>
    <phoneticPr fontId="4" type="noConversion"/>
  </si>
  <si>
    <t>고리포 어촌뉴딜300사업</t>
  </si>
  <si>
    <t>압출성형콘크리트패널</t>
  </si>
  <si>
    <t>600*2400*35</t>
  </si>
  <si>
    <t>김종혁</t>
  </si>
  <si>
    <t>063-560-1532</t>
  </si>
  <si>
    <t>성내면 기초생활거점조성사업 건축(토목,기계)공사</t>
  </si>
  <si>
    <t>이중바닥마루틀</t>
  </si>
  <si>
    <t>SO-7, 장선목(H200-400)</t>
  </si>
  <si>
    <t>최이태</t>
  </si>
  <si>
    <t>063-560-1524</t>
  </si>
  <si>
    <t>단풍나무플로어링보드</t>
  </si>
  <si>
    <t>HWT-FB002, 1800*60*t22mm/UV도장</t>
  </si>
  <si>
    <t>화장실칸막이</t>
  </si>
  <si>
    <t>600*1900*20mm, 방수PB</t>
  </si>
  <si>
    <t>소변기칸막이</t>
  </si>
  <si>
    <t>450*1200*8mm, 강화유리</t>
  </si>
  <si>
    <t>벽, 운동용매트(준불연)</t>
  </si>
  <si>
    <t>1000*1000*t50mm, WS-NC-5</t>
  </si>
  <si>
    <t>삼중암막방염커튼</t>
  </si>
  <si>
    <t>커튼 등</t>
  </si>
  <si>
    <t>신림면 기초생활거점조성사업 토목건축공사</t>
  </si>
  <si>
    <t>150mm 등</t>
  </si>
  <si>
    <t>승강기</t>
  </si>
  <si>
    <t>9인승</t>
  </si>
  <si>
    <t>냉난방기구</t>
  </si>
  <si>
    <t>남문1지구 수리시설 개보수사업</t>
  </si>
  <si>
    <t>수문,권양기</t>
  </si>
  <si>
    <t>전북지역본부 남원지사 수자원관리부</t>
  </si>
  <si>
    <t>이상건</t>
  </si>
  <si>
    <t>063-620-2043</t>
  </si>
  <si>
    <t>신호지구 배수개선사업 자동화시스템 제조구매설치</t>
  </si>
  <si>
    <t>AV 설비</t>
  </si>
  <si>
    <t>CCTV 설비</t>
  </si>
  <si>
    <t>LED등 등</t>
  </si>
  <si>
    <t>난봉지구 배수개선사업 수배전반 제조구매</t>
  </si>
  <si>
    <t>모시지구 수리시설개보수사업 토목공사</t>
  </si>
  <si>
    <t>테크계단</t>
  </si>
  <si>
    <t>W1500×H1200</t>
  </si>
  <si>
    <t>안전난간</t>
  </si>
  <si>
    <t>W2000×H1000</t>
  </si>
  <si>
    <t>농지관련 통계 분석을 위한 통계 PG 라이선스 갱신</t>
    <phoneticPr fontId="4" type="noConversion"/>
  </si>
  <si>
    <t>KoreaPlus Statistics for Public Service</t>
    <phoneticPr fontId="4" type="noConversion"/>
  </si>
  <si>
    <t>network(2user) &amp; site(2copy)</t>
    <phoneticPr fontId="4" type="noConversion"/>
  </si>
  <si>
    <t>통계분석</t>
    <phoneticPr fontId="4" type="noConversion"/>
  </si>
  <si>
    <t>김지학</t>
  </si>
  <si>
    <t>061-338-6178</t>
  </si>
  <si>
    <t>괴산 K-스마트 유기농혁신 시범단지 조성사업 자동관수구매설치</t>
    <phoneticPr fontId="4" type="noConversion"/>
  </si>
  <si>
    <t>2411181001
4014219702</t>
    <phoneticPr fontId="4" type="noConversion"/>
  </si>
  <si>
    <t>자동관수관비시설</t>
    <phoneticPr fontId="4" type="noConversion"/>
  </si>
  <si>
    <t>관로</t>
    <phoneticPr fontId="4" type="noConversion"/>
  </si>
  <si>
    <t>이경환</t>
    <phoneticPr fontId="4" type="noConversion"/>
  </si>
  <si>
    <t>061-338-5745</t>
    <phoneticPr fontId="4" type="noConversion"/>
  </si>
  <si>
    <t>제주농업용수통합광역화사업 1공구 토목공사</t>
    <phoneticPr fontId="4" type="noConversion"/>
  </si>
  <si>
    <t>010-4712-1336</t>
    <phoneticPr fontId="4" type="noConversion"/>
  </si>
  <si>
    <t>영동 스마트팜 복합단지 조성사업 기반조성공사</t>
    <phoneticPr fontId="4" type="noConversion"/>
  </si>
  <si>
    <t>PCBOX</t>
    <phoneticPr fontId="4" type="noConversion"/>
  </si>
  <si>
    <t>1500×1000</t>
    <phoneticPr fontId="4" type="noConversion"/>
  </si>
  <si>
    <t>영동 지역특화 스마트팜 복합단지 조성사업 온실공사</t>
    <phoneticPr fontId="4" type="noConversion"/>
  </si>
  <si>
    <t>온실공사</t>
  </si>
  <si>
    <t>배규민</t>
  </si>
  <si>
    <t>043-290-3496</t>
  </si>
  <si>
    <t>영동 지역특화 스마트팜 복합단지 조성사업 온실공사</t>
  </si>
  <si>
    <t>내산지구 수리시설개보수사업</t>
    <phoneticPr fontId="4" type="noConversion"/>
  </si>
  <si>
    <t>150A 15kW, 200A 22kW</t>
    <phoneticPr fontId="4" type="noConversion"/>
  </si>
  <si>
    <t>양수장</t>
    <phoneticPr fontId="4" type="noConversion"/>
  </si>
  <si>
    <t>김동석</t>
    <phoneticPr fontId="4" type="noConversion"/>
  </si>
  <si>
    <t>043-530-5747</t>
    <phoneticPr fontId="4" type="noConversion"/>
  </si>
  <si>
    <t>초음파유량계</t>
    <phoneticPr fontId="4" type="noConversion"/>
  </si>
  <si>
    <t>200A, 300A</t>
    <phoneticPr fontId="4" type="noConversion"/>
  </si>
  <si>
    <t>전동식제수변</t>
    <phoneticPr fontId="4" type="noConversion"/>
  </si>
  <si>
    <t>완폐식체크밸브</t>
    <phoneticPr fontId="4" type="noConversion"/>
  </si>
  <si>
    <t>인산지구 배수개선사업 토목공사</t>
  </si>
  <si>
    <t>보통옹벽블록</t>
  </si>
  <si>
    <t>김태년</t>
  </si>
  <si>
    <t>043-530-5730</t>
  </si>
  <si>
    <t>W4000xH775</t>
  </si>
  <si>
    <t>중간블록</t>
  </si>
  <si>
    <t>2000X1000X850</t>
  </si>
  <si>
    <t>봉곡리 마을만들기사업</t>
    <phoneticPr fontId="4" type="noConversion"/>
  </si>
  <si>
    <t>150mm</t>
    <phoneticPr fontId="4" type="noConversion"/>
  </si>
  <si>
    <t xml:space="preserve">금왕읍 농촌중심지활성화사업 지급자재(승강기) 구매 </t>
  </si>
  <si>
    <t>이형민</t>
  </si>
  <si>
    <t>043-871-7318</t>
  </si>
  <si>
    <t xml:space="preserve">금왕읍 농촌중심지활성화사업 지급자재(저수조) 구매 </t>
  </si>
  <si>
    <t xml:space="preserve">금왕읍 농촌중심지활성화사업 지급자재(진공온수보일러) 구매 </t>
  </si>
  <si>
    <t>간접가열보일러</t>
  </si>
  <si>
    <t>진공온수보일러</t>
  </si>
  <si>
    <t xml:space="preserve">금왕읍 농촌중심지활성화사업 지급자재(GHP실외기) 구매 </t>
  </si>
  <si>
    <t>가스엔진히트펌프</t>
  </si>
  <si>
    <t xml:space="preserve">금왕읍 농촌중심지활성화사업 냉난방기 설치공사 </t>
  </si>
  <si>
    <t>히트펌프설치</t>
  </si>
  <si>
    <t xml:space="preserve">금왕읍 농촌중심지활성화사업 전열교환기 설치공사 </t>
  </si>
  <si>
    <t>전열교환기설치</t>
  </si>
  <si>
    <t>국가계약법 시행령 제26조 제1항 제3호 사목</t>
    <phoneticPr fontId="4" type="noConversion"/>
  </si>
  <si>
    <t>한국농어촌공사 장비관리소 신축공사 지급자재(레미콘)구매</t>
    <phoneticPr fontId="4" type="noConversion"/>
  </si>
  <si>
    <t>25-21-080</t>
    <phoneticPr fontId="4" type="noConversion"/>
  </si>
  <si>
    <t>한국농어촌공사 장비관리소 신축공사 지급자재(아스콘)구매</t>
    <phoneticPr fontId="4" type="noConversion"/>
  </si>
  <si>
    <t>BB-2</t>
    <phoneticPr fontId="4" type="noConversion"/>
  </si>
  <si>
    <t>WC-2</t>
    <phoneticPr fontId="4" type="noConversion"/>
  </si>
  <si>
    <t>한국농어촌공사 장비관리소 신축공사 지급자재(매쉬휀스)구매</t>
    <phoneticPr fontId="4" type="noConversion"/>
  </si>
  <si>
    <t>매쉬휀스</t>
    <phoneticPr fontId="4" type="noConversion"/>
  </si>
  <si>
    <t>W2000XH1800mm</t>
    <phoneticPr fontId="4" type="noConversion"/>
  </si>
  <si>
    <t>한국농어촌공사 장비관리소 신축공사 지급자재(디자인휀스)구매</t>
    <phoneticPr fontId="4" type="noConversion"/>
  </si>
  <si>
    <t>디자인휀스</t>
    <phoneticPr fontId="4" type="noConversion"/>
  </si>
  <si>
    <t>한국농어촌공사 장비관리소 신축공사 지급자재(흄관)구매</t>
    <phoneticPr fontId="4" type="noConversion"/>
  </si>
  <si>
    <t>흄관</t>
    <phoneticPr fontId="4" type="noConversion"/>
  </si>
  <si>
    <t>D400</t>
    <phoneticPr fontId="4" type="noConversion"/>
  </si>
  <si>
    <t>배수</t>
    <phoneticPr fontId="4" type="noConversion"/>
  </si>
  <si>
    <t>금왕읍 농촌중심지활성화사업 토목건축공사 빌딩자동제어 제조구매설치</t>
    <phoneticPr fontId="4" type="noConversion"/>
  </si>
  <si>
    <t>신혜수</t>
    <phoneticPr fontId="4" type="noConversion"/>
  </si>
  <si>
    <t>043-871-7357</t>
    <phoneticPr fontId="4" type="noConversion"/>
  </si>
  <si>
    <t>병암지구 배수개선사업 자재 구매(환경축조블록)</t>
  </si>
  <si>
    <t>W1000*L700*H500</t>
  </si>
  <si>
    <t>청라 친환경복합단지 화훼산업용지 휀스설치</t>
    <phoneticPr fontId="4" type="noConversion"/>
  </si>
  <si>
    <t>공사현장가림용</t>
    <phoneticPr fontId="4" type="noConversion"/>
  </si>
  <si>
    <t>김세환</t>
    <phoneticPr fontId="4" type="noConversion"/>
  </si>
  <si>
    <t>031-889-6858</t>
    <phoneticPr fontId="4" type="noConversion"/>
  </si>
  <si>
    <t>LED 40W 등</t>
  </si>
  <si>
    <t>이동식화장실</t>
  </si>
  <si>
    <t>3500×2000×3000</t>
  </si>
  <si>
    <t>W=2.0 x H=1.5</t>
  </si>
  <si>
    <t>W=6.0 x H=1.8</t>
  </si>
  <si>
    <t>보조기층</t>
  </si>
  <si>
    <t>혼합기층</t>
  </si>
  <si>
    <t>75mm이하</t>
  </si>
  <si>
    <t>운영자 컴퓨터 시스템</t>
  </si>
  <si>
    <t>POS&amp;ES 등</t>
  </si>
  <si>
    <t>계측제어</t>
  </si>
  <si>
    <t>유량계설비</t>
  </si>
  <si>
    <t>분리형 Φ400A</t>
  </si>
  <si>
    <t>수위계</t>
  </si>
  <si>
    <t>초음파 펄스 반사방식</t>
  </si>
  <si>
    <t>운영자 컴퓨터</t>
  </si>
  <si>
    <t>CPU : i7 3.4GHz 이상, Monitor : 24" LED</t>
  </si>
  <si>
    <t>정보통신</t>
  </si>
  <si>
    <t>8CH, 모니터, 부대설비 포함</t>
  </si>
  <si>
    <t>농촌용수개발사업 전략환경영향평가 용역(6지구)</t>
    <phoneticPr fontId="4" type="noConversion"/>
  </si>
  <si>
    <t>061-33-5823</t>
    <phoneticPr fontId="4" type="noConversion"/>
  </si>
  <si>
    <t>061-338-5809</t>
  </si>
  <si>
    <t>위성영상 정보를 활용한 논물관리 이행점검 적용성 검토</t>
    <phoneticPr fontId="4" type="noConversion"/>
  </si>
  <si>
    <t>이재황</t>
    <phoneticPr fontId="4" type="noConversion"/>
  </si>
  <si>
    <t>044-864-6927</t>
    <phoneticPr fontId="4" type="noConversion"/>
  </si>
  <si>
    <t>저탄소 논물관리 탄소감축량 산정방안 검토</t>
    <phoneticPr fontId="4" type="noConversion"/>
  </si>
  <si>
    <t>25년도 농업환경보전프로그램 인식도조사 용역</t>
  </si>
  <si>
    <t>농업용수 수질개선사업 이용자 만족도 설문조사</t>
  </si>
  <si>
    <t>박승연</t>
    <phoneticPr fontId="4" type="noConversion"/>
  </si>
  <si>
    <t>061-338-5840</t>
    <phoneticPr fontId="4" type="noConversion"/>
  </si>
  <si>
    <t>고성군 공현진항 어촌신활력증진사업 건축조경설계용역</t>
  </si>
  <si>
    <t>033-240-9615</t>
    <phoneticPr fontId="4" type="noConversion"/>
  </si>
  <si>
    <t>어촌어항재생 공모사업 역량강화 용역</t>
    <phoneticPr fontId="4" type="noConversion"/>
  </si>
  <si>
    <t>양구군 지석1리 취약지역 생활여건 개조사업 역량강화 용역</t>
  </si>
  <si>
    <t>배문식</t>
  </si>
  <si>
    <t>033-430-9593</t>
  </si>
  <si>
    <t>양구군 지석1리 취약지역 생활여건 개조사업 세부설계</t>
  </si>
  <si>
    <t>구정면 기초생활거점조성사업 구정복지회관 철거 설계용역</t>
    <phoneticPr fontId="4" type="noConversion"/>
  </si>
  <si>
    <t>한기수</t>
    <phoneticPr fontId="4" type="noConversion"/>
  </si>
  <si>
    <t>033-650-3272</t>
    <phoneticPr fontId="4" type="noConversion"/>
  </si>
  <si>
    <t>2025년도 기계화 경작로 공사 재해예방기술지도 용역</t>
    <phoneticPr fontId="4" type="noConversion"/>
  </si>
  <si>
    <t>양계지구 배수개선사업 폐기물처리용역</t>
    <phoneticPr fontId="4" type="noConversion"/>
  </si>
  <si>
    <t>양계지구 배수개선사업 재해예방지술지도용역</t>
    <phoneticPr fontId="4" type="noConversion"/>
  </si>
  <si>
    <t>철동지구 사업인정 및 수용재결 대행용역</t>
    <phoneticPr fontId="4" type="noConversion"/>
  </si>
  <si>
    <t>장영오</t>
    <phoneticPr fontId="4" type="noConversion"/>
  </si>
  <si>
    <t>033-450-1379</t>
    <phoneticPr fontId="4" type="noConversion"/>
  </si>
  <si>
    <t>이종호</t>
    <phoneticPr fontId="4" type="noConversion"/>
  </si>
  <si>
    <t>031-8084-9583</t>
    <phoneticPr fontId="4" type="noConversion"/>
  </si>
  <si>
    <t>사회적농업 국외 선진지 사례 조사</t>
  </si>
  <si>
    <t>031-8084-9574</t>
  </si>
  <si>
    <t>농촌재능나눔 인지도 조사 용역</t>
  </si>
  <si>
    <t>농촌재능나눔 만족도 조사 용역</t>
  </si>
  <si>
    <t>농지은행사업 발전을 위한 국외연수 용역</t>
  </si>
  <si>
    <t>성종호</t>
  </si>
  <si>
    <t>061-338-5868</t>
  </si>
  <si>
    <t>농지은행 FB전문상담사 자격검정 업무대행</t>
  </si>
  <si>
    <t>이실</t>
    <phoneticPr fontId="4" type="noConversion"/>
  </si>
  <si>
    <t>061-338-5874</t>
  </si>
  <si>
    <t>KRC 리더스 부장아카데미 교육 운영</t>
  </si>
  <si>
    <t>인재개발원 인재육성부</t>
    <phoneticPr fontId="4" type="noConversion"/>
  </si>
  <si>
    <t>하위구</t>
    <phoneticPr fontId="4" type="noConversion"/>
  </si>
  <si>
    <t>031-420-0727</t>
    <phoneticPr fontId="4" type="noConversion"/>
  </si>
  <si>
    <t>2025 농촌 주민의 교통 접근성 진단 및 제고방안 마련 연구용역</t>
    <phoneticPr fontId="4" type="noConversion"/>
  </si>
  <si>
    <t>본사 지역개발지원단 농촌공간지원부</t>
  </si>
  <si>
    <t>백승화</t>
  </si>
  <si>
    <t>044-201-0342</t>
  </si>
  <si>
    <t>국가계약법 시행령 제26조 제1항 제5호 가목(여성기업)</t>
    <phoneticPr fontId="4" type="noConversion"/>
  </si>
  <si>
    <t>제12회 행복농촌만들기 콘테스트 우수사례집 기획용역</t>
    <phoneticPr fontId="4" type="noConversion"/>
  </si>
  <si>
    <t>본사 지역개발지원단 지역개발지원부</t>
    <phoneticPr fontId="4" type="noConversion"/>
  </si>
  <si>
    <t>유계지구 수리시설개보수사업 건설사업관리(감리) 용역</t>
  </si>
  <si>
    <t>중왕지구 농업용수수질개선사업 건설폐기물처리용역</t>
    <phoneticPr fontId="4" type="noConversion"/>
  </si>
  <si>
    <t>고남면 어촌신활력증진사업 S/W 운영 용역</t>
    <phoneticPr fontId="4" type="noConversion"/>
  </si>
  <si>
    <t>운전지구 배수개선사업 폐기물처리용역</t>
    <phoneticPr fontId="4" type="noConversion"/>
  </si>
  <si>
    <t xml:space="preserve">신홍지구 수리시설개보수사업 토목공사 재해예방기술지도용역 </t>
  </si>
  <si>
    <t>김양정</t>
    <phoneticPr fontId="4" type="noConversion"/>
  </si>
  <si>
    <t>부여군 스마트농업 실습농장 조성사업 토목건축기계공사 재해예방기술지도용역</t>
  </si>
  <si>
    <t>부여군 스마트농업 실습농장 조성사업 전기공사 재해예방기술지도용역</t>
  </si>
  <si>
    <t>정동4지구 수리시설개보수사업 폐기물처리용역</t>
  </si>
  <si>
    <t>채우병</t>
    <phoneticPr fontId="4" type="noConversion"/>
  </si>
  <si>
    <t>정동4지구 수리시설개보수사업 토목공사 재해예방기술지도용역</t>
  </si>
  <si>
    <t>송산면 기초생활거점조성사업 제로에너지 본인증 용역</t>
    <phoneticPr fontId="4" type="noConversion"/>
  </si>
  <si>
    <t>대호지면 송전리 배수로 정비공사 등 3건 세부설계 용역</t>
    <phoneticPr fontId="4" type="noConversion"/>
  </si>
  <si>
    <t>김경훈</t>
    <phoneticPr fontId="4" type="noConversion"/>
  </si>
  <si>
    <t>041-351-9137</t>
    <phoneticPr fontId="4" type="noConversion"/>
  </si>
  <si>
    <t>대호지면 마중리 배수로 정비사업 등 3건 세부설계용역</t>
    <phoneticPr fontId="4" type="noConversion"/>
  </si>
  <si>
    <t>신평면 거산리 용수로 준설사업 외 3건 세부설계용역</t>
    <phoneticPr fontId="4" type="noConversion"/>
  </si>
  <si>
    <t>실적</t>
  </si>
  <si>
    <t>면천면 성하리 배수로 정비공사 외 3건 세부설계용역</t>
    <phoneticPr fontId="4" type="noConversion"/>
  </si>
  <si>
    <t>송산면 당산2리 배수로 정비사업 외 4건 세부설계용역</t>
    <phoneticPr fontId="4" type="noConversion"/>
  </si>
  <si>
    <t>우강면 대포리 배수지거 외 2건 세부설계용역</t>
    <phoneticPr fontId="4" type="noConversion"/>
  </si>
  <si>
    <t>합덕읍 운곡리 상습수혜지역 배수로 정비공사 외 1건 세부설계용역</t>
    <phoneticPr fontId="4" type="noConversion"/>
  </si>
  <si>
    <t>우강면 송산1리 용수로 정비사업 폐기물처리용역</t>
    <phoneticPr fontId="4" type="noConversion"/>
  </si>
  <si>
    <t>우강면 송산1리 용수로 정비사업 재해예방기술지도용역</t>
    <phoneticPr fontId="4" type="noConversion"/>
  </si>
  <si>
    <t>하평리 취약지역생활여건개조사업 재해예방기술지도 용역</t>
    <phoneticPr fontId="4" type="noConversion"/>
  </si>
  <si>
    <t>하평리 취약지역생활여건개조사업 건설폐기물처리 용역</t>
    <phoneticPr fontId="4" type="noConversion"/>
  </si>
  <si>
    <t>하평리 취약지역생활여건개조사업 지정폐기물처리 용역</t>
    <phoneticPr fontId="4" type="noConversion"/>
  </si>
  <si>
    <t>신평2리 마을만들기사업 지역역량강화용역</t>
    <phoneticPr fontId="4" type="noConversion"/>
  </si>
  <si>
    <t>신평2리 마을만들기사업 재해예방기술지도용역</t>
    <phoneticPr fontId="4" type="noConversion"/>
  </si>
  <si>
    <t>추부면 농촌중심지활성화사업 지역역량강화용역</t>
  </si>
  <si>
    <t>권재현</t>
  </si>
  <si>
    <t>041-754-9227</t>
  </si>
  <si>
    <t>수영1리 마을만들기사업 지역역량강화용역</t>
  </si>
  <si>
    <t>불이1리 마을만들기사업 지역역량강화용역</t>
  </si>
  <si>
    <t>은하공구 산지전용협의 인허가 용역</t>
    <phoneticPr fontId="4" type="noConversion"/>
  </si>
  <si>
    <t>조의현</t>
    <phoneticPr fontId="4" type="noConversion"/>
  </si>
  <si>
    <t>041-630-5826</t>
    <phoneticPr fontId="4" type="noConversion"/>
  </si>
  <si>
    <t>홍보지구 은하공구 은하양수장 건축 사용승인 및 인허가 변경 용역</t>
  </si>
  <si>
    <t>홍보지구 대단위농업개발사업 은하공구 임목폐기물 처리 용역</t>
  </si>
  <si>
    <t>국가계약법 시행령 제21조 제1항 제10호 나목</t>
    <phoneticPr fontId="4" type="noConversion"/>
  </si>
  <si>
    <t>방조제 피복석 하부 전자탐사 자료분석 프로세스 개발 연구</t>
  </si>
  <si>
    <t>농어촌연구원 기후변화적응연구부</t>
  </si>
  <si>
    <t>용환호</t>
  </si>
  <si>
    <t>031-400-1652</t>
  </si>
  <si>
    <t>제체 물성자료를 이용한 저수지 보수보강에 따른 장기 효과 분석 연구</t>
  </si>
  <si>
    <t>농어촌연구원 물안전환경연구실 안전품질연구부</t>
  </si>
  <si>
    <t>농어촌과 환경 제작</t>
  </si>
  <si>
    <t>농어촌연구원 연구기획부</t>
  </si>
  <si>
    <t>김태연</t>
  </si>
  <si>
    <t>031-400-1629</t>
  </si>
  <si>
    <t>농어촌연구원 물안전환경연구실 수리시험연구센터</t>
  </si>
  <si>
    <t>새만금 녹지대 관리용역(잔디깎기)</t>
    <phoneticPr fontId="4" type="noConversion"/>
  </si>
  <si>
    <t>063-540-5981</t>
    <phoneticPr fontId="4" type="noConversion"/>
  </si>
  <si>
    <t>새만금지구 1,2공구 예초용역</t>
    <phoneticPr fontId="4" type="noConversion"/>
  </si>
  <si>
    <t>박성민</t>
    <phoneticPr fontId="4" type="noConversion"/>
  </si>
  <si>
    <t>금사지구 수리시개보수사업 폐기물처리 용역</t>
    <phoneticPr fontId="4" type="noConversion"/>
  </si>
  <si>
    <t>국록천</t>
    <phoneticPr fontId="4" type="noConversion"/>
  </si>
  <si>
    <t>061-430-7762</t>
    <phoneticPr fontId="4" type="noConversion"/>
  </si>
  <si>
    <t>금사지구 수리시개보수사업 재해예방기술지도 용역</t>
    <phoneticPr fontId="4" type="noConversion"/>
  </si>
  <si>
    <t>영산지구 수리시설개보수사업 폐기물처리 용역</t>
    <phoneticPr fontId="4" type="noConversion"/>
  </si>
  <si>
    <t xml:space="preserve"> 장기</t>
    <phoneticPr fontId="4" type="noConversion"/>
  </si>
  <si>
    <t>김두산</t>
    <phoneticPr fontId="4" type="noConversion"/>
  </si>
  <si>
    <t>061-430-7765</t>
    <phoneticPr fontId="4" type="noConversion"/>
  </si>
  <si>
    <t>영산지구 수리시설개보수사업 재해예방기술지도 용역</t>
    <phoneticPr fontId="4" type="noConversion"/>
  </si>
  <si>
    <t>성전면 기초생활거점조성사업 지역역량강화 용역</t>
    <phoneticPr fontId="4" type="noConversion"/>
  </si>
  <si>
    <t>이세일</t>
    <phoneticPr fontId="4" type="noConversion"/>
  </si>
  <si>
    <t>061-430-7760</t>
    <phoneticPr fontId="4" type="noConversion"/>
  </si>
  <si>
    <t>성전면 기초생활거점조성사업 성전활력센터 세부설계 용역</t>
    <phoneticPr fontId="4" type="noConversion"/>
  </si>
  <si>
    <t>칠량면 기초생활거점조성사업(2단계) 지역역량강화용역</t>
    <phoneticPr fontId="4" type="noConversion"/>
  </si>
  <si>
    <t>이정택</t>
    <phoneticPr fontId="4" type="noConversion"/>
  </si>
  <si>
    <t>061-430-7768</t>
    <phoneticPr fontId="4" type="noConversion"/>
  </si>
  <si>
    <t>청석항 어촌뉴딜 해양환경영향조사용역</t>
  </si>
  <si>
    <t>임현</t>
  </si>
  <si>
    <t>061-830-2267</t>
  </si>
  <si>
    <t>청석항 어촌뉴딜 토목건축공사 재해예방기술지도용역</t>
  </si>
  <si>
    <t>061-830-2268</t>
  </si>
  <si>
    <t>청석항 어촌뉴딜 폐기물처리용역</t>
    <phoneticPr fontId="4" type="noConversion"/>
  </si>
  <si>
    <t>석곡지구 다목적농촌용수개발사업 산지전용 농지전용 개발행위허가용역</t>
  </si>
  <si>
    <t>석곡지구 다목적농촌용수개발사업 도로점용 허가용역</t>
  </si>
  <si>
    <t>석곡지구 다목적농촌용수개발사업 하천점용 허가용역</t>
  </si>
  <si>
    <t>월경 취약지역생활여건개조사업 휴먼케어 및 지역역량강화용역</t>
  </si>
  <si>
    <t>운교 취약지역생활여건개조사업 휴먼케어 및 지역역량강화용역</t>
  </si>
  <si>
    <t>봉황지구 수원공 수리시설개보수사업 토목기계공사 재해예방기술지도용역</t>
  </si>
  <si>
    <t>학평지구 취약지역 생활여건개조사업 휴먼케어 및 주민역량강화</t>
  </si>
  <si>
    <t>장성군 귀농귀촌 체류형지원센터 세부설계 용역</t>
  </si>
  <si>
    <t>대천백곡 취약지역 생활여건 개조사업 석면해체 용역</t>
    <phoneticPr fontId="4" type="noConversion"/>
  </si>
  <si>
    <t>전남지역본부 함평지사 농어촌사업부</t>
    <phoneticPr fontId="4" type="noConversion"/>
  </si>
  <si>
    <t>장경섭</t>
    <phoneticPr fontId="4" type="noConversion"/>
  </si>
  <si>
    <t>061-320-5256</t>
    <phoneticPr fontId="4" type="noConversion"/>
  </si>
  <si>
    <t>대천백곡 취약지역 생활여건 개조사업 지정폐기물처리 용역</t>
    <phoneticPr fontId="4" type="noConversion"/>
  </si>
  <si>
    <t>궁산지구 수원공 수리시설개보수사업 건설폐기물처리 용역</t>
    <phoneticPr fontId="4" type="noConversion"/>
  </si>
  <si>
    <t>계곡면 기초생활거점조성사업 세부설계용역</t>
    <phoneticPr fontId="4" type="noConversion"/>
  </si>
  <si>
    <t>전남지역본부 해남완도지사</t>
    <phoneticPr fontId="4" type="noConversion"/>
  </si>
  <si>
    <t>이은정</t>
    <phoneticPr fontId="4" type="noConversion"/>
  </si>
  <si>
    <t>061-530-1538</t>
    <phoneticPr fontId="4" type="noConversion"/>
  </si>
  <si>
    <t>국가계약법 시행령 26조 2항 차목(설계용역)</t>
    <phoneticPr fontId="4" type="noConversion"/>
  </si>
  <si>
    <t>계곡면 기초생활거점조성사업 지역역량강화용역</t>
    <phoneticPr fontId="4" type="noConversion"/>
  </si>
  <si>
    <t>북일면 기초생활거점조성사업 세부설계용역</t>
    <phoneticPr fontId="4" type="noConversion"/>
  </si>
  <si>
    <t>북일면 기초생활거점조성사업 지역역량강화용역</t>
    <phoneticPr fontId="4" type="noConversion"/>
  </si>
  <si>
    <t>현산면 기초생활거점조성사업 세부설계 용역</t>
    <phoneticPr fontId="4" type="noConversion"/>
  </si>
  <si>
    <t>061-530-1517</t>
    <phoneticPr fontId="4" type="noConversion"/>
  </si>
  <si>
    <t>국가계약법 시행령 26조 제1항 2호 차목</t>
    <phoneticPr fontId="4" type="noConversion"/>
  </si>
  <si>
    <t>옥천면 기초생활거점조성사업 지역역량강화용역</t>
    <phoneticPr fontId="4" type="noConversion"/>
  </si>
  <si>
    <t>이동규</t>
    <phoneticPr fontId="4" type="noConversion"/>
  </si>
  <si>
    <t>061-530-1547</t>
    <phoneticPr fontId="4" type="noConversion"/>
  </si>
  <si>
    <t>현산면 기초생활거점조성사업 지역역량강화용역</t>
    <phoneticPr fontId="4" type="noConversion"/>
  </si>
  <si>
    <t>김동근</t>
    <phoneticPr fontId="4" type="noConversion"/>
  </si>
  <si>
    <t>061-530-1533</t>
    <phoneticPr fontId="4" type="noConversion"/>
  </si>
  <si>
    <t>고천암3지구 배수개선사업 전기공사 재해예방기술지도 용역</t>
    <phoneticPr fontId="4" type="noConversion"/>
  </si>
  <si>
    <t>한승민</t>
    <phoneticPr fontId="4" type="noConversion"/>
  </si>
  <si>
    <t>061-530-1539</t>
    <phoneticPr fontId="4" type="noConversion"/>
  </si>
  <si>
    <t>강진군 병영면 기초생활거점조성사업 세부설계</t>
  </si>
  <si>
    <t>정다희</t>
  </si>
  <si>
    <t>062-958-2353</t>
  </si>
  <si>
    <t>해남군 옥천면 기초생활거점조성사업 세부설계</t>
  </si>
  <si>
    <t>박의현</t>
  </si>
  <si>
    <t>062-958-2414</t>
  </si>
  <si>
    <t>25년 고흥권역 친환경에너지보급사업(히트펌프) 세부설계 용역</t>
  </si>
  <si>
    <t>25년 무안신안권역 친환경에너지보급사업(히트펌프) 세부설계 용역</t>
  </si>
  <si>
    <t>무정지구 다목적농촌용수개발사업 기본계획 측량용역</t>
  </si>
  <si>
    <t>전남지역본부 기반계획부</t>
  </si>
  <si>
    <t>정상오</t>
  </si>
  <si>
    <t>062-958-2620</t>
  </si>
  <si>
    <t>토양염도측정사업(제25-32호, 제23-34호) 토양시료 분석</t>
  </si>
  <si>
    <t>문다영</t>
  </si>
  <si>
    <t>062-958-2355</t>
  </si>
  <si>
    <t>토양염도측정사업 토양시료 분석</t>
  </si>
  <si>
    <t>저수지 지진.재해 정보시스템 고도화 용역</t>
    <phoneticPr fontId="4" type="noConversion"/>
  </si>
  <si>
    <t>홍주곤</t>
  </si>
  <si>
    <t>061-338-5819</t>
  </si>
  <si>
    <t>죽산면 농촌중심지활성화사업 도시관리계획결정(변경) 용역</t>
  </si>
  <si>
    <t>경기지역본부 농어촌계획부</t>
  </si>
  <si>
    <t>유경령</t>
  </si>
  <si>
    <t>031-250-3084</t>
  </si>
  <si>
    <t>2025년 경기어촌특화지원센터 특화상품 및 프로그램 개발</t>
  </si>
  <si>
    <t>강은정</t>
  </si>
  <si>
    <t>031-250-3062</t>
  </si>
  <si>
    <t>설악면 농촌중심지활성화사업 기본계획 수립 용역</t>
  </si>
  <si>
    <t>양은지</t>
  </si>
  <si>
    <t>031-250-3018</t>
  </si>
  <si>
    <t>강천면 기초생활거점조성사업 건축 기본 및 실시설계 용역</t>
  </si>
  <si>
    <t>대신면 기초생활거점조성사업 건축 기본 및 실시설계 용역</t>
  </si>
  <si>
    <t>북내면 기초생활거점조성사업 건축 기본 및 실시설계 용역</t>
  </si>
  <si>
    <t>동안성시민센터 리모델링 기본 및 세부설계</t>
  </si>
  <si>
    <t>백암면 기초생활거점조성사업 기본 및 세부설계</t>
  </si>
  <si>
    <t>이천시 농업용 공공관정 하반기 유지관리 용역(12개소)</t>
  </si>
  <si>
    <t>엄재연</t>
  </si>
  <si>
    <t>061-250-3613</t>
  </si>
  <si>
    <t>평택시 농업용 공공관정 하반기 유지관리 용역(7개소)</t>
  </si>
  <si>
    <t>파주시 농업용 공공관정 사후관리용역(PJ-056 외5개소)</t>
  </si>
  <si>
    <t>파주지사 두곡1 등 8지구 지하수시설물 유지관리 용역</t>
  </si>
  <si>
    <t>윤호정</t>
  </si>
  <si>
    <t>용인시 농업용 공공관정 사후관리 용역(9개소)</t>
  </si>
  <si>
    <t>캠프 레드클라우드 건설폐기물처리용역</t>
  </si>
  <si>
    <t>캠프 레드클라우드 폐아스콘폐기물처리용역</t>
  </si>
  <si>
    <t>대신면 기초생활거점조성사업 지역역량강화용역</t>
  </si>
  <si>
    <t>김다영</t>
  </si>
  <si>
    <t>031-887-7563</t>
  </si>
  <si>
    <t>북내면 기초생활거점조성사업 지역역량강화용역</t>
  </si>
  <si>
    <t>최영균</t>
  </si>
  <si>
    <t>031-887-7506</t>
  </si>
  <si>
    <t>강천면 기초생활거점조성사업 지역역량강화용역</t>
  </si>
  <si>
    <t>흥부저수지 수생식물 제거 용역</t>
  </si>
  <si>
    <t>박종수</t>
  </si>
  <si>
    <t>031-240-4953</t>
  </si>
  <si>
    <t>2025년 용배수로 수초제거공사(금촌,파주)</t>
  </si>
  <si>
    <t>최태호</t>
  </si>
  <si>
    <t>2025년 용배수로 수초제거공사(적성,양주)</t>
  </si>
  <si>
    <t>성석1지구 수리시설정비사업 폐기물처리 용역</t>
  </si>
  <si>
    <t>주교지구 수리시설정비사업 폐기물처리 용역</t>
  </si>
  <si>
    <t>토당지구 수리시설정비사업 폐기물처리 용역</t>
  </si>
  <si>
    <t>032-930-2524</t>
  </si>
  <si>
    <t>대연평 공공하수도 건설사업 건설폐기물처리용역</t>
  </si>
  <si>
    <t>032-715-4526</t>
  </si>
  <si>
    <t>삼암구장지구 배수개선사업 재해예방기술지도 용역</t>
  </si>
  <si>
    <t>삼암구장지구 배수개선사업 폐기물처리용역</t>
  </si>
  <si>
    <t>곤양면 기초생활거점조성사업 기본계획 수립 용역</t>
    <phoneticPr fontId="4" type="noConversion"/>
  </si>
  <si>
    <t>055-269-9383</t>
  </si>
  <si>
    <t>곤명면 기초생활거점조성사업 기본계획 수립 용역</t>
    <phoneticPr fontId="4" type="noConversion"/>
  </si>
  <si>
    <t>055-269-9384</t>
  </si>
  <si>
    <t>정동면 기초생활거점조성사업 기본계획 수립 용역</t>
    <phoneticPr fontId="4" type="noConversion"/>
  </si>
  <si>
    <t>055-269-9385</t>
  </si>
  <si>
    <t>용현면 기초생활거점조성사업(2단계) 기본계획 수립 용역</t>
    <phoneticPr fontId="4" type="noConversion"/>
  </si>
  <si>
    <t>055-269-9386</t>
  </si>
  <si>
    <t>사천읍 농촌중심지활성화사업 기본계획 수립 용역</t>
    <phoneticPr fontId="4" type="noConversion"/>
  </si>
  <si>
    <t>055-269-9387</t>
  </si>
  <si>
    <t>명지항 어촌신활력증진사업(3유형) 기본계획 수립 용역</t>
    <phoneticPr fontId="4" type="noConversion"/>
  </si>
  <si>
    <t>055-269-9388</t>
  </si>
  <si>
    <t>2025년 양식장용수관리사업 대수층 수리특성조사 용역</t>
    <phoneticPr fontId="4" type="noConversion"/>
  </si>
  <si>
    <t>밀양 연금2 등 4지구 지하수 보조측정망 공내세척 용역</t>
    <phoneticPr fontId="4" type="noConversion"/>
  </si>
  <si>
    <t>가천 등 16지구 제방누수계측기 수리 용역</t>
    <phoneticPr fontId="4" type="noConversion"/>
  </si>
  <si>
    <t>진주대평지구 지하수함양사업 기본현황조사</t>
    <phoneticPr fontId="4" type="noConversion"/>
  </si>
  <si>
    <t>수막용수 배출량 분석 및 재이용수 인공함양 실증시험</t>
    <phoneticPr fontId="4" type="noConversion"/>
  </si>
  <si>
    <t>금정구 농업용저수지 내용적측량용역</t>
    <phoneticPr fontId="4" type="noConversion"/>
  </si>
  <si>
    <t>금정구 물통저수지 정밀안전진단용역</t>
    <phoneticPr fontId="4" type="noConversion"/>
  </si>
  <si>
    <t>둔치도마을 농업생산기반시설 정비사업 세부설계 용역</t>
  </si>
  <si>
    <t>상북면 기초생활거점조성사업 세부설계 용역</t>
    <phoneticPr fontId="4" type="noConversion"/>
  </si>
  <si>
    <t>기장군 홍류동 저수지 친수공간(산책로) 정비사업 토목공사 재해예방기술지도용역</t>
    <phoneticPr fontId="4" type="noConversion"/>
  </si>
  <si>
    <t>2025년 공기업대행사업(복안지구 용수로 정비공사) 폐기물처리용역</t>
    <phoneticPr fontId="4" type="noConversion"/>
  </si>
  <si>
    <t>명석면 동전지구 농촌공간정비사업 소규모 환경영향평가</t>
  </si>
  <si>
    <t>명석면 동전지구 농촌공간정비사업 재해영향평가</t>
  </si>
  <si>
    <t>수곡면 대천지구 농촌공간정비사업 세부설계 용역</t>
  </si>
  <si>
    <t>황영재</t>
  </si>
  <si>
    <t>055-760-2572</t>
  </si>
  <si>
    <t>수곡면 대천지구 농촌공간정비사업 소규모 환경영향평가</t>
  </si>
  <si>
    <t>수곡면 대천지구 농촌공간정비사업 재해영향평가</t>
  </si>
  <si>
    <t>이방2지구 과실전문생산단지 기반조성사업 세부설계용역</t>
  </si>
  <si>
    <t>남지읍농촌중심지활성화사업 세부설계용역</t>
  </si>
  <si>
    <t>055-530-7713</t>
  </si>
  <si>
    <t>구미 마을만들기사업 기본 및 세부설계용역</t>
  </si>
  <si>
    <t>노윤상</t>
  </si>
  <si>
    <t>055-530-7731</t>
  </si>
  <si>
    <t>덕곡1구 마을만들기사업 기본 및 세부설계용역</t>
  </si>
  <si>
    <t>모곡 마을만들기사업 기본 및 세부설계용역</t>
  </si>
  <si>
    <t>송곡 마을만들기사업 기본 및 세부설계용역</t>
  </si>
  <si>
    <t>합리 마을만들기사업 기본 및 세부설계용역</t>
  </si>
  <si>
    <t xml:space="preserve"> 하남지구 농촌용수이용체계재편사업 전기공사 재해예방기술지도 용역</t>
  </si>
  <si>
    <t>용담 마을만들기사업 지역역량강화</t>
    <phoneticPr fontId="4" type="noConversion"/>
  </si>
  <si>
    <t>2025년 거창지구 저수지제당 예초용역</t>
    <phoneticPr fontId="4" type="noConversion"/>
  </si>
  <si>
    <t>안찬호</t>
    <phoneticPr fontId="4" type="noConversion"/>
  </si>
  <si>
    <t>055-940-5538</t>
    <phoneticPr fontId="4" type="noConversion"/>
  </si>
  <si>
    <t>웅양동편지구 수리시설개보수사업(용배수로) 세부설계 용역</t>
    <phoneticPr fontId="4" type="noConversion"/>
  </si>
  <si>
    <t>마천면 기초생활거점조성사업 건축 설계 용역</t>
  </si>
  <si>
    <t>김정현</t>
  </si>
  <si>
    <t>055-940-5546</t>
  </si>
  <si>
    <t>조산지구 취약지역생활여건개조사업 지역역량강화 용역</t>
  </si>
  <si>
    <t>병항지구 취약지역생활여건개조사업 지역역량강화 용역</t>
  </si>
  <si>
    <t>도리마을 농어촌취약지역생활여건개조사업 지역역량강화 및 휴먼케어 용역</t>
  </si>
  <si>
    <t>정영헌</t>
  </si>
  <si>
    <t>055-930-8290</t>
  </si>
  <si>
    <t>손목마을 농어촌취약지역생활여건개조사업 지역역량강화 및 휴먼케어 용역</t>
  </si>
  <si>
    <t>손목마을 농어촌취약지역생활여건개조사업 세부설계 용역</t>
  </si>
  <si>
    <t>청덕면 기초생활거점조성사업 석면폐기물처리 용역</t>
  </si>
  <si>
    <t>남해꽃별테마공원조성사업 군관리계획변경 용역</t>
    <phoneticPr fontId="4" type="noConversion"/>
  </si>
  <si>
    <t>055-880-5141</t>
    <phoneticPr fontId="4" type="noConversion"/>
  </si>
  <si>
    <t>2025년 공사관리관정 지하수 사후관리용역</t>
  </si>
  <si>
    <t>조헌제</t>
  </si>
  <si>
    <t>053-320-4861</t>
  </si>
  <si>
    <t>2025년 공사관리관정 지하수 영향조사용역</t>
  </si>
  <si>
    <t>서벽지구 다목적농촌용수개발사업 수달서식 모니터링</t>
  </si>
  <si>
    <t>대승저수지 인공습지 준설 및 송수관로 설치공사 세부설계 용역</t>
    <phoneticPr fontId="4" type="noConversion"/>
  </si>
  <si>
    <t>경북지역본부 영천지사 농어촌사업부</t>
    <phoneticPr fontId="4" type="noConversion"/>
  </si>
  <si>
    <t>김현중</t>
    <phoneticPr fontId="4" type="noConversion"/>
  </si>
  <si>
    <t>054-339-5035</t>
    <phoneticPr fontId="4" type="noConversion"/>
  </si>
  <si>
    <t>안태지구 과실전문 생산단지조성사업 세부설계</t>
  </si>
  <si>
    <t>무등지구 과실전문생산단지조성사업 건설폐기물처리용역</t>
  </si>
  <si>
    <t>배연지</t>
  </si>
  <si>
    <t>053-819-6034</t>
  </si>
  <si>
    <t>신정호</t>
    <phoneticPr fontId="4" type="noConversion"/>
  </si>
  <si>
    <t>사직2리 취약지역생활여건개조사업 폐기물처리용역</t>
    <phoneticPr fontId="4" type="noConversion"/>
  </si>
  <si>
    <t>토곡지구 소규모농촌용수개발사업 재해영향평가  용역</t>
    <phoneticPr fontId="4" type="noConversion"/>
  </si>
  <si>
    <t>남현식</t>
    <phoneticPr fontId="4" type="noConversion"/>
  </si>
  <si>
    <t>덕리지구 농촌공간정비사업 건설폐기물(폐합성수지 등) 처리 및 운반 용역</t>
    <phoneticPr fontId="4" type="noConversion"/>
  </si>
  <si>
    <t>이학민</t>
    <phoneticPr fontId="4" type="noConversion"/>
  </si>
  <si>
    <t>054-870-0553</t>
    <phoneticPr fontId="4" type="noConversion"/>
  </si>
  <si>
    <t>늑구대천지구 재해위험저수지정비사업 재해예방기술지도</t>
    <phoneticPr fontId="4" type="noConversion"/>
  </si>
  <si>
    <t>하속1리 농어촌 취약지역 생활여건 개선사업 재해예방기술지도</t>
    <phoneticPr fontId="4" type="noConversion"/>
  </si>
  <si>
    <t>하속1리 농어촌 취약지역 생활여건 개선사업 건설폐기물저리</t>
    <phoneticPr fontId="4" type="noConversion"/>
  </si>
  <si>
    <t>최석우</t>
  </si>
  <si>
    <t>061-338-5262</t>
  </si>
  <si>
    <t>정보보안·개인정보보호 관리체계(ISO27001·27701) 컨설팅 및 인증</t>
  </si>
  <si>
    <t>안나영</t>
  </si>
  <si>
    <t>061-338-5252</t>
  </si>
  <si>
    <t>061-338-5240</t>
  </si>
  <si>
    <t>죽산면 기초생활거점조성사업(통합형) 기본계획 수립 용역</t>
    <phoneticPr fontId="4" type="noConversion"/>
  </si>
  <si>
    <t>안기혁</t>
    <phoneticPr fontId="4" type="noConversion"/>
  </si>
  <si>
    <t>063-239-2016</t>
    <phoneticPr fontId="4" type="noConversion"/>
  </si>
  <si>
    <t>입암면, 칠보면 기초생활거점조성사업 2단계 기본계획 수립 용역</t>
    <phoneticPr fontId="4" type="noConversion"/>
  </si>
  <si>
    <t>전주완주임실지사 농어촌사업부</t>
    <phoneticPr fontId="4" type="noConversion"/>
  </si>
  <si>
    <t>2025년 반월지구 농어촌취약지역 생활여건개조사업 세부설계용역</t>
  </si>
  <si>
    <t>조안나</t>
  </si>
  <si>
    <t>2025년 공사관리관정 지하수영향조사 용역</t>
  </si>
  <si>
    <t>형민욱</t>
  </si>
  <si>
    <t>063-239-2155</t>
  </si>
  <si>
    <t>2025년 군산시 저수지 지질조사 용역</t>
  </si>
  <si>
    <t>농촌재생에너지 정보지원 시스템 유지관리 용역</t>
    <phoneticPr fontId="4" type="noConversion"/>
  </si>
  <si>
    <t>본사 기전기술처 에너지개발부</t>
    <phoneticPr fontId="4" type="noConversion"/>
  </si>
  <si>
    <t>예지현</t>
    <phoneticPr fontId="4" type="noConversion"/>
  </si>
  <si>
    <t>061-338-5646</t>
    <phoneticPr fontId="4" type="noConversion"/>
  </si>
  <si>
    <t>유휴(저활용) 추정농지 DB 구축 및 분석</t>
  </si>
  <si>
    <t>김소진</t>
  </si>
  <si>
    <t>061-338-6172</t>
  </si>
  <si>
    <t>2025년 농지임차료실태조사</t>
    <phoneticPr fontId="4" type="noConversion"/>
  </si>
  <si>
    <t>김지학</t>
    <phoneticPr fontId="4" type="noConversion"/>
  </si>
  <si>
    <t>061-338-6178</t>
    <phoneticPr fontId="4" type="noConversion"/>
  </si>
  <si>
    <t>농업생산기반시설 정밀안전진단 및 정밀안전점검 용역(하반기)</t>
  </si>
  <si>
    <t>안전진단본부 기획관리부</t>
  </si>
  <si>
    <t>최종윤</t>
  </si>
  <si>
    <t>042-479-8290</t>
  </si>
  <si>
    <t>신척저수지 등 3개소 비상대처계획(EAP) 수립 용역</t>
    <phoneticPr fontId="4" type="noConversion"/>
  </si>
  <si>
    <t>이홍진</t>
  </si>
  <si>
    <t>042-479-8232</t>
  </si>
  <si>
    <t>구좌권역 농업용수 이용량 모니터링 시설물 유지관리 용역</t>
  </si>
  <si>
    <t>박영호</t>
  </si>
  <si>
    <t>상가리 마을만들기 다목적창고 벽화조성</t>
    <phoneticPr fontId="4" type="noConversion"/>
  </si>
  <si>
    <t>낙천리 제주다움복원사업「마을안길 정비」세부설계 용역</t>
    <phoneticPr fontId="4" type="noConversion"/>
  </si>
  <si>
    <t>성읍1리 마을만들기(종합개발)사업 지역경관개선 세부설계</t>
    <phoneticPr fontId="4" type="noConversion"/>
  </si>
  <si>
    <t>제주농업용수통합광역화사업 1공구 산지전용 용역(2차)</t>
    <phoneticPr fontId="4" type="noConversion"/>
  </si>
  <si>
    <t>제주농업용수 통합광역화사업 3공구(표선2-1) 산지조사 용역</t>
    <phoneticPr fontId="4" type="noConversion"/>
  </si>
  <si>
    <t>제주지역본부 광역화추진단</t>
  </si>
  <si>
    <t>김요한</t>
    <phoneticPr fontId="4" type="noConversion"/>
  </si>
  <si>
    <t>064-750-8851</t>
  </si>
  <si>
    <t>송당저수지 퇴적물 준설 용역</t>
    <phoneticPr fontId="4" type="noConversion"/>
  </si>
  <si>
    <t>이경철</t>
    <phoneticPr fontId="4" type="noConversion"/>
  </si>
  <si>
    <t>064-755-7442</t>
    <phoneticPr fontId="4" type="noConversion"/>
  </si>
  <si>
    <t>저수지 예초 용역</t>
    <phoneticPr fontId="4" type="noConversion"/>
  </si>
  <si>
    <t>영동 저탄소에너지 조성사업 지열공사 재해예방기술지도</t>
    <phoneticPr fontId="4" type="noConversion"/>
  </si>
  <si>
    <t>영동 스마트팜 복합단지 조성사업 전기공사 재해예방기술지도용역</t>
    <phoneticPr fontId="4" type="noConversion"/>
  </si>
  <si>
    <t>영동 스마트팜 복합단지 조성사업 통신공사 재해예방기술지도용역</t>
    <phoneticPr fontId="4" type="noConversion"/>
  </si>
  <si>
    <t>충주시 앙성면 농촌중심지활성화사업 기본계획수립 용역</t>
    <phoneticPr fontId="4" type="noConversion"/>
  </si>
  <si>
    <t>충북지역본부 농어촌계획부</t>
    <phoneticPr fontId="4" type="noConversion"/>
  </si>
  <si>
    <t>김서영</t>
    <phoneticPr fontId="4" type="noConversion"/>
  </si>
  <si>
    <t>043-290-3443</t>
    <phoneticPr fontId="4" type="noConversion"/>
  </si>
  <si>
    <t>충주시 신니면 기초생활거점조성사업 기본계획수립 용역</t>
    <phoneticPr fontId="4" type="noConversion"/>
  </si>
  <si>
    <t>심규호</t>
    <phoneticPr fontId="4" type="noConversion"/>
  </si>
  <si>
    <t>043-290-3426</t>
    <phoneticPr fontId="4" type="noConversion"/>
  </si>
  <si>
    <t>증산 등 15지구 공사관리관정 지하수 사후관리 및 영향조사용역</t>
    <phoneticPr fontId="4" type="noConversion"/>
  </si>
  <si>
    <t>충북지역본부 지하수지질부</t>
    <phoneticPr fontId="4" type="noConversion"/>
  </si>
  <si>
    <t>강은수</t>
    <phoneticPr fontId="4" type="noConversion"/>
  </si>
  <si>
    <t>043-290-3473</t>
    <phoneticPr fontId="4" type="noConversion"/>
  </si>
  <si>
    <t>보은군 귀농·귀촌 스마트 경영실습농장 조성사업 건축기계공사 재해예방기술지도용역</t>
    <phoneticPr fontId="4" type="noConversion"/>
  </si>
  <si>
    <t xml:space="preserve">보은 농업에너지이용효율화사업(공기열) 세부설계 외주용역 </t>
    <phoneticPr fontId="4" type="noConversion"/>
  </si>
  <si>
    <t>가암지구 소규모배수개선사업 세부설계 용역</t>
    <phoneticPr fontId="4" type="noConversion"/>
  </si>
  <si>
    <t>김재석</t>
    <phoneticPr fontId="4" type="noConversion"/>
  </si>
  <si>
    <t>043-530-5721</t>
    <phoneticPr fontId="4" type="noConversion"/>
  </si>
  <si>
    <t>쌍암1지구 수리시설개보수사업 토목공사 재해예방기술지도 용역</t>
  </si>
  <si>
    <t>백운면 농촌중심지활성화사업 지역역량강화용역</t>
    <phoneticPr fontId="4" type="noConversion"/>
  </si>
  <si>
    <t>봉양읍 농촌중심지활성화사업 지역역량강화용역</t>
    <phoneticPr fontId="4" type="noConversion"/>
  </si>
  <si>
    <t>송학면 농촌중심지활성화사업 지역역량강화용역</t>
    <phoneticPr fontId="4" type="noConversion"/>
  </si>
  <si>
    <t>민성준</t>
    <phoneticPr fontId="4" type="noConversion"/>
  </si>
  <si>
    <t>043-841-3069</t>
    <phoneticPr fontId="4" type="noConversion"/>
  </si>
  <si>
    <t>미원면 농촌중심지활성화사업 지역역량강화용역</t>
    <phoneticPr fontId="4" type="noConversion"/>
  </si>
  <si>
    <t>지촌리 마을만들기사업 재해예방기술지도용역</t>
    <phoneticPr fontId="4" type="noConversion"/>
  </si>
  <si>
    <t>탑선리 마을만들기사업 재해예방기술지도용역</t>
    <phoneticPr fontId="4" type="noConversion"/>
  </si>
  <si>
    <t>이목지구 공원 및 녹지조성 전기공사 감리용역</t>
  </si>
  <si>
    <t>토지개발사업단 토기개발부</t>
  </si>
  <si>
    <t>엄희수</t>
  </si>
  <si>
    <t>031-299-7882</t>
  </si>
  <si>
    <t>화성 태양광발전소 하반기 모듈 각도변경 및 세척용역</t>
    <phoneticPr fontId="4" type="noConversion"/>
  </si>
  <si>
    <t>031-412-1438</t>
    <phoneticPr fontId="4" type="noConversion"/>
  </si>
  <si>
    <t>재난안전종합상황실 보조상황판 교체</t>
    <phoneticPr fontId="4" type="noConversion"/>
  </si>
  <si>
    <t>김굉하</t>
    <phoneticPr fontId="4" type="noConversion"/>
  </si>
  <si>
    <t>010-9659-2541</t>
    <phoneticPr fontId="4" type="noConversion"/>
  </si>
  <si>
    <t>비협정</t>
    <phoneticPr fontId="4" type="noConversion"/>
  </si>
  <si>
    <t>협정</t>
    <phoneticPr fontId="4" type="noConversion"/>
  </si>
  <si>
    <t xml:space="preserve">3분기 발주계획 </t>
    <phoneticPr fontId="4" type="noConversion"/>
  </si>
  <si>
    <t>O</t>
    <phoneticPr fontId="4" type="noConversion"/>
  </si>
  <si>
    <t>3분기 발주계획</t>
    <phoneticPr fontId="4" type="noConversion"/>
  </si>
  <si>
    <t>박유후</t>
    <phoneticPr fontId="4" type="noConversion"/>
  </si>
  <si>
    <t>충남지역본부 예산지사 농어촌사업부</t>
    <phoneticPr fontId="4" type="noConversion"/>
  </si>
  <si>
    <t>충남지역본부 예산지사 수자원관리부</t>
    <phoneticPr fontId="4" type="noConversion"/>
  </si>
  <si>
    <t>미정</t>
    <phoneticPr fontId="4" type="noConversion"/>
  </si>
  <si>
    <t>강원지역본부 지하수지질부</t>
    <phoneticPr fontId="4" type="noConversion"/>
  </si>
  <si>
    <t>경기지역본부 양평광주서울지사 농어촌사업부</t>
    <phoneticPr fontId="4" type="noConversion"/>
  </si>
  <si>
    <t>토지개발사업단 토지개발부</t>
    <phoneticPr fontId="4" type="noConversion"/>
  </si>
  <si>
    <t>본사 스마트농업처 스마트농업지원단</t>
    <phoneticPr fontId="4" type="noConversion"/>
  </si>
  <si>
    <t>본사 지하수지질처 지질지반기술부</t>
    <phoneticPr fontId="4" type="noConversion"/>
  </si>
  <si>
    <t>본사 농지관리처 농지조사부</t>
    <phoneticPr fontId="4" type="noConversion"/>
  </si>
  <si>
    <t>본사 수자원관리처 재난관리부</t>
    <phoneticPr fontId="4" type="noConversion"/>
  </si>
  <si>
    <t>본사 환경관리처 환경사업부</t>
    <phoneticPr fontId="4" type="noConversion"/>
  </si>
  <si>
    <t>본사 환경관리처 수질환경부</t>
    <phoneticPr fontId="4" type="noConversion"/>
  </si>
  <si>
    <t>본사 농지은행처 농지은행기획부</t>
    <phoneticPr fontId="4" type="noConversion"/>
  </si>
  <si>
    <t>수자원시스템 가상화 소프트웨어 구매</t>
  </si>
  <si>
    <t>ABLESTACK v1.0</t>
  </si>
  <si>
    <t>유틸리티소프트웨어</t>
  </si>
  <si>
    <t>최현민</t>
  </si>
  <si>
    <t>061-338-5592</t>
  </si>
  <si>
    <t>본사 수자원시설처 수자원디지털센터</t>
    <phoneticPr fontId="4" type="noConversion"/>
  </si>
  <si>
    <t>미해당</t>
    <phoneticPr fontId="4" type="noConversion"/>
  </si>
  <si>
    <t>수의</t>
    <phoneticPr fontId="4" type="noConversion"/>
  </si>
  <si>
    <t>일반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</si>
</sst>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74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i/>
      <sz val="11"/>
      <color rgb="FF3333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sz val="11"/>
      <name val="휴먼옛체"/>
      <family val="1"/>
      <charset val="129"/>
    </font>
    <font>
      <sz val="11"/>
      <name val="Calibri"/>
      <family val="3"/>
      <charset val="161"/>
    </font>
    <font>
      <sz val="11"/>
      <name val="Calibri"/>
      <family val="3"/>
    </font>
    <font>
      <vertAlign val="superscript"/>
      <sz val="11"/>
      <name val="맑은 고딕"/>
      <family val="3"/>
      <charset val="129"/>
      <scheme val="minor"/>
    </font>
    <font>
      <vertAlign val="superscript"/>
      <sz val="11"/>
      <name val="돋움"/>
      <family val="3"/>
      <charset val="129"/>
    </font>
    <font>
      <sz val="11"/>
      <color rgb="FF3C3C3C"/>
      <name val="Arial"/>
      <family val="2"/>
    </font>
    <font>
      <sz val="11"/>
      <color rgb="FF191919"/>
      <name val="맑은 고딕"/>
      <family val="2"/>
      <charset val="129"/>
    </font>
    <font>
      <sz val="11"/>
      <name val="맑은 고딕"/>
      <family val="3"/>
      <charset val="161"/>
      <scheme val="minor"/>
    </font>
    <font>
      <sz val="11"/>
      <color rgb="FF191919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187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0" fillId="0" borderId="0"/>
    <xf numFmtId="0" fontId="38" fillId="0" borderId="0" applyNumberForma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3" borderId="20" applyNumberFormat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3" fillId="54" borderId="21" applyNumberFormat="0" applyFont="0" applyAlignment="0" applyProtection="0">
      <alignment vertical="center"/>
    </xf>
    <xf numFmtId="0" fontId="3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2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40" borderId="20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53" borderId="28" applyNumberFormat="0" applyAlignment="0" applyProtection="0">
      <alignment vertical="center"/>
    </xf>
    <xf numFmtId="0" fontId="38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9" fillId="0" borderId="0"/>
    <xf numFmtId="0" fontId="69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2" fillId="0" borderId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0" fillId="0" borderId="0"/>
    <xf numFmtId="3" fontId="130" fillId="0" borderId="1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38" fontId="62" fillId="0" borderId="8">
      <alignment horizontal="right"/>
    </xf>
    <xf numFmtId="24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/>
    <xf numFmtId="0" fontId="78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38" fillId="0" borderId="0"/>
    <xf numFmtId="0" fontId="3" fillId="0" borderId="0"/>
    <xf numFmtId="0" fontId="69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79" fillId="0" borderId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3" fillId="0" borderId="0"/>
    <xf numFmtId="0" fontId="38" fillId="0" borderId="0"/>
    <xf numFmtId="0" fontId="61" fillId="0" borderId="0"/>
    <xf numFmtId="0" fontId="61" fillId="0" borderId="0"/>
    <xf numFmtId="0" fontId="80" fillId="0" borderId="0"/>
    <xf numFmtId="0" fontId="80" fillId="0" borderId="0"/>
    <xf numFmtId="0" fontId="38" fillId="0" borderId="0"/>
    <xf numFmtId="0" fontId="38" fillId="0" borderId="0"/>
    <xf numFmtId="216" fontId="77" fillId="0" borderId="54">
      <alignment vertical="center"/>
    </xf>
    <xf numFmtId="0" fontId="62" fillId="0" borderId="0"/>
    <xf numFmtId="24" fontId="61" fillId="0" borderId="0" applyFont="0" applyFill="0" applyBorder="0" applyAlignment="0" applyProtection="0"/>
    <xf numFmtId="0" fontId="3" fillId="0" borderId="0"/>
    <xf numFmtId="0" fontId="69" fillId="0" borderId="0"/>
    <xf numFmtId="0" fontId="61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1" fillId="0" borderId="0"/>
    <xf numFmtId="0" fontId="38" fillId="0" borderId="0"/>
    <xf numFmtId="0" fontId="80" fillId="0" borderId="0"/>
    <xf numFmtId="0" fontId="113" fillId="0" borderId="0"/>
    <xf numFmtId="3" fontId="114" fillId="0" borderId="0"/>
    <xf numFmtId="0" fontId="38" fillId="0" borderId="0" applyBorder="0"/>
    <xf numFmtId="229" fontId="77" fillId="0" borderId="0"/>
    <xf numFmtId="230" fontId="77" fillId="0" borderId="0"/>
    <xf numFmtId="229" fontId="77" fillId="0" borderId="0"/>
    <xf numFmtId="180" fontId="38" fillId="0" borderId="0" applyFont="0" applyFill="0" applyBorder="0" applyAlignment="0" applyProtection="0"/>
    <xf numFmtId="0" fontId="115" fillId="0" borderId="7"/>
    <xf numFmtId="0" fontId="38" fillId="0" borderId="0">
      <alignment wrapText="1"/>
    </xf>
    <xf numFmtId="0" fontId="102" fillId="0" borderId="0"/>
    <xf numFmtId="3" fontId="61" fillId="0" borderId="0"/>
    <xf numFmtId="0" fontId="116" fillId="0" borderId="0"/>
    <xf numFmtId="0" fontId="117" fillId="0" borderId="0"/>
    <xf numFmtId="231" fontId="77" fillId="0" borderId="0" applyFont="0" applyFill="0" applyBorder="0" applyAlignment="0" applyProtection="0"/>
    <xf numFmtId="232" fontId="3" fillId="0" borderId="0" applyFont="0" applyFill="0" applyBorder="0" applyAlignment="0" applyProtection="0"/>
    <xf numFmtId="231" fontId="77" fillId="0" borderId="0" applyFont="0" applyFill="0" applyBorder="0" applyAlignment="0" applyProtection="0"/>
    <xf numFmtId="3" fontId="102" fillId="0" borderId="0"/>
    <xf numFmtId="0" fontId="3" fillId="0" borderId="0"/>
    <xf numFmtId="0" fontId="3" fillId="0" borderId="0"/>
    <xf numFmtId="0" fontId="38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1" fillId="0" borderId="0" applyFont="0" applyFill="0" applyBorder="0" applyAlignment="0"/>
    <xf numFmtId="0" fontId="118" fillId="0" borderId="0" applyNumberFormat="0" applyFill="0" applyBorder="0" applyAlignment="0" applyProtection="0">
      <alignment vertical="top"/>
      <protection locked="0"/>
    </xf>
    <xf numFmtId="0" fontId="38" fillId="0" borderId="0"/>
    <xf numFmtId="3" fontId="130" fillId="0" borderId="1"/>
    <xf numFmtId="0" fontId="62" fillId="0" borderId="0"/>
    <xf numFmtId="0" fontId="18" fillId="0" borderId="0">
      <alignment horizontal="center" vertical="center"/>
    </xf>
    <xf numFmtId="190" fontId="62" fillId="0" borderId="0">
      <alignment horizontal="center" vertical="center"/>
    </xf>
    <xf numFmtId="185" fontId="74" fillId="0" borderId="0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2" fillId="0" borderId="29">
      <alignment horizontal="center"/>
    </xf>
    <xf numFmtId="0" fontId="39" fillId="57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9" fontId="62" fillId="0" borderId="0">
      <protection locked="0"/>
    </xf>
    <xf numFmtId="0" fontId="40" fillId="66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119" fillId="0" borderId="0"/>
    <xf numFmtId="0" fontId="3" fillId="0" borderId="0">
      <protection locked="0"/>
    </xf>
    <xf numFmtId="0" fontId="3" fillId="0" borderId="0">
      <protection locked="0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8" fillId="0" borderId="3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8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222" fontId="63" fillId="0" borderId="0" applyFont="0" applyFill="0" applyBorder="0" applyAlignment="0" applyProtection="0"/>
    <xf numFmtId="222" fontId="66" fillId="0" borderId="0" applyFont="0" applyFill="0" applyBorder="0" applyAlignment="0" applyProtection="0"/>
    <xf numFmtId="222" fontId="63" fillId="0" borderId="0" applyFont="0" applyFill="0" applyBorder="0" applyAlignment="0" applyProtection="0"/>
    <xf numFmtId="185" fontId="66" fillId="0" borderId="0" applyFont="0" applyFill="0" applyBorder="0" applyAlignment="0" applyProtection="0"/>
    <xf numFmtId="236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3" fontId="63" fillId="0" borderId="0" applyFont="0" applyFill="0" applyBorder="0" applyAlignment="0" applyProtection="0"/>
    <xf numFmtId="223" fontId="66" fillId="0" borderId="0" applyFont="0" applyFill="0" applyBorder="0" applyAlignment="0" applyProtection="0"/>
    <xf numFmtId="223" fontId="63" fillId="0" borderId="0" applyFont="0" applyFill="0" applyBorder="0" applyAlignment="0" applyProtection="0"/>
    <xf numFmtId="181" fontId="66" fillId="0" borderId="0" applyFont="0" applyFill="0" applyBorder="0" applyAlignment="0" applyProtection="0"/>
    <xf numFmtId="237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1" fillId="0" borderId="0"/>
    <xf numFmtId="0" fontId="97" fillId="0" borderId="1" applyNumberFormat="0" applyBorder="0" applyAlignment="0"/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71" fillId="0" borderId="0" applyFont="0" applyFill="0" applyBorder="0" applyAlignment="0" applyProtection="0"/>
    <xf numFmtId="180" fontId="63" fillId="0" borderId="0" applyFont="0" applyFill="0" applyBorder="0" applyAlignment="0" applyProtection="0"/>
    <xf numFmtId="180" fontId="66" fillId="0" borderId="0" applyFont="0" applyFill="0" applyBorder="0" applyAlignment="0" applyProtection="0"/>
    <xf numFmtId="180" fontId="63" fillId="0" borderId="0" applyFont="0" applyFill="0" applyBorder="0" applyAlignment="0" applyProtection="0"/>
    <xf numFmtId="224" fontId="62" fillId="0" borderId="0" applyFont="0" applyFill="0" applyBorder="0" applyAlignment="0" applyProtection="0"/>
    <xf numFmtId="238" fontId="38" fillId="0" borderId="0" applyFont="0" applyFill="0" applyBorder="0" applyAlignment="0" applyProtection="0"/>
    <xf numFmtId="18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72" fillId="0" borderId="0" applyFont="0" applyFill="0" applyBorder="0" applyAlignment="0" applyProtection="0"/>
    <xf numFmtId="225" fontId="63" fillId="0" borderId="0" applyFont="0" applyFill="0" applyBorder="0" applyAlignment="0" applyProtection="0"/>
    <xf numFmtId="225" fontId="66" fillId="0" borderId="0" applyFont="0" applyFill="0" applyBorder="0" applyAlignment="0" applyProtection="0"/>
    <xf numFmtId="225" fontId="63" fillId="0" borderId="0" applyFont="0" applyFill="0" applyBorder="0" applyAlignment="0" applyProtection="0"/>
    <xf numFmtId="226" fontId="62" fillId="0" borderId="0" applyFont="0" applyFill="0" applyBorder="0" applyAlignment="0" applyProtection="0"/>
    <xf numFmtId="239" fontId="38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58" fontId="3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67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6" fillId="0" borderId="0"/>
    <xf numFmtId="0" fontId="67" fillId="0" borderId="0"/>
    <xf numFmtId="0" fontId="67" fillId="0" borderId="0"/>
    <xf numFmtId="0" fontId="63" fillId="0" borderId="0"/>
    <xf numFmtId="0" fontId="66" fillId="0" borderId="0"/>
    <xf numFmtId="0" fontId="63" fillId="0" borderId="0"/>
    <xf numFmtId="0" fontId="63" fillId="0" borderId="0"/>
    <xf numFmtId="0" fontId="75" fillId="0" borderId="0"/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0" fontId="3" fillId="0" borderId="0" applyFill="0" applyBorder="0" applyAlignment="0"/>
    <xf numFmtId="0" fontId="42" fillId="74" borderId="20" applyNumberFormat="0" applyAlignment="0" applyProtection="0">
      <alignment vertical="center"/>
    </xf>
    <xf numFmtId="0" fontId="132" fillId="0" borderId="0"/>
    <xf numFmtId="0" fontId="98" fillId="0" borderId="0"/>
    <xf numFmtId="0" fontId="46" fillId="75" borderId="22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4" fontId="65" fillId="0" borderId="0">
      <protection locked="0"/>
    </xf>
    <xf numFmtId="0" fontId="61" fillId="0" borderId="0" applyFont="0" applyFill="0" applyBorder="0" applyAlignment="0" applyProtection="0"/>
    <xf numFmtId="240" fontId="77" fillId="0" borderId="0" applyFont="0" applyFill="0" applyBorder="0" applyAlignment="0" applyProtection="0"/>
    <xf numFmtId="227" fontId="62" fillId="0" borderId="0"/>
    <xf numFmtId="4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99" fillId="0" borderId="0" applyNumberFormat="0" applyAlignment="0">
      <alignment horizontal="left"/>
    </xf>
    <xf numFmtId="0" fontId="69" fillId="0" borderId="0" applyFont="0" applyFill="0" applyBorder="0" applyAlignment="0" applyProtection="0"/>
    <xf numFmtId="181" fontId="62" fillId="0" borderId="0">
      <protection locked="0"/>
    </xf>
    <xf numFmtId="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199" fontId="3" fillId="0" borderId="0" applyFont="0" applyFill="0" applyBorder="0" applyAlignment="0" applyProtection="0"/>
    <xf numFmtId="182" fontId="62" fillId="0" borderId="0"/>
    <xf numFmtId="0" fontId="38" fillId="0" borderId="0" applyFont="0" applyFill="0" applyBorder="0" applyAlignment="0" applyProtection="0"/>
    <xf numFmtId="228" fontId="62" fillId="0" borderId="0"/>
    <xf numFmtId="0" fontId="100" fillId="0" borderId="0" applyNumberFormat="0" applyAlignment="0">
      <alignment horizontal="left"/>
    </xf>
    <xf numFmtId="0" fontId="45" fillId="0" borderId="0" applyNumberFormat="0" applyFill="0" applyBorder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2" fontId="38" fillId="0" borderId="0" applyFont="0" applyFill="0" applyBorder="0" applyAlignment="0" applyProtection="0"/>
    <xf numFmtId="0" fontId="54" fillId="36" borderId="0" applyNumberFormat="0" applyBorder="0" applyAlignment="0" applyProtection="0">
      <alignment vertical="center"/>
    </xf>
    <xf numFmtId="38" fontId="102" fillId="53" borderId="0" applyNumberFormat="0" applyBorder="0" applyAlignment="0" applyProtection="0"/>
    <xf numFmtId="0" fontId="103" fillId="0" borderId="0">
      <alignment horizontal="left"/>
    </xf>
    <xf numFmtId="0" fontId="104" fillId="0" borderId="9" applyNumberFormat="0" applyAlignment="0" applyProtection="0">
      <alignment horizontal="left" vertical="center"/>
    </xf>
    <xf numFmtId="0" fontId="104" fillId="0" borderId="6">
      <alignment horizontal="left" vertical="center"/>
    </xf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191" fontId="106" fillId="0" borderId="0">
      <protection locked="0"/>
    </xf>
    <xf numFmtId="191" fontId="106" fillId="0" borderId="0">
      <protection locked="0"/>
    </xf>
    <xf numFmtId="0" fontId="107" fillId="0" borderId="0" applyNumberFormat="0" applyFill="0" applyBorder="0" applyAlignment="0" applyProtection="0"/>
    <xf numFmtId="0" fontId="49" fillId="61" borderId="20" applyNumberFormat="0" applyAlignment="0" applyProtection="0">
      <alignment vertical="center"/>
    </xf>
    <xf numFmtId="10" fontId="102" fillId="54" borderId="1" applyNumberFormat="0" applyBorder="0" applyAlignment="0" applyProtection="0"/>
    <xf numFmtId="0" fontId="47" fillId="0" borderId="23" applyNumberFormat="0" applyFill="0" applyAlignment="0" applyProtection="0">
      <alignment vertical="center"/>
    </xf>
    <xf numFmtId="241" fontId="134" fillId="0" borderId="0">
      <alignment horizontal="left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08" fillId="0" borderId="10"/>
    <xf numFmtId="0" fontId="44" fillId="76" borderId="0" applyNumberFormat="0" applyBorder="0" applyAlignment="0" applyProtection="0">
      <alignment vertical="center"/>
    </xf>
    <xf numFmtId="37" fontId="135" fillId="0" borderId="0"/>
    <xf numFmtId="0" fontId="139" fillId="0" borderId="0">
      <protection locked="0"/>
    </xf>
    <xf numFmtId="0" fontId="62" fillId="0" borderId="0"/>
    <xf numFmtId="0" fontId="62" fillId="0" borderId="0"/>
    <xf numFmtId="0" fontId="139" fillId="0" borderId="0">
      <protection locked="0"/>
    </xf>
    <xf numFmtId="0" fontId="62" fillId="77" borderId="21" applyNumberFormat="0" applyFont="0" applyAlignment="0" applyProtection="0">
      <alignment vertical="center"/>
    </xf>
    <xf numFmtId="0" fontId="62" fillId="0" borderId="31"/>
    <xf numFmtId="0" fontId="55" fillId="74" borderId="28" applyNumberFormat="0" applyAlignment="0" applyProtection="0">
      <alignment vertical="center"/>
    </xf>
    <xf numFmtId="183" fontId="62" fillId="0" borderId="0">
      <protection locked="0"/>
    </xf>
    <xf numFmtId="10" fontId="38" fillId="0" borderId="0" applyFont="0" applyFill="0" applyBorder="0" applyAlignment="0" applyProtection="0"/>
    <xf numFmtId="30" fontId="109" fillId="0" borderId="0" applyNumberFormat="0" applyFill="0" applyBorder="0" applyAlignment="0" applyProtection="0">
      <alignment horizontal="left"/>
    </xf>
    <xf numFmtId="0" fontId="108" fillId="0" borderId="0"/>
    <xf numFmtId="40" fontId="110" fillId="0" borderId="0" applyBorder="0">
      <alignment horizontal="right"/>
    </xf>
    <xf numFmtId="242" fontId="136" fillId="0" borderId="0">
      <alignment horizontal="center"/>
    </xf>
    <xf numFmtId="0" fontId="111" fillId="53" borderId="0">
      <alignment horizontal="centerContinuous"/>
    </xf>
    <xf numFmtId="0" fontId="112" fillId="0" borderId="0" applyFill="0" applyBorder="0" applyProtection="0">
      <alignment horizontal="centerContinuous" vertical="center"/>
    </xf>
    <xf numFmtId="0" fontId="77" fillId="78" borderId="0" applyFill="0" applyBorder="0" applyProtection="0">
      <alignment horizontal="center" vertical="center"/>
    </xf>
    <xf numFmtId="0" fontId="38" fillId="0" borderId="32" applyNumberFormat="0" applyFont="0" applyFill="0" applyAlignment="0" applyProtection="0"/>
    <xf numFmtId="0" fontId="64" fillId="0" borderId="29">
      <alignment horizontal="left"/>
    </xf>
    <xf numFmtId="0" fontId="41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117" fillId="0" borderId="0"/>
    <xf numFmtId="0" fontId="131" fillId="0" borderId="0">
      <protection locked="0"/>
    </xf>
    <xf numFmtId="0" fontId="38" fillId="0" borderId="0"/>
    <xf numFmtId="2" fontId="83" fillId="0" borderId="0" applyFont="0" applyFill="0" applyBorder="0" applyAlignment="0" applyProtection="0"/>
    <xf numFmtId="244" fontId="62" fillId="0" borderId="0">
      <protection locked="0"/>
    </xf>
    <xf numFmtId="0" fontId="84" fillId="0" borderId="0" applyNumberFormat="0" applyFill="0" applyBorder="0" applyAlignment="0" applyProtection="0"/>
    <xf numFmtId="0" fontId="106" fillId="0" borderId="0">
      <protection locked="0"/>
    </xf>
    <xf numFmtId="0" fontId="85" fillId="0" borderId="0" applyNumberFormat="0" applyFill="0" applyBorder="0" applyAlignment="0" applyProtection="0"/>
    <xf numFmtId="0" fontId="106" fillId="0" borderId="0">
      <protection locked="0"/>
    </xf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0" fontId="18" fillId="0" borderId="0"/>
    <xf numFmtId="243" fontId="3" fillId="0" borderId="0"/>
    <xf numFmtId="0" fontId="3" fillId="0" borderId="0">
      <protection locked="0"/>
    </xf>
    <xf numFmtId="0" fontId="83" fillId="0" borderId="0" applyFont="0" applyFill="0" applyBorder="0" applyAlignment="0" applyProtection="0"/>
    <xf numFmtId="0" fontId="65" fillId="0" borderId="0">
      <protection locked="0"/>
    </xf>
    <xf numFmtId="3" fontId="61" fillId="0" borderId="33">
      <alignment horizontal="center"/>
    </xf>
    <xf numFmtId="0" fontId="83" fillId="0" borderId="0" applyFont="0" applyFill="0" applyBorder="0" applyAlignment="0" applyProtection="0"/>
    <xf numFmtId="0" fontId="65" fillId="0" borderId="0"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40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3" fillId="0" borderId="0">
      <protection locked="0"/>
    </xf>
    <xf numFmtId="9" fontId="3" fillId="0" borderId="0" applyFont="0" applyFill="0" applyBorder="0" applyAlignment="0" applyProtection="0"/>
    <xf numFmtId="9" fontId="18" fillId="78" borderId="0" applyFill="0" applyBorder="0" applyProtection="0">
      <alignment horizontal="right"/>
    </xf>
    <xf numFmtId="10" fontId="18" fillId="0" borderId="0" applyFill="0" applyBorder="0" applyProtection="0">
      <alignment horizontal="right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0" fontId="77" fillId="0" borderId="0">
      <alignment horizontal="center" vertical="center"/>
    </xf>
    <xf numFmtId="194" fontId="77" fillId="0" borderId="0">
      <alignment horizontal="center" vertical="center"/>
    </xf>
    <xf numFmtId="0" fontId="3" fillId="0" borderId="4" applyBorder="0"/>
    <xf numFmtId="0" fontId="3" fillId="0" borderId="0"/>
    <xf numFmtId="233" fontId="62" fillId="0" borderId="1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179" fontId="89" fillId="0" borderId="34">
      <alignment vertical="center"/>
    </xf>
    <xf numFmtId="0" fontId="122" fillId="0" borderId="35"/>
    <xf numFmtId="4" fontId="122" fillId="0" borderId="4"/>
    <xf numFmtId="234" fontId="3" fillId="0" borderId="4"/>
    <xf numFmtId="0" fontId="3" fillId="0" borderId="4"/>
    <xf numFmtId="3" fontId="123" fillId="0" borderId="0">
      <alignment vertical="center" wrapText="1"/>
    </xf>
    <xf numFmtId="3" fontId="124" fillId="0" borderId="0">
      <alignment vertical="center" wrapText="1"/>
    </xf>
    <xf numFmtId="3" fontId="62" fillId="0" borderId="0" applyFont="0" applyFill="0" applyBorder="0" applyAlignment="0" applyProtection="0"/>
    <xf numFmtId="195" fontId="3" fillId="0" borderId="0">
      <alignment vertical="center"/>
    </xf>
    <xf numFmtId="245" fontId="38" fillId="0" borderId="0">
      <alignment vertical="center"/>
    </xf>
    <xf numFmtId="0" fontId="121" fillId="0" borderId="0" applyFont="0" applyFill="0" applyBorder="0" applyAlignment="0" applyProtection="0">
      <alignment horizontal="centerContinuous" vertical="center"/>
    </xf>
    <xf numFmtId="0" fontId="12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88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8" fontId="77" fillId="0" borderId="54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9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38" fontId="61" fillId="0" borderId="0" applyFont="0" applyFill="0" applyBorder="0" applyAlignment="0" applyProtection="0"/>
    <xf numFmtId="0" fontId="116" fillId="0" borderId="0"/>
    <xf numFmtId="0" fontId="61" fillId="0" borderId="0"/>
    <xf numFmtId="0" fontId="80" fillId="0" borderId="0"/>
    <xf numFmtId="0" fontId="90" fillId="0" borderId="36"/>
    <xf numFmtId="196" fontId="18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7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6" fontId="18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1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5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9" fontId="62" fillId="0" borderId="0" applyFont="0" applyFill="0" applyBorder="0" applyAlignment="0" applyProtection="0"/>
    <xf numFmtId="21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212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185" fontId="62" fillId="0" borderId="0" applyFont="0" applyFill="0" applyBorder="0" applyAlignment="0" applyProtection="0"/>
    <xf numFmtId="0" fontId="92" fillId="0" borderId="0">
      <alignment vertical="center"/>
    </xf>
    <xf numFmtId="0" fontId="125" fillId="0" borderId="0">
      <alignment horizontal="center" vertical="center"/>
    </xf>
    <xf numFmtId="49" fontId="18" fillId="0" borderId="8" applyNumberFormat="0" applyAlignment="0"/>
    <xf numFmtId="0" fontId="121" fillId="0" borderId="0" applyNumberFormat="0" applyFont="0" applyFill="0" applyBorder="0" applyProtection="0">
      <alignment vertical="center"/>
    </xf>
    <xf numFmtId="0" fontId="38" fillId="0" borderId="0"/>
    <xf numFmtId="4" fontId="83" fillId="0" borderId="0" applyFont="0" applyFill="0" applyBorder="0" applyAlignment="0" applyProtection="0"/>
    <xf numFmtId="0" fontId="122" fillId="0" borderId="0"/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247" fontId="62" fillId="0" borderId="0">
      <protection locked="0"/>
    </xf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0" fontId="62" fillId="0" borderId="0">
      <alignment vertical="center"/>
    </xf>
    <xf numFmtId="0" fontId="126" fillId="0" borderId="0">
      <alignment horizontal="centerContinuous" vertical="center"/>
    </xf>
    <xf numFmtId="0" fontId="62" fillId="0" borderId="1">
      <alignment horizontal="distributed" vertical="center" justifyLastLine="1"/>
    </xf>
    <xf numFmtId="0" fontId="62" fillId="0" borderId="4">
      <alignment horizontal="distributed" vertical="top" justifyLastLine="1"/>
    </xf>
    <xf numFmtId="0" fontId="62" fillId="0" borderId="5">
      <alignment horizontal="distributed" justifyLastLine="1"/>
    </xf>
    <xf numFmtId="180" fontId="127" fillId="0" borderId="0">
      <alignment vertical="center"/>
    </xf>
    <xf numFmtId="0" fontId="62" fillId="0" borderId="0"/>
    <xf numFmtId="184" fontId="94" fillId="0" borderId="1">
      <alignment vertical="center"/>
    </xf>
    <xf numFmtId="213" fontId="94" fillId="0" borderId="1">
      <alignment horizontal="right" vertical="center"/>
    </xf>
    <xf numFmtId="184" fontId="94" fillId="0" borderId="1">
      <alignment vertical="center"/>
    </xf>
    <xf numFmtId="213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178" fontId="95" fillId="0" borderId="1" applyFont="0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20" fontId="96" fillId="0" borderId="1" applyNumberFormat="0">
      <alignment horizontal="center" vertical="center"/>
    </xf>
    <xf numFmtId="0" fontId="62" fillId="0" borderId="0" applyFont="0" applyFill="0" applyBorder="0" applyAlignment="0" applyProtection="0"/>
    <xf numFmtId="235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62" fillId="0" borderId="0" applyNumberFormat="0" applyFont="0" applyFill="0" applyBorder="0" applyProtection="0">
      <alignment vertical="center"/>
    </xf>
    <xf numFmtId="0" fontId="38" fillId="0" borderId="1"/>
    <xf numFmtId="180" fontId="62" fillId="78" borderId="0" applyFill="0" applyBorder="0" applyProtection="0">
      <alignment horizontal="right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28" fillId="0" borderId="1">
      <alignment vertical="center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>
      <protection locked="0"/>
    </xf>
    <xf numFmtId="0" fontId="62" fillId="0" borderId="0"/>
    <xf numFmtId="0" fontId="61" fillId="0" borderId="0"/>
    <xf numFmtId="2" fontId="129" fillId="0" borderId="34" applyNumberFormat="0" applyFont="0" applyFill="0" applyAlignment="0" applyProtection="0">
      <alignment vertical="center"/>
    </xf>
    <xf numFmtId="0" fontId="140" fillId="0" borderId="0" applyFont="0" applyFill="0" applyBorder="0" applyAlignment="0" applyProtection="0"/>
    <xf numFmtId="0" fontId="140" fillId="0" borderId="0" applyFont="0" applyFill="0" applyBorder="0" applyAlignment="0" applyProtection="0"/>
    <xf numFmtId="10" fontId="83" fillId="0" borderId="0" applyFont="0" applyFill="0" applyBorder="0" applyAlignment="0" applyProtection="0"/>
    <xf numFmtId="248" fontId="62" fillId="0" borderId="0">
      <protection locked="0"/>
    </xf>
    <xf numFmtId="0" fontId="130" fillId="0" borderId="5">
      <alignment horizontal="distributed" justifyLastLine="1"/>
    </xf>
    <xf numFmtId="0" fontId="130" fillId="0" borderId="37">
      <alignment horizontal="distributed" vertical="center" justifyLastLine="1"/>
    </xf>
    <xf numFmtId="0" fontId="130" fillId="0" borderId="38">
      <alignment horizontal="distributed" vertical="top" justifyLastLine="1"/>
    </xf>
    <xf numFmtId="0" fontId="3" fillId="0" borderId="0"/>
    <xf numFmtId="0" fontId="3" fillId="0" borderId="0"/>
    <xf numFmtId="0" fontId="3" fillId="0" borderId="0"/>
    <xf numFmtId="0" fontId="60" fillId="0" borderId="0"/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57" fillId="0" borderId="0">
      <alignment vertical="center"/>
    </xf>
    <xf numFmtId="0" fontId="60" fillId="0" borderId="0"/>
    <xf numFmtId="0" fontId="39" fillId="0" borderId="0">
      <alignment vertical="center"/>
    </xf>
    <xf numFmtId="0" fontId="73" fillId="0" borderId="0"/>
    <xf numFmtId="0" fontId="3" fillId="0" borderId="0">
      <alignment vertical="center"/>
    </xf>
    <xf numFmtId="0" fontId="18" fillId="0" borderId="0"/>
    <xf numFmtId="0" fontId="57" fillId="0" borderId="0">
      <alignment vertical="center"/>
    </xf>
    <xf numFmtId="0" fontId="138" fillId="0" borderId="0"/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88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57" fillId="0" borderId="0">
      <alignment vertical="center"/>
    </xf>
    <xf numFmtId="0" fontId="3" fillId="0" borderId="0"/>
    <xf numFmtId="0" fontId="81" fillId="0" borderId="0">
      <alignment vertical="center"/>
    </xf>
    <xf numFmtId="0" fontId="62" fillId="0" borderId="34">
      <alignment vertical="center" wrapText="1"/>
    </xf>
    <xf numFmtId="0" fontId="3" fillId="0" borderId="1" applyNumberFormat="0" applyFill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80" fillId="0" borderId="0"/>
    <xf numFmtId="0" fontId="83" fillId="0" borderId="32" applyNumberFormat="0" applyFont="0" applyFill="0" applyAlignment="0" applyProtection="0"/>
    <xf numFmtId="0" fontId="65" fillId="0" borderId="32">
      <protection locked="0"/>
    </xf>
    <xf numFmtId="40" fontId="142" fillId="0" borderId="0" applyFont="0" applyFill="0" applyBorder="0" applyAlignment="0" applyProtection="0"/>
    <xf numFmtId="38" fontId="142" fillId="0" borderId="0" applyFont="0" applyFill="0" applyBorder="0" applyAlignment="0" applyProtection="0"/>
    <xf numFmtId="180" fontId="62" fillId="0" borderId="0" applyFont="0" applyFill="0" applyBorder="0" applyAlignment="0" applyProtection="0"/>
    <xf numFmtId="249" fontId="62" fillId="0" borderId="0">
      <protection locked="0"/>
    </xf>
    <xf numFmtId="221" fontId="83" fillId="0" borderId="0" applyFont="0" applyFill="0" applyBorder="0" applyAlignment="0" applyProtection="0"/>
    <xf numFmtId="250" fontId="62" fillId="0" borderId="0">
      <protection locked="0"/>
    </xf>
    <xf numFmtId="0" fontId="3" fillId="0" borderId="0"/>
    <xf numFmtId="9" fontId="3" fillId="0" borderId="0" applyFont="0" applyFill="0" applyBorder="0" applyAlignment="0" applyProtection="0"/>
    <xf numFmtId="0" fontId="138" fillId="0" borderId="0"/>
    <xf numFmtId="0" fontId="57" fillId="0" borderId="0">
      <alignment vertical="center"/>
    </xf>
    <xf numFmtId="0" fontId="143" fillId="0" borderId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7" fillId="0" borderId="0"/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40">
      <alignment horizontal="right"/>
    </xf>
    <xf numFmtId="3" fontId="130" fillId="0" borderId="41"/>
    <xf numFmtId="41" fontId="62" fillId="0" borderId="0">
      <alignment horizontal="center" vertical="center"/>
    </xf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42" fillId="74" borderId="20" applyNumberFormat="0" applyAlignment="0" applyProtection="0">
      <alignment vertical="center"/>
    </xf>
    <xf numFmtId="0" fontId="104" fillId="0" borderId="6">
      <alignment horizontal="left" vertical="center"/>
    </xf>
    <xf numFmtId="0" fontId="49" fillId="61" borderId="20" applyNumberFormat="0" applyAlignment="0" applyProtection="0">
      <alignment vertical="center"/>
    </xf>
    <xf numFmtId="10" fontId="102" fillId="54" borderId="41" applyNumberFormat="0" applyBorder="0" applyAlignment="0" applyProtection="0"/>
    <xf numFmtId="0" fontId="62" fillId="77" borderId="21" applyNumberFormat="0" applyFont="0" applyAlignment="0" applyProtection="0">
      <alignment vertical="center"/>
    </xf>
    <xf numFmtId="0" fontId="55" fillId="74" borderId="28" applyNumberFormat="0" applyAlignment="0" applyProtection="0">
      <alignment vertical="center"/>
    </xf>
    <xf numFmtId="233" fontId="62" fillId="0" borderId="41">
      <alignment horizontal="center"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9" fontId="18" fillId="0" borderId="40" applyNumberFormat="0" applyAlignment="0"/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0" fontId="62" fillId="0" borderId="41">
      <alignment horizontal="distributed" vertical="center" justifyLastLine="1"/>
    </xf>
    <xf numFmtId="0" fontId="62" fillId="0" borderId="5">
      <alignment horizontal="distributed" justifyLastLine="1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41" fontId="3" fillId="0" borderId="0" applyFont="0" applyFill="0" applyBorder="0" applyAlignment="0" applyProtection="0"/>
    <xf numFmtId="0" fontId="38" fillId="0" borderId="41"/>
    <xf numFmtId="0" fontId="128" fillId="0" borderId="41">
      <alignment vertical="center"/>
    </xf>
    <xf numFmtId="0" fontId="130" fillId="0" borderId="5">
      <alignment horizontal="distributed" justifyLastLine="1"/>
    </xf>
    <xf numFmtId="0" fontId="3" fillId="0" borderId="41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4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14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1" fillId="0" borderId="0">
      <alignment vertical="center"/>
    </xf>
    <xf numFmtId="41" fontId="3" fillId="0" borderId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38" fontId="62" fillId="0" borderId="8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4" fontId="62" fillId="0" borderId="0" applyFill="0" applyBorder="0" applyAlignment="0"/>
    <xf numFmtId="255" fontId="38" fillId="0" borderId="0" applyFill="0" applyBorder="0" applyAlignment="0" applyProtection="0"/>
    <xf numFmtId="0" fontId="119" fillId="0" borderId="0" applyFont="0" applyFill="0" applyBorder="0" applyAlignment="0" applyProtection="0"/>
    <xf numFmtId="3" fontId="38" fillId="0" borderId="0" applyFill="0" applyBorder="0" applyAlignment="0" applyProtection="0"/>
    <xf numFmtId="0" fontId="119" fillId="0" borderId="0" applyFont="0" applyFill="0" applyBorder="0" applyAlignment="0" applyProtection="0"/>
    <xf numFmtId="0" fontId="80" fillId="0" borderId="0"/>
    <xf numFmtId="256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04" fillId="0" borderId="6">
      <alignment horizontal="left" vertical="center"/>
    </xf>
    <xf numFmtId="10" fontId="102" fillId="54" borderId="1" applyNumberFormat="0" applyBorder="0" applyAlignment="0" applyProtection="0"/>
    <xf numFmtId="0" fontId="38" fillId="0" borderId="0" applyNumberFormat="0" applyFill="0" applyBorder="0" applyAlignment="0" applyProtection="0"/>
    <xf numFmtId="257" fontId="62" fillId="0" borderId="0"/>
    <xf numFmtId="255" fontId="38" fillId="0" borderId="0" applyFill="0" applyBorder="0" applyAlignment="0" applyProtection="0"/>
    <xf numFmtId="276" fontId="65" fillId="0" borderId="0">
      <protection locked="0"/>
    </xf>
    <xf numFmtId="251" fontId="18" fillId="0" borderId="4" applyBorder="0"/>
    <xf numFmtId="258" fontId="122" fillId="0" borderId="35"/>
    <xf numFmtId="185" fontId="18" fillId="0" borderId="4"/>
    <xf numFmtId="259" fontId="18" fillId="0" borderId="4"/>
    <xf numFmtId="181" fontId="3" fillId="0" borderId="0">
      <alignment vertical="center"/>
    </xf>
    <xf numFmtId="0" fontId="3" fillId="0" borderId="0"/>
    <xf numFmtId="199" fontId="91" fillId="0" borderId="0" applyFont="0" applyFill="0" applyBorder="0" applyAlignment="0" applyProtection="0"/>
    <xf numFmtId="23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277" fontId="65" fillId="0" borderId="0">
      <protection locked="0"/>
    </xf>
    <xf numFmtId="7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261" fontId="38" fillId="0" borderId="0" applyFont="0" applyFill="0" applyBorder="0" applyAlignment="0" applyProtection="0"/>
    <xf numFmtId="0" fontId="146" fillId="0" borderId="0">
      <alignment vertical="center"/>
    </xf>
    <xf numFmtId="0" fontId="11" fillId="0" borderId="0">
      <alignment vertical="center"/>
    </xf>
    <xf numFmtId="38" fontId="38" fillId="0" borderId="0" applyFont="0" applyFill="0" applyBorder="0" applyAlignment="0" applyProtection="0"/>
    <xf numFmtId="262" fontId="3" fillId="0" borderId="0"/>
    <xf numFmtId="263" fontId="62" fillId="0" borderId="0">
      <protection locked="0"/>
    </xf>
    <xf numFmtId="233" fontId="62" fillId="0" borderId="0">
      <protection locked="0"/>
    </xf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262" fontId="80" fillId="0" borderId="0"/>
    <xf numFmtId="264" fontId="62" fillId="0" borderId="0">
      <protection locked="0"/>
    </xf>
    <xf numFmtId="41" fontId="73" fillId="0" borderId="0" applyFont="0" applyFill="0" applyBorder="0" applyAlignment="0" applyProtection="0"/>
    <xf numFmtId="265" fontId="62" fillId="0" borderId="0">
      <protection locked="0"/>
    </xf>
    <xf numFmtId="265" fontId="62" fillId="0" borderId="0">
      <protection locked="0"/>
    </xf>
    <xf numFmtId="41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66" fontId="62" fillId="0" borderId="0">
      <protection locked="0"/>
    </xf>
    <xf numFmtId="0" fontId="38" fillId="79" borderId="0"/>
    <xf numFmtId="265" fontId="62" fillId="0" borderId="42">
      <protection locked="0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22" fillId="0" borderId="0"/>
    <xf numFmtId="3" fontId="4" fillId="0" borderId="39" applyNumberFormat="0" applyFill="0" applyBorder="0" applyProtection="0">
      <alignment horizontal="center" vertical="center"/>
    </xf>
    <xf numFmtId="41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2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9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55" fontId="62" fillId="78" borderId="0" applyFill="0" applyBorder="0" applyProtection="0">
      <alignment horizontal="right"/>
    </xf>
    <xf numFmtId="0" fontId="11" fillId="0" borderId="34">
      <alignment horizontal="center" vertical="center"/>
    </xf>
    <xf numFmtId="0" fontId="11" fillId="0" borderId="34">
      <alignment horizontal="left" vertical="center"/>
    </xf>
    <xf numFmtId="0" fontId="11" fillId="0" borderId="34">
      <alignment vertical="center" textRotation="255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3" fillId="0" borderId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8" fillId="0" borderId="0"/>
    <xf numFmtId="0" fontId="59" fillId="0" borderId="0">
      <alignment vertical="center"/>
    </xf>
    <xf numFmtId="0" fontId="11" fillId="0" borderId="0"/>
    <xf numFmtId="0" fontId="11" fillId="0" borderId="0">
      <alignment vertical="center"/>
    </xf>
    <xf numFmtId="25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center"/>
    </xf>
    <xf numFmtId="180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38" fontId="102" fillId="78" borderId="0" applyNumberFormat="0" applyBorder="0" applyAlignment="0" applyProtection="0"/>
    <xf numFmtId="263" fontId="62" fillId="0" borderId="0">
      <protection locked="0"/>
    </xf>
    <xf numFmtId="0" fontId="146" fillId="0" borderId="0">
      <alignment vertical="center"/>
    </xf>
    <xf numFmtId="0" fontId="59" fillId="0" borderId="0">
      <alignment vertical="center"/>
    </xf>
    <xf numFmtId="41" fontId="6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55" fontId="38" fillId="0" borderId="0" applyFill="0" applyBorder="0" applyAlignment="0" applyProtection="0"/>
    <xf numFmtId="0" fontId="59" fillId="0" borderId="0">
      <alignment vertical="center"/>
    </xf>
    <xf numFmtId="0" fontId="59" fillId="0" borderId="0">
      <alignment vertical="center"/>
    </xf>
    <xf numFmtId="0" fontId="69" fillId="0" borderId="0">
      <alignment vertical="center"/>
    </xf>
    <xf numFmtId="0" fontId="62" fillId="0" borderId="0"/>
    <xf numFmtId="0" fontId="146" fillId="0" borderId="0">
      <alignment vertical="center"/>
    </xf>
    <xf numFmtId="41" fontId="73" fillId="0" borderId="0" applyFont="0" applyFill="0" applyBorder="0" applyAlignment="0" applyProtection="0"/>
    <xf numFmtId="0" fontId="38" fillId="0" borderId="0" applyNumberFormat="0" applyFill="0" applyBorder="0" applyAlignment="0" applyProtection="0"/>
    <xf numFmtId="274" fontId="3" fillId="0" borderId="0">
      <alignment vertical="center"/>
    </xf>
    <xf numFmtId="273" fontId="65" fillId="0" borderId="0">
      <protection locked="0"/>
    </xf>
    <xf numFmtId="272" fontId="69" fillId="0" borderId="0"/>
    <xf numFmtId="0" fontId="146" fillId="0" borderId="0">
      <alignment vertical="center"/>
    </xf>
    <xf numFmtId="270" fontId="77" fillId="0" borderId="0" applyNumberFormat="0" applyFont="0" applyFill="0" applyBorder="0" applyAlignment="0" applyProtection="0"/>
    <xf numFmtId="41" fontId="73" fillId="0" borderId="0" applyFont="0" applyFill="0" applyBorder="0" applyAlignment="0" applyProtection="0"/>
    <xf numFmtId="0" fontId="73" fillId="0" borderId="0"/>
    <xf numFmtId="0" fontId="88" fillId="0" borderId="0"/>
    <xf numFmtId="0" fontId="146" fillId="0" borderId="0">
      <alignment vertical="center"/>
    </xf>
    <xf numFmtId="267" fontId="65" fillId="0" borderId="0">
      <protection locked="0"/>
    </xf>
    <xf numFmtId="0" fontId="66" fillId="0" borderId="0"/>
    <xf numFmtId="0" fontId="146" fillId="0" borderId="0">
      <alignment vertical="center"/>
    </xf>
    <xf numFmtId="0" fontId="88" fillId="0" borderId="0"/>
    <xf numFmtId="263" fontId="62" fillId="0" borderId="0">
      <protection locked="0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146" fillId="0" borderId="0">
      <alignment vertical="center"/>
    </xf>
    <xf numFmtId="4" fontId="65" fillId="0" borderId="0">
      <protection locked="0"/>
    </xf>
    <xf numFmtId="0" fontId="38" fillId="0" borderId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266" fontId="62" fillId="0" borderId="0">
      <protection locked="0"/>
    </xf>
    <xf numFmtId="263" fontId="62" fillId="0" borderId="0">
      <protection locked="0"/>
    </xf>
    <xf numFmtId="0" fontId="66" fillId="0" borderId="0"/>
    <xf numFmtId="0" fontId="146" fillId="0" borderId="0">
      <alignment vertical="center"/>
    </xf>
    <xf numFmtId="0" fontId="146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/>
    <xf numFmtId="10" fontId="102" fillId="78" borderId="1" applyNumberFormat="0" applyBorder="0" applyAlignment="0" applyProtection="0"/>
    <xf numFmtId="0" fontId="146" fillId="0" borderId="0">
      <alignment vertical="center"/>
    </xf>
    <xf numFmtId="0" fontId="73" fillId="0" borderId="0"/>
    <xf numFmtId="0" fontId="57" fillId="0" borderId="0">
      <alignment vertical="center"/>
    </xf>
    <xf numFmtId="0" fontId="73" fillId="0" borderId="0"/>
    <xf numFmtId="0" fontId="3" fillId="0" borderId="0"/>
    <xf numFmtId="0" fontId="146" fillId="0" borderId="0">
      <alignment vertical="center"/>
    </xf>
    <xf numFmtId="275" fontId="65" fillId="0" borderId="0">
      <protection locked="0"/>
    </xf>
    <xf numFmtId="266" fontId="62" fillId="0" borderId="0">
      <protection locked="0"/>
    </xf>
    <xf numFmtId="41" fontId="11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266" fontId="62" fillId="0" borderId="0">
      <protection locked="0"/>
    </xf>
    <xf numFmtId="271" fontId="80" fillId="0" borderId="0"/>
    <xf numFmtId="266" fontId="62" fillId="0" borderId="0">
      <protection locked="0"/>
    </xf>
    <xf numFmtId="0" fontId="38" fillId="0" borderId="0" applyNumberFormat="0" applyFill="0" applyBorder="0" applyAlignment="0" applyProtection="0"/>
    <xf numFmtId="255" fontId="38" fillId="0" borderId="0" applyFill="0" applyBorder="0" applyAlignment="0" applyProtection="0"/>
    <xf numFmtId="0" fontId="62" fillId="0" borderId="0"/>
    <xf numFmtId="0" fontId="65" fillId="0" borderId="0">
      <protection locked="0"/>
    </xf>
    <xf numFmtId="0" fontId="65" fillId="0" borderId="0">
      <protection locked="0"/>
    </xf>
    <xf numFmtId="270" fontId="77" fillId="0" borderId="0" applyNumberFormat="0" applyFont="0" applyFill="0" applyBorder="0" applyAlignment="0" applyProtection="0"/>
    <xf numFmtId="263" fontId="62" fillId="0" borderId="0">
      <protection locked="0"/>
    </xf>
    <xf numFmtId="228" fontId="38" fillId="0" borderId="0" applyFont="0" applyFill="0" applyBorder="0" applyAlignment="0" applyProtection="0"/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180" fontId="38" fillId="0" borderId="0" applyFont="0" applyFill="0" applyBorder="0" applyAlignment="0" applyProtection="0"/>
    <xf numFmtId="278" fontId="38" fillId="0" borderId="0" applyFont="0" applyFill="0" applyBorder="0" applyAlignment="0" applyProtection="0"/>
    <xf numFmtId="216" fontId="77" fillId="0" borderId="54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219" fontId="77" fillId="0" borderId="48">
      <alignment horizontal="right" vertical="center"/>
    </xf>
    <xf numFmtId="0" fontId="160" fillId="7" borderId="1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8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57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41" fontId="18" fillId="0" borderId="0" applyFont="0" applyFill="0" applyBorder="0" applyAlignment="0" applyProtection="0"/>
    <xf numFmtId="0" fontId="40" fillId="69" borderId="0" applyNumberFormat="0" applyBorder="0" applyAlignment="0" applyProtection="0">
      <alignment vertical="center"/>
    </xf>
    <xf numFmtId="192" fontId="76" fillId="0" borderId="0">
      <protection locked="0"/>
    </xf>
    <xf numFmtId="233" fontId="62" fillId="0" borderId="54">
      <alignment horizontal="center" vertical="center"/>
    </xf>
    <xf numFmtId="213" fontId="93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215" fontId="93" fillId="0" borderId="54">
      <alignment horizontal="right" vertical="center"/>
    </xf>
    <xf numFmtId="215" fontId="94" fillId="0" borderId="54">
      <alignment horizontal="right" vertical="center"/>
    </xf>
    <xf numFmtId="217" fontId="94" fillId="0" borderId="54">
      <alignment horizontal="right" vertical="center"/>
    </xf>
    <xf numFmtId="217" fontId="94" fillId="0" borderId="54">
      <alignment horizontal="right" vertical="center"/>
    </xf>
    <xf numFmtId="219" fontId="94" fillId="0" borderId="54">
      <alignment horizontal="right" vertical="center"/>
    </xf>
    <xf numFmtId="219" fontId="94" fillId="0" borderId="54">
      <alignment horizontal="right" vertical="center"/>
    </xf>
    <xf numFmtId="0" fontId="38" fillId="0" borderId="54"/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2" fillId="74" borderId="60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4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19" fontId="77" fillId="0" borderId="48">
      <alignment horizontal="right" vertical="center"/>
    </xf>
    <xf numFmtId="312" fontId="3" fillId="0" borderId="0">
      <protection locked="0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0" fontId="49" fillId="61" borderId="60" applyNumberFormat="0" applyAlignment="0" applyProtection="0">
      <alignment vertical="center"/>
    </xf>
    <xf numFmtId="214" fontId="179" fillId="0" borderId="34">
      <alignment vertical="center"/>
    </xf>
    <xf numFmtId="179" fontId="12" fillId="42" borderId="59" applyBorder="0" applyProtection="0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82" fillId="0" borderId="34">
      <alignment vertical="center"/>
    </xf>
    <xf numFmtId="214" fontId="179" fillId="0" borderId="34">
      <alignment vertical="center"/>
    </xf>
    <xf numFmtId="0" fontId="3" fillId="0" borderId="0">
      <protection locked="0"/>
    </xf>
    <xf numFmtId="214" fontId="166" fillId="0" borderId="34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181" fillId="0" borderId="34">
      <alignment vertical="center"/>
    </xf>
    <xf numFmtId="215" fontId="77" fillId="0" borderId="48">
      <alignment horizontal="right" vertical="center"/>
    </xf>
    <xf numFmtId="38" fontId="60" fillId="0" borderId="0" applyFont="0" applyFill="0" applyBorder="0" applyAlignment="0" applyProtection="0">
      <alignment vertical="center"/>
    </xf>
    <xf numFmtId="218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4" fontId="3" fillId="0" borderId="34">
      <alignment vertical="center"/>
      <protection locked="0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53" fillId="0" borderId="0" applyNumberFormat="0" applyFill="0" applyBorder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95" fontId="166" fillId="0" borderId="34" applyFill="0" applyBorder="0" applyProtection="0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alignment vertical="center"/>
    </xf>
    <xf numFmtId="218" fontId="77" fillId="0" borderId="48">
      <alignment vertical="center"/>
    </xf>
    <xf numFmtId="0" fontId="3" fillId="0" borderId="0">
      <protection locked="0"/>
    </xf>
    <xf numFmtId="287" fontId="167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4" fontId="77" fillId="0" borderId="48">
      <alignment vertical="center"/>
    </xf>
    <xf numFmtId="301" fontId="38" fillId="0" borderId="54"/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3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199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0" fillId="7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293" fontId="3" fillId="0" borderId="0" applyFont="0" applyFill="0" applyBorder="0" applyAlignment="0" applyProtection="0"/>
    <xf numFmtId="0" fontId="38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191" fontId="199" fillId="0" borderId="0">
      <protection locked="0"/>
    </xf>
    <xf numFmtId="313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200" fillId="53" borderId="0"/>
    <xf numFmtId="0" fontId="38" fillId="0" borderId="0" applyNumberFormat="0" applyFill="0" applyBorder="0" applyAlignment="0" applyProtection="0"/>
    <xf numFmtId="0" fontId="188" fillId="80" borderId="54">
      <alignment horizontal="center"/>
    </xf>
    <xf numFmtId="191" fontId="6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9" fontId="60" fillId="0" borderId="0" applyFon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4" fontId="65" fillId="0" borderId="0">
      <protection locked="0"/>
    </xf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130" fillId="0" borderId="49">
      <alignment horizontal="distributed" justifyLastLine="1"/>
    </xf>
    <xf numFmtId="29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306" fontId="1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04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62" fillId="0" borderId="49">
      <alignment horizontal="distributed" justifyLastLine="1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196" fontId="18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305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304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8">
      <alignment vertical="center"/>
    </xf>
    <xf numFmtId="0" fontId="42" fillId="74" borderId="45" applyNumberFormat="0" applyAlignment="0" applyProtection="0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9" fillId="61" borderId="45" applyNumberFormat="0" applyAlignment="0" applyProtection="0">
      <alignment vertical="center"/>
    </xf>
    <xf numFmtId="0" fontId="176" fillId="0" borderId="34">
      <alignment vertical="center"/>
    </xf>
    <xf numFmtId="246" fontId="68" fillId="0" borderId="65" applyFont="0" applyFill="0" applyBorder="0" applyAlignment="0" applyProtection="0">
      <alignment vertical="center"/>
    </xf>
    <xf numFmtId="192" fontId="76" fillId="0" borderId="0">
      <protection locked="0"/>
    </xf>
    <xf numFmtId="0" fontId="46" fillId="75" borderId="22" applyNumberFormat="0" applyAlignment="0" applyProtection="0">
      <alignment vertical="center"/>
    </xf>
    <xf numFmtId="308" fontId="60" fillId="0" borderId="0" applyFont="0" applyFill="0" applyBorder="0" applyAlignment="0" applyProtection="0"/>
    <xf numFmtId="307" fontId="6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62" fillId="77" borderId="46" applyNumberFormat="0" applyFont="0" applyAlignment="0" applyProtection="0">
      <alignment vertical="center"/>
    </xf>
    <xf numFmtId="0" fontId="123" fillId="0" borderId="34">
      <alignment horizontal="center" vertical="center"/>
    </xf>
    <xf numFmtId="0" fontId="55" fillId="74" borderId="47" applyNumberFormat="0" applyAlignment="0" applyProtection="0">
      <alignment vertical="center"/>
    </xf>
    <xf numFmtId="289" fontId="167" fillId="0" borderId="0">
      <protection locked="0"/>
    </xf>
    <xf numFmtId="0" fontId="40" fillId="7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214" fontId="172" fillId="0" borderId="34">
      <alignment horizontal="distributed" vertical="center"/>
    </xf>
    <xf numFmtId="0" fontId="39" fillId="58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191" fontId="82" fillId="0" borderId="0">
      <protection locked="0"/>
    </xf>
    <xf numFmtId="192" fontId="76" fillId="0" borderId="0">
      <protection locked="0"/>
    </xf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192" fontId="76" fillId="0" borderId="0">
      <protection locked="0"/>
    </xf>
    <xf numFmtId="24" fontId="61" fillId="0" borderId="0" applyFont="0" applyFill="0" applyBorder="0" applyAlignment="0" applyProtection="0"/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53" applyNumberFormat="0" applyAlignment="0" applyProtection="0">
      <alignment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104" fillId="0" borderId="50">
      <alignment horizontal="left"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0" fontId="62" fillId="0" borderId="43">
      <alignment horizontal="distributed" justifyLastLine="1"/>
    </xf>
    <xf numFmtId="214" fontId="93" fillId="0" borderId="48">
      <alignment vertical="center"/>
    </xf>
    <xf numFmtId="217" fontId="93" fillId="0" borderId="48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0" fontId="130" fillId="0" borderId="43">
      <alignment horizontal="distributed" justifyLastLine="1"/>
    </xf>
    <xf numFmtId="184" fontId="77" fillId="0" borderId="54">
      <alignment vertical="center"/>
    </xf>
    <xf numFmtId="213" fontId="77" fillId="0" borderId="54">
      <alignment vertical="center"/>
    </xf>
    <xf numFmtId="184" fontId="77" fillId="0" borderId="54">
      <alignment vertical="center"/>
    </xf>
    <xf numFmtId="213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41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12" fontId="3" fillId="0" borderId="0">
      <protection locked="0"/>
    </xf>
    <xf numFmtId="217" fontId="77" fillId="0" borderId="54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312" fontId="3" fillId="0" borderId="0">
      <protection locked="0"/>
    </xf>
    <xf numFmtId="184" fontId="77" fillId="0" borderId="54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3" fontId="130" fillId="0" borderId="48"/>
    <xf numFmtId="218" fontId="77" fillId="0" borderId="54">
      <alignment vertical="center"/>
    </xf>
    <xf numFmtId="3" fontId="130" fillId="0" borderId="48"/>
    <xf numFmtId="0" fontId="3" fillId="0" borderId="0">
      <protection locked="0"/>
    </xf>
    <xf numFmtId="0" fontId="97" fillId="0" borderId="48" applyNumberFormat="0" applyBorder="0" applyAlignment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42" fillId="74" borderId="45" applyNumberFormat="0" applyAlignment="0" applyProtection="0">
      <alignment vertical="center"/>
    </xf>
    <xf numFmtId="0" fontId="104" fillId="0" borderId="44">
      <alignment horizontal="left" vertical="center"/>
    </xf>
    <xf numFmtId="0" fontId="49" fillId="61" borderId="45" applyNumberFormat="0" applyAlignment="0" applyProtection="0">
      <alignment vertical="center"/>
    </xf>
    <xf numFmtId="10" fontId="102" fillId="54" borderId="48" applyNumberFormat="0" applyBorder="0" applyAlignment="0" applyProtection="0"/>
    <xf numFmtId="0" fontId="62" fillId="77" borderId="46" applyNumberFormat="0" applyFont="0" applyAlignment="0" applyProtection="0">
      <alignment vertical="center"/>
    </xf>
    <xf numFmtId="0" fontId="55" fillId="74" borderId="47" applyNumberFormat="0" applyAlignment="0" applyProtection="0">
      <alignment vertical="center"/>
    </xf>
    <xf numFmtId="233" fontId="62" fillId="0" borderId="48">
      <alignment horizontal="center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62" fillId="0" borderId="48">
      <alignment horizontal="distributed" vertical="center" justifyLastLine="1"/>
    </xf>
    <xf numFmtId="0" fontId="62" fillId="0" borderId="43">
      <alignment horizontal="distributed" justifyLastLine="1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9" fontId="93" fillId="0" borderId="48">
      <alignment horizontal="right" vertical="center"/>
    </xf>
    <xf numFmtId="0" fontId="38" fillId="0" borderId="48"/>
    <xf numFmtId="0" fontId="128" fillId="0" borderId="48">
      <alignment vertical="center"/>
    </xf>
    <xf numFmtId="0" fontId="130" fillId="0" borderId="43">
      <alignment horizontal="distributed" justifyLastLine="1"/>
    </xf>
    <xf numFmtId="0" fontId="3" fillId="0" borderId="48" applyNumberFormat="0" applyFill="0" applyProtection="0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8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49" fillId="61" borderId="60" applyNumberFormat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40" fillId="66" borderId="0" applyNumberFormat="0" applyBorder="0" applyAlignment="0" applyProtection="0">
      <alignment vertical="center"/>
    </xf>
    <xf numFmtId="216" fontId="77" fillId="0" borderId="54">
      <alignment vertical="center"/>
    </xf>
    <xf numFmtId="3" fontId="130" fillId="0" borderId="54"/>
    <xf numFmtId="215" fontId="77" fillId="0" borderId="48">
      <alignment horizontal="right" vertical="center"/>
    </xf>
    <xf numFmtId="0" fontId="3" fillId="0" borderId="54" applyNumberFormat="0" applyFill="0" applyProtection="0">
      <alignment vertical="center"/>
    </xf>
    <xf numFmtId="217" fontId="77" fillId="0" borderId="48">
      <alignment horizontal="right" vertical="center"/>
    </xf>
    <xf numFmtId="0" fontId="55" fillId="74" borderId="68" applyNumberFormat="0" applyAlignment="0" applyProtection="0">
      <alignment vertical="center"/>
    </xf>
    <xf numFmtId="0" fontId="3" fillId="0" borderId="0">
      <protection locked="0"/>
    </xf>
    <xf numFmtId="184" fontId="77" fillId="0" borderId="54">
      <alignment vertical="center"/>
    </xf>
    <xf numFmtId="0" fontId="199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64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9" fillId="62" borderId="0" applyNumberFormat="0" applyBorder="0" applyAlignment="0" applyProtection="0">
      <alignment vertical="center"/>
    </xf>
    <xf numFmtId="218" fontId="77" fillId="0" borderId="54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8" fontId="77" fillId="0" borderId="48">
      <alignment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8" fontId="62" fillId="0" borderId="40">
      <alignment horizontal="right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1" fillId="0" borderId="25" applyNumberFormat="0" applyFill="0" applyAlignment="0" applyProtection="0">
      <alignment vertical="center"/>
    </xf>
    <xf numFmtId="315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199" fontId="91" fillId="0" borderId="0" applyFont="0" applyFill="0" applyBorder="0" applyAlignment="0" applyProtection="0"/>
    <xf numFmtId="214" fontId="179" fillId="0" borderId="34">
      <alignment vertical="center"/>
    </xf>
    <xf numFmtId="0" fontId="3" fillId="0" borderId="0">
      <protection locked="0"/>
    </xf>
    <xf numFmtId="214" fontId="178" fillId="0" borderId="34">
      <alignment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77" fillId="0" borderId="67">
      <alignment vertical="center"/>
    </xf>
    <xf numFmtId="214" fontId="77" fillId="0" borderId="48">
      <alignment vertical="center"/>
    </xf>
    <xf numFmtId="0" fontId="177" fillId="0" borderId="63">
      <alignment vertical="center"/>
    </xf>
    <xf numFmtId="312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93" fontId="3" fillId="0" borderId="0" applyFont="0" applyFill="0" applyBorder="0" applyAlignment="0" applyProtection="0"/>
    <xf numFmtId="217" fontId="94" fillId="0" borderId="48">
      <alignment horizontal="right" vertical="center"/>
    </xf>
    <xf numFmtId="217" fontId="94" fillId="0" borderId="48">
      <alignment horizontal="right" vertical="center"/>
    </xf>
    <xf numFmtId="215" fontId="94" fillId="0" borderId="48">
      <alignment horizontal="right" vertical="center"/>
    </xf>
    <xf numFmtId="215" fontId="94" fillId="0" borderId="48">
      <alignment horizontal="right" vertical="center"/>
    </xf>
    <xf numFmtId="213" fontId="94" fillId="0" borderId="48">
      <alignment horizontal="right" vertical="center"/>
    </xf>
    <xf numFmtId="213" fontId="94" fillId="0" borderId="48">
      <alignment horizontal="right" vertical="center"/>
    </xf>
    <xf numFmtId="0" fontId="62" fillId="0" borderId="49">
      <alignment horizontal="distributed" justifyLastLine="1"/>
    </xf>
    <xf numFmtId="219" fontId="93" fillId="0" borderId="48">
      <alignment horizontal="right" vertical="center"/>
    </xf>
    <xf numFmtId="219" fontId="93" fillId="0" borderId="48">
      <alignment horizontal="right" vertical="center"/>
    </xf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3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10" fontId="102" fillId="54" borderId="41" applyNumberFormat="0" applyBorder="0" applyAlignment="0" applyProtection="0"/>
    <xf numFmtId="184" fontId="77" fillId="0" borderId="48">
      <alignment vertical="center"/>
    </xf>
    <xf numFmtId="0" fontId="3" fillId="0" borderId="0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8" fontId="77" fillId="0" borderId="54">
      <alignment vertical="center"/>
    </xf>
    <xf numFmtId="293" fontId="3" fillId="0" borderId="0" applyFont="0" applyFill="0" applyBorder="0" applyAlignment="0" applyProtection="0"/>
    <xf numFmtId="0" fontId="3" fillId="0" borderId="0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43" fillId="58" borderId="0" applyNumberFormat="0" applyBorder="0" applyAlignment="0" applyProtection="0">
      <alignment vertical="center"/>
    </xf>
    <xf numFmtId="0" fontId="164" fillId="0" borderId="0"/>
    <xf numFmtId="0" fontId="42" fillId="74" borderId="60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39" fillId="61" borderId="0" applyNumberFormat="0" applyBorder="0" applyAlignment="0" applyProtection="0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94" fillId="0" borderId="48">
      <alignment vertical="center"/>
    </xf>
    <xf numFmtId="219" fontId="94" fillId="0" borderId="48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215" fontId="94" fillId="0" borderId="54">
      <alignment horizontal="right" vertical="center"/>
    </xf>
    <xf numFmtId="312" fontId="3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9" fillId="0" borderId="0">
      <protection locked="0"/>
    </xf>
    <xf numFmtId="255" fontId="12" fillId="0" borderId="34" applyFill="0" applyProtection="0">
      <alignment vertical="center" shrinkToFit="1"/>
    </xf>
    <xf numFmtId="312" fontId="3" fillId="0" borderId="0">
      <protection locked="0"/>
    </xf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179" fontId="166" fillId="54" borderId="36" applyProtection="0">
      <alignment vertical="center" shrinkToFit="1"/>
    </xf>
    <xf numFmtId="0" fontId="62" fillId="0" borderId="56">
      <alignment horizontal="distributed" justifyLastLine="1"/>
    </xf>
    <xf numFmtId="312" fontId="3" fillId="0" borderId="0">
      <protection locked="0"/>
    </xf>
    <xf numFmtId="312" fontId="3" fillId="0" borderId="0">
      <protection locked="0"/>
    </xf>
    <xf numFmtId="314" fontId="3" fillId="0" borderId="0">
      <protection locked="0"/>
    </xf>
    <xf numFmtId="312" fontId="3" fillId="0" borderId="0">
      <protection locked="0"/>
    </xf>
    <xf numFmtId="0" fontId="62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0" fontId="130" fillId="0" borderId="49">
      <alignment horizontal="distributed" justifyLastLine="1"/>
    </xf>
    <xf numFmtId="199" fontId="91" fillId="0" borderId="0" applyFont="0" applyFill="0" applyBorder="0" applyAlignment="0" applyProtection="0"/>
    <xf numFmtId="219" fontId="94" fillId="0" borderId="48">
      <alignment horizontal="right" vertical="center"/>
    </xf>
    <xf numFmtId="216" fontId="94" fillId="0" borderId="48">
      <alignment vertical="center"/>
    </xf>
    <xf numFmtId="216" fontId="94" fillId="0" borderId="48">
      <alignment vertical="center"/>
    </xf>
    <xf numFmtId="214" fontId="94" fillId="0" borderId="48">
      <alignment vertical="center"/>
    </xf>
    <xf numFmtId="214" fontId="94" fillId="0" borderId="48">
      <alignment vertical="center"/>
    </xf>
    <xf numFmtId="184" fontId="94" fillId="0" borderId="48">
      <alignment vertical="center"/>
    </xf>
    <xf numFmtId="184" fontId="94" fillId="0" borderId="48">
      <alignment vertical="center"/>
    </xf>
    <xf numFmtId="199" fontId="91" fillId="0" borderId="0" applyFont="0" applyFill="0" applyBorder="0" applyAlignment="0" applyProtection="0"/>
    <xf numFmtId="218" fontId="93" fillId="0" borderId="48">
      <alignment vertical="center"/>
    </xf>
    <xf numFmtId="218" fontId="93" fillId="0" borderId="48">
      <alignment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0" fontId="55" fillId="74" borderId="53" applyNumberFormat="0" applyAlignment="0" applyProtection="0">
      <alignment vertical="center"/>
    </xf>
    <xf numFmtId="0" fontId="104" fillId="0" borderId="50">
      <alignment horizontal="lef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54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184" fontId="77" fillId="0" borderId="48">
      <alignment vertical="center"/>
    </xf>
    <xf numFmtId="9" fontId="18" fillId="0" borderId="0" applyFont="0" applyFill="0" applyBorder="0" applyAlignment="0" applyProtection="0"/>
    <xf numFmtId="214" fontId="77" fillId="0" borderId="48">
      <alignment vertical="center"/>
    </xf>
    <xf numFmtId="217" fontId="77" fillId="0" borderId="48">
      <alignment horizontal="right" vertical="center"/>
    </xf>
    <xf numFmtId="214" fontId="77" fillId="0" borderId="54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5" fontId="77" fillId="0" borderId="54">
      <alignment horizontal="right" vertical="center"/>
    </xf>
    <xf numFmtId="214" fontId="77" fillId="0" borderId="48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218" fontId="77" fillId="0" borderId="48">
      <alignment vertical="center"/>
    </xf>
    <xf numFmtId="0" fontId="3" fillId="0" borderId="0"/>
    <xf numFmtId="0" fontId="199" fillId="0" borderId="0">
      <protection locked="0"/>
    </xf>
    <xf numFmtId="216" fontId="77" fillId="0" borderId="54">
      <alignment vertical="center"/>
    </xf>
    <xf numFmtId="214" fontId="77" fillId="0" borderId="48">
      <alignment vertical="center"/>
    </xf>
    <xf numFmtId="218" fontId="77" fillId="0" borderId="54">
      <alignment vertical="center"/>
    </xf>
    <xf numFmtId="215" fontId="77" fillId="0" borderId="54">
      <alignment horizontal="right" vertical="center"/>
    </xf>
    <xf numFmtId="218" fontId="94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3" fontId="77" fillId="0" borderId="48">
      <alignment vertical="center"/>
    </xf>
    <xf numFmtId="213" fontId="77" fillId="0" borderId="54">
      <alignment vertical="center"/>
    </xf>
    <xf numFmtId="3" fontId="130" fillId="0" borderId="54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92" fontId="170" fillId="0" borderId="34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54">
      <alignment vertical="center"/>
    </xf>
    <xf numFmtId="214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10" fontId="102" fillId="78" borderId="41" applyNumberFormat="0" applyBorder="0" applyAlignment="0" applyProtection="0"/>
    <xf numFmtId="184" fontId="77" fillId="0" borderId="54">
      <alignment vertical="center"/>
    </xf>
    <xf numFmtId="0" fontId="3" fillId="0" borderId="0">
      <protection locked="0"/>
    </xf>
    <xf numFmtId="219" fontId="77" fillId="0" borderId="54">
      <alignment horizontal="right" vertical="center"/>
    </xf>
    <xf numFmtId="184" fontId="77" fillId="0" borderId="54">
      <alignment vertical="center"/>
    </xf>
    <xf numFmtId="0" fontId="41" fillId="0" borderId="0" applyNumberFormat="0" applyFill="0" applyBorder="0" applyAlignment="0" applyProtection="0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40" fillId="68" borderId="0" applyNumberFormat="0" applyBorder="0" applyAlignment="0" applyProtection="0">
      <alignment vertical="center"/>
    </xf>
    <xf numFmtId="215" fontId="77" fillId="0" borderId="48">
      <alignment horizontal="right" vertical="center"/>
    </xf>
    <xf numFmtId="292" fontId="170" fillId="0" borderId="34">
      <alignment vertical="center"/>
    </xf>
    <xf numFmtId="213" fontId="77" fillId="0" borderId="48">
      <alignment vertical="center"/>
    </xf>
    <xf numFmtId="0" fontId="3" fillId="0" borderId="0"/>
    <xf numFmtId="0" fontId="38" fillId="0" borderId="0"/>
    <xf numFmtId="219" fontId="77" fillId="0" borderId="54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9" fontId="77" fillId="0" borderId="54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180" fillId="0" borderId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0" fontId="3" fillId="0" borderId="0">
      <protection locked="0"/>
    </xf>
    <xf numFmtId="0" fontId="38" fillId="0" borderId="0"/>
    <xf numFmtId="0" fontId="208" fillId="83" borderId="0"/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315" fontId="3" fillId="0" borderId="0">
      <protection locked="0"/>
    </xf>
    <xf numFmtId="0" fontId="48" fillId="0" borderId="66" applyNumberFormat="0" applyFill="0" applyAlignment="0" applyProtection="0">
      <alignment vertical="center"/>
    </xf>
    <xf numFmtId="213" fontId="77" fillId="0" borderId="48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9" fontId="77" fillId="0" borderId="48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7" fontId="94" fillId="0" borderId="48">
      <alignment horizontal="right" vertical="center"/>
    </xf>
    <xf numFmtId="0" fontId="97" fillId="0" borderId="54" applyNumberFormat="0" applyBorder="0" applyAlignment="0"/>
    <xf numFmtId="213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312" fontId="3" fillId="0" borderId="0">
      <protection locked="0"/>
    </xf>
    <xf numFmtId="312" fontId="3" fillId="0" borderId="0">
      <protection locked="0"/>
    </xf>
    <xf numFmtId="214" fontId="77" fillId="0" borderId="54">
      <alignment vertical="center"/>
    </xf>
    <xf numFmtId="215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53" fillId="0" borderId="27" applyNumberFormat="0" applyFill="0" applyAlignment="0" applyProtection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46" fontId="77" fillId="0" borderId="0" applyFont="0" applyFill="0" applyBorder="0" applyAlignment="0" applyProtection="0"/>
    <xf numFmtId="0" fontId="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" fontId="130" fillId="0" borderId="5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184" fontId="93" fillId="0" borderId="48">
      <alignment vertical="center"/>
    </xf>
    <xf numFmtId="18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5" fontId="77" fillId="0" borderId="54">
      <alignment horizontal="right"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251" fontId="3" fillId="0" borderId="0" applyFont="0" applyFill="0" applyBorder="0" applyAlignment="0" applyProtection="0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312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0" fontId="3" fillId="0" borderId="0">
      <protection locked="0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0" fontId="104" fillId="0" borderId="50">
      <alignment horizontal="left" vertical="center"/>
    </xf>
    <xf numFmtId="10" fontId="102" fillId="54" borderId="48" applyNumberFormat="0" applyBorder="0" applyAlignment="0" applyProtection="0"/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/>
    <xf numFmtId="0" fontId="3" fillId="0" borderId="0"/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47" fillId="0" borderId="23" applyNumberFormat="0" applyFill="0" applyAlignment="0" applyProtection="0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8" fillId="0" borderId="54">
      <alignment vertical="center"/>
    </xf>
    <xf numFmtId="218" fontId="94" fillId="0" borderId="54">
      <alignment vertical="center"/>
    </xf>
    <xf numFmtId="218" fontId="94" fillId="0" borderId="54">
      <alignment vertical="center"/>
    </xf>
    <xf numFmtId="216" fontId="94" fillId="0" borderId="54">
      <alignment vertical="center"/>
    </xf>
    <xf numFmtId="216" fontId="94" fillId="0" borderId="54">
      <alignment vertical="center"/>
    </xf>
    <xf numFmtId="214" fontId="94" fillId="0" borderId="54">
      <alignment vertical="center"/>
    </xf>
    <xf numFmtId="214" fontId="94" fillId="0" borderId="54">
      <alignment vertical="center"/>
    </xf>
    <xf numFmtId="184" fontId="94" fillId="0" borderId="54">
      <alignment vertical="center"/>
    </xf>
    <xf numFmtId="184" fontId="94" fillId="0" borderId="54">
      <alignment vertical="center"/>
    </xf>
    <xf numFmtId="0" fontId="62" fillId="0" borderId="54">
      <alignment horizontal="distributed" vertical="center" justifyLastLine="1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10" fontId="102" fillId="54" borderId="54" applyNumberFormat="0" applyBorder="0" applyAlignment="0" applyProtection="0"/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94" fontId="167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199" fontId="91" fillId="0" borderId="0" applyFont="0" applyFill="0" applyBorder="0" applyAlignment="0" applyProtection="0"/>
    <xf numFmtId="0" fontId="199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189" fillId="81" borderId="70" applyNumberFormat="0" applyBorder="0" applyAlignment="0">
      <alignment horizontal="left" wrapText="1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9" fillId="0" borderId="0">
      <protection locked="0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24" fontId="3" fillId="0" borderId="0" applyFill="0" applyBorder="0" applyAlignment="0"/>
    <xf numFmtId="246" fontId="77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88" fontId="167" fillId="0" borderId="0">
      <protection locked="0"/>
    </xf>
    <xf numFmtId="0" fontId="3" fillId="0" borderId="0">
      <protection locked="0"/>
    </xf>
    <xf numFmtId="293" fontId="3" fillId="0" borderId="0" applyFont="0" applyFill="0" applyBorder="0" applyAlignment="0" applyProtection="0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90" fontId="167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8" fontId="77" fillId="0" borderId="48">
      <alignment vertical="center"/>
    </xf>
    <xf numFmtId="10" fontId="102" fillId="78" borderId="48" applyNumberFormat="0" applyBorder="0" applyAlignment="0" applyProtection="0"/>
    <xf numFmtId="192" fontId="7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/>
    <xf numFmtId="192" fontId="76" fillId="0" borderId="0">
      <protection locked="0"/>
    </xf>
    <xf numFmtId="0" fontId="39" fillId="60" borderId="0" applyNumberFormat="0" applyBorder="0" applyAlignment="0" applyProtection="0">
      <alignment vertical="center"/>
    </xf>
    <xf numFmtId="312" fontId="3" fillId="0" borderId="0">
      <protection locked="0"/>
    </xf>
    <xf numFmtId="0" fontId="2" fillId="0" borderId="0">
      <alignment vertical="center"/>
    </xf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4" fontId="61" fillId="0" borderId="0" applyFont="0" applyFill="0" applyBorder="0" applyAlignment="0" applyProtection="0"/>
    <xf numFmtId="0" fontId="3" fillId="0" borderId="0"/>
    <xf numFmtId="0" fontId="175" fillId="0" borderId="54" applyNumberFormat="0">
      <alignment horizontal="center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>
      <protection locked="0"/>
    </xf>
    <xf numFmtId="0" fontId="3" fillId="0" borderId="0">
      <protection locked="0"/>
    </xf>
    <xf numFmtId="266" fontId="62" fillId="0" borderId="0">
      <protection locked="0"/>
    </xf>
    <xf numFmtId="0" fontId="80" fillId="0" borderId="0"/>
    <xf numFmtId="0" fontId="40" fillId="71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199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191" fontId="82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8" fontId="172" fillId="0" borderId="34">
      <alignment vertical="center"/>
    </xf>
    <xf numFmtId="0" fontId="134" fillId="53" borderId="0"/>
    <xf numFmtId="0" fontId="3" fillId="0" borderId="0">
      <protection locked="0"/>
    </xf>
    <xf numFmtId="0" fontId="40" fillId="68" borderId="0" applyNumberFormat="0" applyBorder="0" applyAlignment="0" applyProtection="0">
      <alignment vertical="center"/>
    </xf>
    <xf numFmtId="0" fontId="80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299" fontId="38" fillId="3" borderId="76" applyBorder="0">
      <alignment horizontal="center"/>
      <protection locked="0"/>
    </xf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8" fillId="53" borderId="76" applyBorder="0">
      <alignment horizontal="center"/>
      <protection locked="0"/>
    </xf>
    <xf numFmtId="217" fontId="77" fillId="0" borderId="48">
      <alignment horizontal="right" vertical="center"/>
    </xf>
    <xf numFmtId="0" fontId="49" fillId="61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40" fontId="61" fillId="0" borderId="0" applyFont="0" applyFill="0" applyBorder="0" applyAlignment="0" applyProtection="0"/>
    <xf numFmtId="12" fontId="38" fillId="3" borderId="76" applyBorder="0">
      <alignment horizontal="center"/>
      <protection locked="0"/>
    </xf>
    <xf numFmtId="297" fontId="102" fillId="54" borderId="0" applyBorder="0">
      <protection locked="0"/>
    </xf>
    <xf numFmtId="284" fontId="3" fillId="0" borderId="0"/>
    <xf numFmtId="0" fontId="204" fillId="0" borderId="0"/>
    <xf numFmtId="298" fontId="38" fillId="0" borderId="0"/>
    <xf numFmtId="49" fontId="201" fillId="53" borderId="0" applyBorder="0">
      <alignment horizontal="centerContinuous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294" fontId="68" fillId="0" borderId="54">
      <alignment horizontal="center" vertical="center"/>
    </xf>
    <xf numFmtId="218" fontId="77" fillId="0" borderId="48">
      <alignment vertical="center"/>
    </xf>
    <xf numFmtId="49" fontId="102" fillId="54" borderId="0" applyBorder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0" fillId="53" borderId="0"/>
    <xf numFmtId="216" fontId="77" fillId="0" borderId="48">
      <alignment vertical="center"/>
    </xf>
    <xf numFmtId="218" fontId="77" fillId="0" borderId="48">
      <alignment vertical="center"/>
    </xf>
    <xf numFmtId="49" fontId="203" fillId="53" borderId="0" applyBorder="0">
      <alignment horizontal="right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1" fontId="65" fillId="0" borderId="0">
      <protection locked="0"/>
    </xf>
    <xf numFmtId="218" fontId="77" fillId="0" borderId="48">
      <alignment vertical="center"/>
    </xf>
    <xf numFmtId="0" fontId="190" fillId="54" borderId="76" applyBorder="0">
      <alignment horizontal="left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93" fontId="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/>
    <xf numFmtId="0" fontId="3" fillId="0" borderId="0"/>
    <xf numFmtId="296" fontId="68" fillId="0" borderId="65" applyFont="0" applyFill="0" applyBorder="0" applyAlignment="0" applyProtection="0">
      <alignment vertical="center"/>
    </xf>
    <xf numFmtId="291" fontId="167" fillId="0" borderId="0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2" fillId="53" borderId="0" applyNumberFormat="0" applyFill="0" applyBorder="0"/>
    <xf numFmtId="216" fontId="77" fillId="0" borderId="48">
      <alignment vertical="center"/>
    </xf>
    <xf numFmtId="0" fontId="18" fillId="0" borderId="0" applyFont="0" applyProtection="0">
      <alignment vertical="center"/>
    </xf>
    <xf numFmtId="218" fontId="77" fillId="0" borderId="48">
      <alignment vertical="center"/>
    </xf>
    <xf numFmtId="0" fontId="40" fillId="68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0" fontId="3" fillId="0" borderId="10">
      <protection locked="0"/>
    </xf>
    <xf numFmtId="217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66" fillId="0" borderId="0"/>
    <xf numFmtId="219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98" fontId="198" fillId="54" borderId="78">
      <alignment horizontal="center"/>
    </xf>
    <xf numFmtId="216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285" fontId="3" fillId="0" borderId="0"/>
    <xf numFmtId="0" fontId="198" fillId="3" borderId="78">
      <alignment horizontal="center" vertical="center"/>
      <protection locked="0"/>
    </xf>
    <xf numFmtId="15" fontId="102" fillId="54" borderId="0" applyBorder="0">
      <protection locked="0"/>
    </xf>
    <xf numFmtId="0" fontId="204" fillId="0" borderId="0"/>
    <xf numFmtId="0" fontId="204" fillId="0" borderId="0"/>
    <xf numFmtId="302" fontId="12" fillId="0" borderId="79" applyFont="0" applyFill="0" applyBorder="0" applyAlignment="0" applyProtection="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130" fillId="0" borderId="56">
      <alignment horizontal="distributed" justifyLastLine="1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49" fontId="102" fillId="54" borderId="55" applyNumberFormat="0" applyBorder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1" fillId="53" borderId="0" applyNumberFormat="0" applyFill="0" applyBorder="0"/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0" fontId="190" fillId="3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4" fontId="185" fillId="0" borderId="34">
      <alignment horizontal="distributed" vertical="center"/>
    </xf>
    <xf numFmtId="219" fontId="77" fillId="0" borderId="48">
      <alignment horizontal="right" vertical="center"/>
    </xf>
    <xf numFmtId="0" fontId="40" fillId="69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180" fontId="3" fillId="0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8" fillId="3" borderId="61" applyBorder="0">
      <protection locked="0"/>
    </xf>
    <xf numFmtId="0" fontId="3" fillId="0" borderId="0">
      <alignment vertical="center"/>
    </xf>
    <xf numFmtId="0" fontId="39" fillId="0" borderId="0">
      <alignment vertical="center"/>
    </xf>
    <xf numFmtId="9" fontId="62" fillId="0" borderId="0" applyFont="0" applyFill="0" applyBorder="0" applyAlignment="0" applyProtection="0"/>
    <xf numFmtId="0" fontId="38" fillId="0" borderId="0"/>
    <xf numFmtId="0" fontId="38" fillId="0" borderId="0"/>
    <xf numFmtId="9" fontId="18" fillId="0" borderId="0" applyFont="0" applyFill="0" applyBorder="0" applyAlignment="0" applyProtection="0"/>
    <xf numFmtId="0" fontId="38" fillId="53" borderId="76" applyBorder="0">
      <alignment horizontal="center"/>
    </xf>
    <xf numFmtId="12" fontId="38" fillId="78" borderId="77" applyNumberFormat="0" applyBorder="0" applyAlignment="0" applyProtection="0">
      <alignment horizontal="center"/>
    </xf>
    <xf numFmtId="0" fontId="196" fillId="54" borderId="76">
      <alignment horizontal="left"/>
    </xf>
    <xf numFmtId="0" fontId="195" fillId="82" borderId="56" applyBorder="0" applyAlignment="0"/>
    <xf numFmtId="246" fontId="173" fillId="0" borderId="63">
      <alignment vertical="center"/>
    </xf>
    <xf numFmtId="0" fontId="102" fillId="53" borderId="0"/>
    <xf numFmtId="299" fontId="38" fillId="54" borderId="74" applyBorder="0">
      <alignment horizontal="center"/>
    </xf>
    <xf numFmtId="0" fontId="48" fillId="0" borderId="93" applyNumberFormat="0" applyFill="0" applyAlignment="0" applyProtection="0">
      <alignment vertical="center"/>
    </xf>
    <xf numFmtId="282" fontId="3" fillId="0" borderId="0"/>
    <xf numFmtId="263" fontId="62" fillId="0" borderId="0">
      <protection locked="0"/>
    </xf>
    <xf numFmtId="297" fontId="102" fillId="53" borderId="72" applyBorder="0"/>
    <xf numFmtId="49" fontId="188" fillId="53" borderId="0" applyBorder="0">
      <alignment horizontal="right"/>
    </xf>
    <xf numFmtId="43" fontId="187" fillId="0" borderId="0" applyFont="0" applyFill="0" applyBorder="0" applyAlignment="0" applyProtection="0"/>
    <xf numFmtId="41" fontId="187" fillId="0" borderId="0" applyFont="0" applyFill="0" applyBorder="0" applyAlignment="0" applyProtection="0"/>
    <xf numFmtId="180" fontId="63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65" fillId="0" borderId="0">
      <protection locked="0"/>
    </xf>
    <xf numFmtId="191" fontId="65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0" fontId="45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76" fontId="169" fillId="0" borderId="34">
      <alignment vertical="center"/>
    </xf>
    <xf numFmtId="0" fontId="39" fillId="59" borderId="0" applyNumberFormat="0" applyBorder="0" applyAlignment="0" applyProtection="0">
      <alignment vertical="center"/>
    </xf>
    <xf numFmtId="0" fontId="14" fillId="0" borderId="34" applyNumberFormat="0" applyFill="0" applyBorder="0" applyProtection="0">
      <alignment horizontal="center" vertical="center"/>
    </xf>
    <xf numFmtId="0" fontId="54" fillId="36" borderId="0" applyNumberFormat="0" applyBorder="0" applyAlignment="0" applyProtection="0">
      <alignment vertical="center"/>
    </xf>
    <xf numFmtId="184" fontId="174" fillId="0" borderId="64">
      <alignment vertical="center"/>
    </xf>
    <xf numFmtId="0" fontId="44" fillId="76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312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 applyFill="0" applyBorder="0" applyProtection="0"/>
    <xf numFmtId="0" fontId="54" fillId="36" borderId="0" applyNumberFormat="0" applyBorder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18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205" fillId="0" borderId="0" applyFont="0" applyFill="0" applyBorder="0" applyAlignment="0" applyProtection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8" fillId="0" borderId="0"/>
    <xf numFmtId="0" fontId="38" fillId="0" borderId="0"/>
    <xf numFmtId="41" fontId="18" fillId="0" borderId="0" applyFont="0" applyFill="0" applyBorder="0" applyAlignment="0" applyProtection="0"/>
    <xf numFmtId="297" fontId="188" fillId="53" borderId="0"/>
    <xf numFmtId="223" fontId="3" fillId="0" borderId="0">
      <alignment horizontal="center"/>
    </xf>
    <xf numFmtId="0" fontId="38" fillId="53" borderId="76" applyBorder="0">
      <alignment horizontal="center"/>
    </xf>
    <xf numFmtId="0" fontId="202" fillId="53" borderId="0" applyProtection="0">
      <alignment horizontal="centerContinuous" vertical="center"/>
      <protection hidden="1"/>
    </xf>
    <xf numFmtId="0" fontId="38" fillId="3" borderId="61" applyBorder="0">
      <protection locked="0"/>
    </xf>
    <xf numFmtId="0" fontId="11" fillId="53" borderId="62">
      <alignment horizontal="distributed" vertical="center"/>
    </xf>
    <xf numFmtId="0" fontId="197" fillId="53" borderId="0" applyNumberFormat="0" applyFill="0" applyBorder="0"/>
    <xf numFmtId="0" fontId="195" fillId="82" borderId="75" applyBorder="0" applyAlignment="0"/>
    <xf numFmtId="0" fontId="104" fillId="0" borderId="58">
      <alignment horizontal="left" vertical="center"/>
    </xf>
    <xf numFmtId="184" fontId="174" fillId="0" borderId="64">
      <alignment vertical="center"/>
    </xf>
    <xf numFmtId="256" fontId="18" fillId="0" borderId="0" applyFont="0" applyFill="0" applyBorder="0" applyAlignment="0" applyProtection="0"/>
    <xf numFmtId="283" fontId="3" fillId="0" borderId="0"/>
    <xf numFmtId="0" fontId="38" fillId="54" borderId="73" applyBorder="0"/>
    <xf numFmtId="0" fontId="38" fillId="0" borderId="0"/>
    <xf numFmtId="300" fontId="38" fillId="0" borderId="0" applyFont="0" applyFill="0" applyBorder="0" applyAlignment="0" applyProtection="0"/>
    <xf numFmtId="0" fontId="194" fillId="80" borderId="71" applyFont="0" applyBorder="0">
      <alignment horizontal="centerContinuous" vertical="center"/>
    </xf>
    <xf numFmtId="0" fontId="193" fillId="53" borderId="0" applyNumberFormat="0" applyFill="0" applyBorder="0"/>
    <xf numFmtId="191" fontId="65" fillId="0" borderId="0">
      <protection locked="0"/>
    </xf>
    <xf numFmtId="0" fontId="38" fillId="78" borderId="0" applyBorder="0" applyAlignment="0" applyProtection="0"/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44" fontId="187" fillId="0" borderId="0" applyFont="0" applyFill="0" applyBorder="0" applyAlignment="0" applyProtection="0"/>
    <xf numFmtId="42" fontId="187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307" fontId="60" fillId="0" borderId="0" applyNumberFormat="0" applyFont="0" applyFill="0" applyBorder="0" applyProtection="0">
      <alignment horizontal="centerContinuous" vertical="center"/>
    </xf>
    <xf numFmtId="0" fontId="3" fillId="0" borderId="0"/>
    <xf numFmtId="0" fontId="39" fillId="36" borderId="0" applyNumberFormat="0" applyBorder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0" fontId="3" fillId="0" borderId="0">
      <protection locked="0"/>
    </xf>
    <xf numFmtId="192" fontId="76" fillId="0" borderId="0">
      <protection locked="0"/>
    </xf>
    <xf numFmtId="179" fontId="168" fillId="0" borderId="54">
      <alignment vertical="center"/>
    </xf>
    <xf numFmtId="0" fontId="3" fillId="0" borderId="0"/>
    <xf numFmtId="0" fontId="3" fillId="0" borderId="0"/>
    <xf numFmtId="0" fontId="3" fillId="0" borderId="0">
      <protection locked="0"/>
    </xf>
    <xf numFmtId="0" fontId="3" fillId="0" borderId="0"/>
    <xf numFmtId="0" fontId="11" fillId="53" borderId="62">
      <alignment horizontal="distributed" vertical="center"/>
    </xf>
    <xf numFmtId="0" fontId="38" fillId="0" borderId="0"/>
    <xf numFmtId="0" fontId="38" fillId="0" borderId="0"/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3" fontId="60" fillId="0" borderId="0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5" fillId="74" borderId="68" applyNumberFormat="0" applyAlignment="0" applyProtection="0">
      <alignment vertical="center"/>
    </xf>
    <xf numFmtId="0" fontId="185" fillId="0" borderId="34">
      <alignment horizontal="distributed" vertical="center"/>
    </xf>
    <xf numFmtId="179" fontId="183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0" fontId="2" fillId="0" borderId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86" fillId="0" borderId="0">
      <alignment horizontal="center" vertical="center"/>
    </xf>
    <xf numFmtId="180" fontId="130" fillId="0" borderId="57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9" fillId="0" borderId="69">
      <alignment horizontal="center" vertical="center"/>
    </xf>
    <xf numFmtId="0" fontId="184" fillId="0" borderId="0">
      <alignment vertical="center"/>
      <protection locked="0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" fontId="61" fillId="0" borderId="0" applyFont="0" applyFill="0" applyBorder="0" applyAlignment="0" applyProtection="0"/>
    <xf numFmtId="0" fontId="2" fillId="0" borderId="0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69" fillId="0" borderId="0"/>
    <xf numFmtId="0" fontId="80" fillId="0" borderId="0"/>
    <xf numFmtId="0" fontId="80" fillId="0" borderId="0"/>
    <xf numFmtId="0" fontId="209" fillId="0" borderId="0"/>
    <xf numFmtId="0" fontId="209" fillId="0" borderId="0"/>
    <xf numFmtId="0" fontId="209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80" fillId="0" borderId="0"/>
    <xf numFmtId="0" fontId="69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80" fillId="0" borderId="0"/>
    <xf numFmtId="0" fontId="69" fillId="0" borderId="0"/>
    <xf numFmtId="0" fontId="38" fillId="0" borderId="0"/>
    <xf numFmtId="0" fontId="38" fillId="0" borderId="0"/>
    <xf numFmtId="0" fontId="80" fillId="0" borderId="0"/>
    <xf numFmtId="0" fontId="80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69" fillId="0" borderId="0"/>
    <xf numFmtId="0" fontId="69" fillId="0" borderId="0"/>
    <xf numFmtId="0" fontId="69" fillId="0" borderId="0" applyFont="0" applyFill="0" applyBorder="0" applyAlignment="0" applyProtection="0"/>
    <xf numFmtId="0" fontId="69" fillId="0" borderId="0"/>
    <xf numFmtId="0" fontId="69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69" fillId="0" borderId="0"/>
    <xf numFmtId="0" fontId="38" fillId="0" borderId="0"/>
    <xf numFmtId="0" fontId="80" fillId="0" borderId="0"/>
    <xf numFmtId="0" fontId="38" fillId="0" borderId="0"/>
    <xf numFmtId="0" fontId="199" fillId="0" borderId="0">
      <protection locked="0"/>
    </xf>
    <xf numFmtId="310" fontId="3" fillId="0" borderId="0" applyFont="0" applyFill="0" applyBorder="0" applyProtection="0">
      <alignment vertical="center"/>
    </xf>
    <xf numFmtId="316" fontId="3" fillId="0" borderId="0">
      <alignment vertical="center"/>
    </xf>
    <xf numFmtId="315" fontId="3" fillId="0" borderId="0" applyFont="0" applyFill="0" applyBorder="0" applyAlignment="0" applyProtection="0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38" fillId="0" borderId="54">
      <alignment vertical="center"/>
    </xf>
    <xf numFmtId="199" fontId="62" fillId="0" borderId="0">
      <alignment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190" fontId="62" fillId="0" borderId="0">
      <alignment horizontal="center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3" fillId="0" borderId="0"/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0" fontId="65" fillId="0" borderId="0">
      <protection locked="0"/>
    </xf>
    <xf numFmtId="0" fontId="119" fillId="0" borderId="0"/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191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66" fillId="0" borderId="0"/>
    <xf numFmtId="0" fontId="199" fillId="0" borderId="0">
      <protection locked="0"/>
    </xf>
    <xf numFmtId="0" fontId="65" fillId="0" borderId="0">
      <protection locked="0"/>
    </xf>
    <xf numFmtId="0" fontId="190" fillId="0" borderId="0"/>
    <xf numFmtId="0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7" fontId="211" fillId="0" borderId="54" applyFont="0" applyFill="0" applyBorder="0">
      <alignment horizontal="right" vertical="center"/>
    </xf>
    <xf numFmtId="318" fontId="207" fillId="0" borderId="54" applyFill="0" applyBorder="0" applyProtection="0">
      <alignment horizontal="right" vertical="center"/>
    </xf>
    <xf numFmtId="0" fontId="212" fillId="54" borderId="2">
      <alignment horizontal="center" wrapText="1"/>
    </xf>
    <xf numFmtId="0" fontId="213" fillId="0" borderId="0" applyNumberFormat="0" applyFill="0" applyBorder="0" applyAlignment="0" applyProtection="0">
      <alignment vertical="top"/>
      <protection locked="0"/>
    </xf>
    <xf numFmtId="0" fontId="62" fillId="0" borderId="0"/>
    <xf numFmtId="3" fontId="97" fillId="0" borderId="69">
      <alignment horizontal="right" vertical="center"/>
    </xf>
    <xf numFmtId="4" fontId="97" fillId="0" borderId="69">
      <alignment horizontal="right" vertical="center"/>
    </xf>
    <xf numFmtId="0" fontId="214" fillId="0" borderId="0" applyAlignment="0">
      <alignment horizontal="right"/>
    </xf>
    <xf numFmtId="0" fontId="198" fillId="0" borderId="0"/>
    <xf numFmtId="0" fontId="215" fillId="0" borderId="0"/>
    <xf numFmtId="0" fontId="216" fillId="0" borderId="0" applyNumberFormat="0" applyFill="0" applyBorder="0" applyAlignment="0" applyProtection="0">
      <alignment vertical="top"/>
      <protection locked="0"/>
    </xf>
    <xf numFmtId="319" fontId="97" fillId="0" borderId="54">
      <alignment vertical="center"/>
    </xf>
    <xf numFmtId="320" fontId="77" fillId="0" borderId="54" applyFill="0" applyBorder="0" applyProtection="0">
      <alignment horizontal="right" vertical="center"/>
    </xf>
    <xf numFmtId="321" fontId="97" fillId="0" borderId="54">
      <alignment horizontal="right" vertical="center"/>
    </xf>
    <xf numFmtId="322" fontId="97" fillId="0" borderId="54">
      <alignment vertical="center"/>
    </xf>
    <xf numFmtId="323" fontId="97" fillId="0" borderId="54">
      <alignment vertical="center"/>
    </xf>
    <xf numFmtId="324" fontId="207" fillId="0" borderId="54" applyFont="0" applyFill="0" applyBorder="0">
      <alignment horizontal="right" vertical="center"/>
    </xf>
    <xf numFmtId="0" fontId="217" fillId="53" borderId="0" applyNumberFormat="0" applyFont="0" applyFill="0" applyBorder="0" applyAlignment="0">
      <alignment vertical="center"/>
    </xf>
    <xf numFmtId="0" fontId="38" fillId="0" borderId="0"/>
    <xf numFmtId="225" fontId="60" fillId="0" borderId="0">
      <alignment vertical="center"/>
    </xf>
    <xf numFmtId="325" fontId="60" fillId="0" borderId="0">
      <alignment vertical="center"/>
    </xf>
    <xf numFmtId="325" fontId="60" fillId="0" borderId="0">
      <alignment vertical="distributed"/>
    </xf>
    <xf numFmtId="49" fontId="218" fillId="0" borderId="0" applyFill="0" applyBorder="0" applyProtection="0">
      <alignment horizontal="centerContinuous" vertical="center"/>
    </xf>
    <xf numFmtId="326" fontId="62" fillId="0" borderId="54" applyFont="0" applyFill="0" applyBorder="0" applyProtection="0">
      <alignment horizontal="right" vertical="center"/>
    </xf>
    <xf numFmtId="327" fontId="62" fillId="0" borderId="54" applyFont="0" applyFill="0" applyBorder="0">
      <alignment horizontal="right" vertical="center"/>
    </xf>
    <xf numFmtId="328" fontId="207" fillId="0" borderId="54" applyFont="0" applyFill="0" applyBorder="0">
      <alignment horizontal="right" vertical="center"/>
    </xf>
    <xf numFmtId="41" fontId="206" fillId="0" borderId="34">
      <alignment horizontal="center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0" fontId="69" fillId="0" borderId="69">
      <alignment vertical="center"/>
    </xf>
    <xf numFmtId="39" fontId="207" fillId="0" borderId="54" applyFont="0" applyFill="0" applyBorder="0">
      <alignment horizontal="right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329" fontId="62" fillId="0" borderId="0" applyFont="0" applyFill="0" applyBorder="0" applyProtection="0">
      <alignment horizontal="center" vertical="center"/>
    </xf>
    <xf numFmtId="330" fontId="62" fillId="0" borderId="0" applyFont="0" applyFill="0" applyBorder="0" applyProtection="0">
      <alignment horizontal="center" vertical="center"/>
    </xf>
    <xf numFmtId="0" fontId="120" fillId="0" borderId="0"/>
    <xf numFmtId="0" fontId="80" fillId="0" borderId="0"/>
    <xf numFmtId="331" fontId="97" fillId="0" borderId="54" applyBorder="0">
      <alignment vertical="center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62" fillId="0" borderId="0" applyFont="0" applyFill="0" applyBorder="0" applyAlignment="0" applyProtection="0"/>
    <xf numFmtId="0" fontId="3" fillId="0" borderId="0" applyFont="0" applyFill="0" applyBorder="0" applyAlignment="0" applyProtection="0"/>
    <xf numFmtId="311" fontId="3" fillId="0" borderId="0" applyFont="0" applyFill="0" applyBorder="0" applyAlignment="0" applyProtection="0"/>
    <xf numFmtId="0" fontId="88" fillId="0" borderId="0" applyNumberFormat="0" applyBorder="0" applyAlignment="0">
      <alignment horizontal="centerContinuous" vertical="center"/>
    </xf>
    <xf numFmtId="0" fontId="122" fillId="84" borderId="0"/>
    <xf numFmtId="1" fontId="130" fillId="78" borderId="0" applyNumberFormat="0" applyFont="0" applyFill="0" applyBorder="0" applyAlignment="0">
      <alignment vertical="center"/>
    </xf>
    <xf numFmtId="0" fontId="217" fillId="53" borderId="0" applyNumberFormat="0" applyFont="0" applyFill="0" applyBorder="0" applyAlignment="0">
      <alignment vertical="center"/>
    </xf>
    <xf numFmtId="1" fontId="219" fillId="78" borderId="0" applyNumberFormat="0" applyFont="0" applyFill="0" applyBorder="0" applyAlignment="0">
      <alignment vertical="center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226" fontId="62" fillId="0" borderId="0" applyFont="0" applyFill="0" applyBorder="0" applyProtection="0">
      <alignment vertical="center"/>
    </xf>
    <xf numFmtId="38" fontId="60" fillId="0" borderId="0" applyFont="0" applyFill="0" applyBorder="0" applyProtection="0">
      <alignment vertical="center"/>
    </xf>
    <xf numFmtId="191" fontId="82" fillId="0" borderId="0">
      <protection locked="0"/>
    </xf>
    <xf numFmtId="225" fontId="69" fillId="0" borderId="59"/>
    <xf numFmtId="332" fontId="61" fillId="0" borderId="0" applyFont="0" applyFill="0" applyBorder="0" applyAlignment="0" applyProtection="0"/>
    <xf numFmtId="333" fontId="61" fillId="0" borderId="0" applyFont="0" applyFill="0" applyBorder="0" applyAlignment="0" applyProtection="0"/>
    <xf numFmtId="334" fontId="61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3" fillId="0" borderId="0"/>
    <xf numFmtId="0" fontId="220" fillId="0" borderId="0" applyNumberFormat="0" applyFill="0" applyBorder="0" applyAlignment="0" applyProtection="0">
      <alignment vertical="top"/>
      <protection locked="0"/>
    </xf>
    <xf numFmtId="180" fontId="62" fillId="0" borderId="83"/>
    <xf numFmtId="0" fontId="57" fillId="0" borderId="0">
      <alignment vertical="center"/>
    </xf>
    <xf numFmtId="0" fontId="222" fillId="0" borderId="0"/>
    <xf numFmtId="41" fontId="222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192" fontId="76" fillId="0" borderId="0">
      <protection locked="0"/>
    </xf>
    <xf numFmtId="0" fontId="223" fillId="0" borderId="0">
      <alignment vertical="center"/>
    </xf>
    <xf numFmtId="0" fontId="18" fillId="0" borderId="0"/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40" fillId="7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42" fillId="74" borderId="60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251" fontId="18" fillId="0" borderId="4" applyBorder="0"/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185" fontId="18" fillId="0" borderId="4"/>
    <xf numFmtId="259" fontId="18" fillId="0" borderId="4"/>
    <xf numFmtId="41" fontId="18" fillId="0" borderId="0" applyFont="0" applyFill="0" applyBorder="0" applyAlignment="0" applyProtection="0"/>
    <xf numFmtId="180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47" fillId="0" borderId="23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49" fillId="61" borderId="60" applyNumberFormat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5" fillId="74" borderId="68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11" fillId="0" borderId="0"/>
    <xf numFmtId="0" fontId="39" fillId="0" borderId="0">
      <alignment vertical="center"/>
    </xf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8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1" fontId="223" fillId="0" borderId="0" applyFont="0" applyFill="0" applyBorder="0" applyAlignment="0" applyProtection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3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41" fontId="18" fillId="0" borderId="0" applyFont="0" applyFill="0" applyBorder="0" applyAlignment="0" applyProtection="0"/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299" fontId="38" fillId="3" borderId="76" applyBorder="0">
      <alignment horizontal="center"/>
      <protection locked="0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12" fontId="38" fillId="3" borderId="76" applyBorder="0">
      <alignment horizontal="center"/>
      <protection locked="0"/>
    </xf>
    <xf numFmtId="12" fontId="38" fillId="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12" fontId="38" fillId="3" borderId="76" applyBorder="0">
      <alignment horizontal="center"/>
      <protection locked="0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41" fontId="39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225" fontId="80" fillId="0" borderId="0" applyFont="0" applyFill="0" applyBorder="0" applyAlignment="0" applyProtection="0"/>
    <xf numFmtId="225" fontId="8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24" fillId="0" borderId="0">
      <alignment vertical="center"/>
    </xf>
    <xf numFmtId="0" fontId="18" fillId="0" borderId="0"/>
    <xf numFmtId="225" fontId="80" fillId="0" borderId="0" applyFont="0" applyFill="0" applyBorder="0" applyAlignment="0" applyProtection="0"/>
    <xf numFmtId="337" fontId="3" fillId="0" borderId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77" fillId="0" borderId="0">
      <alignment vertical="center"/>
    </xf>
    <xf numFmtId="0" fontId="225" fillId="0" borderId="0">
      <alignment vertical="center"/>
    </xf>
    <xf numFmtId="0" fontId="77" fillId="0" borderId="0">
      <alignment vertical="center"/>
    </xf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338" fontId="3" fillId="0" borderId="0" applyFont="0" applyFill="0" applyBorder="0" applyAlignment="0" applyProtection="0"/>
    <xf numFmtId="180" fontId="38" fillId="0" borderId="0" applyFont="0" applyFill="0" applyBorder="0" applyAlignment="0" applyProtection="0"/>
    <xf numFmtId="38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0" fontId="38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9" fontId="226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225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62" fillId="0" borderId="0" applyFont="0" applyFill="0" applyBorder="0" applyAlignment="0" applyProtection="0"/>
    <xf numFmtId="340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55" fillId="74" borderId="95" applyNumberFormat="0" applyAlignment="0" applyProtection="0">
      <alignment vertical="center"/>
    </xf>
    <xf numFmtId="0" fontId="177" fillId="0" borderId="63">
      <alignment vertical="center"/>
    </xf>
    <xf numFmtId="4" fontId="65" fillId="0" borderId="0">
      <protection locked="0"/>
    </xf>
    <xf numFmtId="179" fontId="12" fillId="42" borderId="92" applyBorder="0" applyProtection="0">
      <alignment vertical="center"/>
    </xf>
    <xf numFmtId="214" fontId="177" fillId="0" borderId="94">
      <alignment vertical="center"/>
    </xf>
    <xf numFmtId="49" fontId="18" fillId="0" borderId="91" applyNumberFormat="0" applyAlignment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191" fontId="199" fillId="0" borderId="0">
      <protection locked="0"/>
    </xf>
    <xf numFmtId="0" fontId="77" fillId="0" borderId="0">
      <alignment vertical="center"/>
    </xf>
    <xf numFmtId="0" fontId="77" fillId="0" borderId="0">
      <alignment vertical="center"/>
    </xf>
    <xf numFmtId="191" fontId="199" fillId="0" borderId="0">
      <protection locked="0"/>
    </xf>
    <xf numFmtId="191" fontId="199" fillId="0" borderId="0">
      <protection locked="0"/>
    </xf>
    <xf numFmtId="0" fontId="227" fillId="0" borderId="36"/>
    <xf numFmtId="0" fontId="228" fillId="0" borderId="36"/>
    <xf numFmtId="3" fontId="210" fillId="0" borderId="81">
      <alignment horizontal="right" vertical="center"/>
    </xf>
    <xf numFmtId="337" fontId="3" fillId="0" borderId="0" applyFill="0" applyBorder="0" applyAlignment="0" applyProtection="0"/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190" fontId="62" fillId="0" borderId="0">
      <alignment horizontal="center" vertical="center"/>
    </xf>
    <xf numFmtId="341" fontId="62" fillId="0" borderId="0">
      <alignment horizontal="center" vertical="center"/>
    </xf>
    <xf numFmtId="180" fontId="62" fillId="0" borderId="84" applyBorder="0"/>
    <xf numFmtId="337" fontId="3" fillId="0" borderId="0" applyFill="0" applyBorder="0" applyAlignment="0" applyProtection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0" fontId="62" fillId="0" borderId="84" applyBorder="0"/>
    <xf numFmtId="225" fontId="190" fillId="0" borderId="0" applyFont="0" applyFill="0" applyBorder="0" applyAlignment="0" applyProtection="0"/>
    <xf numFmtId="191" fontId="199" fillId="0" borderId="0">
      <protection locked="0"/>
    </xf>
    <xf numFmtId="337" fontId="3" fillId="0" borderId="0" applyFill="0" applyBorder="0" applyAlignment="0" applyProtection="0"/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225" fontId="80" fillId="0" borderId="0" applyFont="0" applyFill="0" applyBorder="0" applyAlignment="0" applyProtection="0"/>
    <xf numFmtId="0" fontId="38" fillId="0" borderId="0" applyFont="0" applyFill="0" applyBorder="0" applyAlignment="0" applyProtection="0"/>
    <xf numFmtId="342" fontId="66" fillId="0" borderId="0" applyFont="0" applyFill="0" applyBorder="0" applyAlignment="0" applyProtection="0"/>
    <xf numFmtId="343" fontId="66" fillId="0" borderId="0" applyFont="0" applyFill="0" applyBorder="0" applyAlignment="0" applyProtection="0"/>
    <xf numFmtId="191" fontId="199" fillId="0" borderId="0">
      <protection locked="0"/>
    </xf>
    <xf numFmtId="344" fontId="3" fillId="0" borderId="0" applyFont="0" applyFill="0" applyBorder="0" applyAlignment="0" applyProtection="0"/>
    <xf numFmtId="329" fontId="3" fillId="0" borderId="0" applyFont="0" applyFill="0" applyBorder="0" applyAlignment="0" applyProtection="0"/>
    <xf numFmtId="191" fontId="199" fillId="0" borderId="0">
      <protection locked="0"/>
    </xf>
    <xf numFmtId="191" fontId="199" fillId="0" borderId="0">
      <protection locked="0"/>
    </xf>
    <xf numFmtId="0" fontId="5" fillId="0" borderId="0" applyNumberForma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63" fillId="0" borderId="0"/>
    <xf numFmtId="0" fontId="119" fillId="0" borderId="0"/>
    <xf numFmtId="0" fontId="229" fillId="0" borderId="0" applyFill="0" applyBorder="0" applyAlignment="0"/>
    <xf numFmtId="0" fontId="42" fillId="74" borderId="60" applyNumberFormat="0" applyAlignment="0" applyProtection="0">
      <alignment vertical="center"/>
    </xf>
    <xf numFmtId="191" fontId="199" fillId="0" borderId="32">
      <protection locked="0"/>
    </xf>
    <xf numFmtId="336" fontId="62" fillId="0" borderId="0">
      <protection locked="0"/>
    </xf>
    <xf numFmtId="190" fontId="119" fillId="0" borderId="0" applyFont="0" applyFill="0" applyBorder="0" applyAlignment="0" applyProtection="0"/>
    <xf numFmtId="268" fontId="80" fillId="0" borderId="0"/>
    <xf numFmtId="0" fontId="62" fillId="0" borderId="0" applyFont="0" applyFill="0" applyBorder="0" applyAlignment="0" applyProtection="0"/>
    <xf numFmtId="0" fontId="3" fillId="0" borderId="0" applyFill="0" applyBorder="0" applyAlignment="0" applyProtection="0"/>
    <xf numFmtId="0" fontId="38" fillId="0" borderId="0" applyFont="0" applyFill="0" applyBorder="0" applyAlignment="0" applyProtection="0"/>
    <xf numFmtId="336" fontId="62" fillId="0" borderId="0">
      <protection locked="0"/>
    </xf>
    <xf numFmtId="0" fontId="3" fillId="0" borderId="0" applyFont="0" applyFill="0" applyBorder="0" applyAlignment="0" applyProtection="0"/>
    <xf numFmtId="0" fontId="3" fillId="0" borderId="0"/>
    <xf numFmtId="336" fontId="62" fillId="0" borderId="0">
      <protection locked="0"/>
    </xf>
    <xf numFmtId="0" fontId="61" fillId="0" borderId="0" applyFont="0" applyFill="0" applyBorder="0" applyAlignment="0" applyProtection="0"/>
    <xf numFmtId="187" fontId="3" fillId="0" borderId="0"/>
    <xf numFmtId="345" fontId="190" fillId="0" borderId="0" applyFill="0" applyBorder="0">
      <alignment horizontal="centerContinuous"/>
    </xf>
    <xf numFmtId="191" fontId="199" fillId="0" borderId="0">
      <protection locked="0"/>
    </xf>
    <xf numFmtId="191" fontId="199" fillId="0" borderId="0">
      <protection locked="0"/>
    </xf>
    <xf numFmtId="180" fontId="38" fillId="0" borderId="0" applyFont="0" applyFill="0" applyBorder="0" applyAlignment="0" applyProtection="0"/>
    <xf numFmtId="256" fontId="3" fillId="0" borderId="0" applyFont="0" applyFill="0" applyBorder="0" applyAlignment="0" applyProtection="0"/>
    <xf numFmtId="336" fontId="62" fillId="0" borderId="0">
      <protection locked="0"/>
    </xf>
    <xf numFmtId="346" fontId="62" fillId="0" borderId="0"/>
    <xf numFmtId="0" fontId="3" fillId="0" borderId="0" applyFill="0" applyBorder="0" applyAlignment="0" applyProtection="0"/>
    <xf numFmtId="38" fontId="102" fillId="78" borderId="0" applyNumberFormat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10" fontId="102" fillId="78" borderId="54" applyNumberFormat="0" applyBorder="0" applyAlignment="0" applyProtection="0"/>
    <xf numFmtId="0" fontId="38" fillId="3" borderId="61" applyBorder="0">
      <protection locked="0"/>
    </xf>
    <xf numFmtId="0" fontId="165" fillId="0" borderId="3" applyFont="0" applyBorder="0" applyAlignment="0">
      <alignment horizontal="center" vertical="center"/>
    </xf>
    <xf numFmtId="325" fontId="3" fillId="0" borderId="0">
      <alignment horizontal="left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347" fontId="61" fillId="0" borderId="0" applyFont="0" applyFill="0" applyBorder="0" applyAlignment="0" applyProtection="0"/>
    <xf numFmtId="348" fontId="61" fillId="0" borderId="0" applyFont="0" applyFill="0" applyBorder="0" applyAlignment="0" applyProtection="0"/>
    <xf numFmtId="185" fontId="175" fillId="0" borderId="0">
      <alignment horizontal="centerContinuous" vertical="center"/>
    </xf>
    <xf numFmtId="225" fontId="38" fillId="0" borderId="0" applyFont="0" applyFill="0" applyBorder="0" applyAlignment="0" applyProtection="0"/>
    <xf numFmtId="337" fontId="3" fillId="0" borderId="0" applyFill="0" applyBorder="0" applyAlignment="0" applyProtection="0"/>
    <xf numFmtId="0" fontId="62" fillId="0" borderId="0"/>
    <xf numFmtId="0" fontId="38" fillId="0" borderId="0"/>
    <xf numFmtId="0" fontId="3" fillId="77" borderId="61" applyNumberFormat="0" applyFont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 applyFill="0" applyBorder="0" applyAlignment="0" applyProtection="0"/>
    <xf numFmtId="40" fontId="61" fillId="0" borderId="0" applyFont="0" applyFill="0" applyBorder="0" applyAlignment="0" applyProtection="0"/>
    <xf numFmtId="0" fontId="55" fillId="74" borderId="68" applyNumberFormat="0" applyAlignment="0" applyProtection="0">
      <alignment vertical="center"/>
    </xf>
    <xf numFmtId="336" fontId="62" fillId="0" borderId="0">
      <protection locked="0"/>
    </xf>
    <xf numFmtId="281" fontId="3" fillId="0" borderId="0">
      <protection locked="0"/>
    </xf>
    <xf numFmtId="225" fontId="190" fillId="0" borderId="0" applyFont="0" applyFill="0" applyBorder="0" applyAlignment="0" applyProtection="0"/>
    <xf numFmtId="225" fontId="190" fillId="0" borderId="0" applyFont="0" applyFill="0" applyBorder="0" applyAlignment="0" applyProtection="0"/>
    <xf numFmtId="38" fontId="61" fillId="0" borderId="0" applyFont="0" applyFill="0" applyBorder="0" applyAlignment="0" applyProtection="0"/>
    <xf numFmtId="349" fontId="3" fillId="0" borderId="0" applyFont="0" applyFill="0" applyBorder="0" applyAlignment="0" applyProtection="0"/>
    <xf numFmtId="225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350" fontId="3" fillId="0" borderId="0" applyFill="0" applyBorder="0" applyAlignment="0" applyProtection="0"/>
    <xf numFmtId="351" fontId="12" fillId="0" borderId="34" applyFont="0" applyBorder="0">
      <alignment horizontal="center" vertical="center"/>
    </xf>
    <xf numFmtId="40" fontId="61" fillId="0" borderId="0" applyFont="0" applyFill="0" applyBorder="0" applyAlignment="0" applyProtection="0"/>
    <xf numFmtId="352" fontId="3" fillId="0" borderId="0">
      <alignment horizontal="center"/>
    </xf>
    <xf numFmtId="0" fontId="111" fillId="53" borderId="0">
      <alignment horizontal="centerContinuous"/>
    </xf>
    <xf numFmtId="353" fontId="190" fillId="0" borderId="0" applyFill="0" applyBorder="0">
      <alignment horizontal="centerContinuous"/>
    </xf>
    <xf numFmtId="336" fontId="62" fillId="0" borderId="42">
      <protection locked="0"/>
    </xf>
    <xf numFmtId="0" fontId="230" fillId="0" borderId="0" applyNumberFormat="0" applyFill="0" applyBorder="0" applyAlignment="0" applyProtection="0"/>
    <xf numFmtId="292" fontId="231" fillId="0" borderId="34">
      <alignment vertical="center"/>
    </xf>
    <xf numFmtId="292" fontId="231" fillId="0" borderId="34">
      <alignment vertical="center"/>
    </xf>
    <xf numFmtId="0" fontId="128" fillId="0" borderId="88" applyBorder="0">
      <alignment horizontal="distributed"/>
      <protection locked="0"/>
    </xf>
    <xf numFmtId="3" fontId="161" fillId="0" borderId="34" applyNumberFormat="0" applyAlignment="0">
      <alignment vertical="center"/>
    </xf>
    <xf numFmtId="354" fontId="3" fillId="0" borderId="0" applyFill="0" applyBorder="0">
      <alignment horizontal="center" vertical="center"/>
    </xf>
    <xf numFmtId="179" fontId="3" fillId="0" borderId="89" applyFill="0" applyBorder="0">
      <alignment horizontal="center" vertical="center"/>
      <protection locked="0"/>
    </xf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280" fontId="3" fillId="0" borderId="90">
      <alignment horizontal="center"/>
      <protection locked="0"/>
    </xf>
    <xf numFmtId="286" fontId="3" fillId="0" borderId="90">
      <alignment horizontal="center"/>
      <protection locked="0"/>
    </xf>
    <xf numFmtId="280" fontId="3" fillId="0" borderId="90">
      <alignment horizontal="center"/>
      <protection locked="0"/>
    </xf>
    <xf numFmtId="281" fontId="3" fillId="0" borderId="90">
      <alignment horizontal="center"/>
      <protection locked="0"/>
    </xf>
    <xf numFmtId="251" fontId="3" fillId="0" borderId="55" applyFill="0" applyBorder="0">
      <alignment horizontal="center" vertical="center"/>
      <protection locked="0"/>
    </xf>
    <xf numFmtId="0" fontId="232" fillId="0" borderId="0" applyProtection="0"/>
    <xf numFmtId="355" fontId="183" fillId="0" borderId="85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9" fontId="73" fillId="0" borderId="0" applyFont="0" applyFill="0" applyBorder="0" applyAlignment="0" applyProtection="0">
      <alignment vertical="center"/>
    </xf>
    <xf numFmtId="0" fontId="62" fillId="0" borderId="0"/>
    <xf numFmtId="360" fontId="122" fillId="0" borderId="4" applyBorder="0"/>
    <xf numFmtId="49" fontId="128" fillId="0" borderId="59" applyFill="0" applyBorder="0">
      <alignment horizontal="center" vertical="center"/>
      <protection locked="0"/>
    </xf>
    <xf numFmtId="0" fontId="121" fillId="0" borderId="0" applyNumberFormat="0" applyFont="0" applyFill="0" applyBorder="0" applyProtection="0">
      <alignment horizontal="centerContinuous" vertical="center"/>
    </xf>
    <xf numFmtId="0" fontId="3" fillId="0" borderId="0" applyNumberFormat="0" applyFill="0" applyBorder="0" applyProtection="0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246" fontId="121" fillId="0" borderId="0" applyNumberFormat="0" applyFont="0" applyFill="0" applyBorder="0" applyProtection="0">
      <alignment horizontal="centerContinuous" vertical="center"/>
    </xf>
    <xf numFmtId="246" fontId="234" fillId="0" borderId="63">
      <alignment vertical="center"/>
    </xf>
    <xf numFmtId="0" fontId="217" fillId="0" borderId="0" applyProtection="0">
      <alignment vertical="center"/>
      <protection locked="0"/>
    </xf>
    <xf numFmtId="361" fontId="122" fillId="0" borderId="4"/>
    <xf numFmtId="362" fontId="122" fillId="0" borderId="4"/>
    <xf numFmtId="0" fontId="11" fillId="0" borderId="0"/>
    <xf numFmtId="0" fontId="166" fillId="0" borderId="0" applyNumberFormat="0" applyFill="0" applyBorder="0" applyAlignment="0">
      <alignment horizontal="center" vertical="center" shrinkToFit="1"/>
    </xf>
    <xf numFmtId="1" fontId="121" fillId="0" borderId="0" applyFont="0" applyFill="0" applyBorder="0" applyProtection="0">
      <alignment horizontal="centerContinuous" vertical="center"/>
    </xf>
    <xf numFmtId="235" fontId="235" fillId="0" borderId="0">
      <alignment vertical="center"/>
    </xf>
    <xf numFmtId="246" fontId="3" fillId="0" borderId="0" applyFill="0" applyBorder="0" applyProtection="0">
      <alignment horizontal="center" vertical="center"/>
    </xf>
    <xf numFmtId="0" fontId="121" fillId="0" borderId="0" applyFont="0" applyFill="0" applyBorder="0" applyProtection="0">
      <alignment horizontal="centerContinuous" vertical="center"/>
    </xf>
    <xf numFmtId="185" fontId="121" fillId="0" borderId="0" applyFont="0" applyFill="0" applyBorder="0" applyProtection="0">
      <alignment horizontal="centerContinuous" vertical="center"/>
    </xf>
    <xf numFmtId="363" fontId="121" fillId="0" borderId="34" applyFont="0" applyFill="0" applyBorder="0" applyProtection="0">
      <alignment horizontal="right" vertical="center"/>
      <protection locked="0"/>
    </xf>
    <xf numFmtId="363" fontId="6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236" fillId="0" borderId="34">
      <alignment vertical="center"/>
    </xf>
    <xf numFmtId="0" fontId="237" fillId="0" borderId="59" applyBorder="0">
      <alignment horizontal="distributed" vertical="center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364" fontId="12" fillId="0" borderId="0" applyFill="0" applyBorder="0">
      <alignment horizontal="centerContinuous"/>
    </xf>
    <xf numFmtId="365" fontId="12" fillId="0" borderId="0" applyFill="0" applyBorder="0">
      <alignment horizontal="centerContinuous"/>
    </xf>
    <xf numFmtId="0" fontId="39" fillId="0" borderId="0">
      <alignment vertical="center"/>
    </xf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366" fontId="3" fillId="0" borderId="0" applyFont="0" applyFill="0" applyBorder="0" applyAlignment="0" applyProtection="0"/>
    <xf numFmtId="367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68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366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239" fillId="0" borderId="0" applyFont="0" applyBorder="0">
      <alignment horizontal="centerContinuous" vertical="center"/>
    </xf>
    <xf numFmtId="0" fontId="221" fillId="0" borderId="0" applyFill="0" applyProtection="0">
      <alignment horizontal="left" vertical="center"/>
    </xf>
    <xf numFmtId="369" fontId="190" fillId="0" borderId="0" applyFill="0" applyBorder="0">
      <alignment horizontal="centerContinuous"/>
    </xf>
    <xf numFmtId="214" fontId="240" fillId="0" borderId="34">
      <alignment vertical="center"/>
    </xf>
    <xf numFmtId="214" fontId="240" fillId="0" borderId="34">
      <alignment vertical="center"/>
    </xf>
    <xf numFmtId="214" fontId="240" fillId="0" borderId="34">
      <alignment vertical="center"/>
    </xf>
    <xf numFmtId="370" fontId="12" fillId="0" borderId="0" applyFill="0" applyBorder="0">
      <alignment horizontal="centerContinuous"/>
    </xf>
    <xf numFmtId="371" fontId="12" fillId="0" borderId="0" applyFill="0" applyBorder="0">
      <alignment horizontal="centerContinuous"/>
    </xf>
    <xf numFmtId="0" fontId="241" fillId="0" borderId="0">
      <alignment vertical="center"/>
      <protection locked="0"/>
    </xf>
    <xf numFmtId="0" fontId="242" fillId="0" borderId="34">
      <alignment horizontal="distributed" vertical="center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62" fillId="0" borderId="2">
      <alignment horizontal="center" vertical="center"/>
    </xf>
    <xf numFmtId="180" fontId="69" fillId="0" borderId="80">
      <alignment vertical="center"/>
    </xf>
    <xf numFmtId="0" fontId="38" fillId="0" borderId="54"/>
    <xf numFmtId="38" fontId="244" fillId="0" borderId="82">
      <alignment horizontal="right" vertical="center"/>
    </xf>
    <xf numFmtId="372" fontId="245" fillId="0" borderId="86"/>
    <xf numFmtId="279" fontId="128" fillId="0" borderId="54">
      <alignment vertical="center"/>
    </xf>
    <xf numFmtId="0" fontId="77" fillId="0" borderId="0"/>
    <xf numFmtId="38" fontId="62" fillId="0" borderId="91">
      <alignment horizontal="right"/>
    </xf>
    <xf numFmtId="0" fontId="69" fillId="0" borderId="54" applyNumberFormat="0" applyFont="0" applyFill="0" applyAlignment="0" applyProtection="0"/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3" fillId="0" borderId="0"/>
    <xf numFmtId="221" fontId="3" fillId="0" borderId="0">
      <protection locked="0"/>
    </xf>
    <xf numFmtId="356" fontId="6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3" fillId="0" borderId="0"/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0" fontId="3" fillId="0" borderId="0"/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45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223" fillId="0" borderId="0">
      <alignment vertical="center"/>
    </xf>
    <xf numFmtId="0" fontId="39" fillId="0" borderId="0">
      <alignment vertical="center"/>
    </xf>
    <xf numFmtId="0" fontId="62" fillId="0" borderId="0"/>
    <xf numFmtId="214" fontId="242" fillId="0" borderId="34">
      <alignment horizontal="distributed" vertical="center"/>
    </xf>
    <xf numFmtId="0" fontId="69" fillId="0" borderId="0" applyProtection="0"/>
    <xf numFmtId="276" fontId="65" fillId="0" borderId="0">
      <protection locked="0"/>
    </xf>
    <xf numFmtId="277" fontId="65" fillId="0" borderId="0">
      <protection locked="0"/>
    </xf>
    <xf numFmtId="0" fontId="57" fillId="0" borderId="0">
      <alignment vertical="center"/>
    </xf>
    <xf numFmtId="0" fontId="3" fillId="0" borderId="0">
      <protection locked="0"/>
    </xf>
    <xf numFmtId="41" fontId="57" fillId="0" borderId="0" applyFont="0" applyFill="0" applyBorder="0" applyAlignment="0" applyProtection="0">
      <alignment vertical="center"/>
    </xf>
    <xf numFmtId="0" fontId="3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9" fillId="0" borderId="0">
      <alignment vertical="center"/>
    </xf>
    <xf numFmtId="41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23" fontId="3" fillId="0" borderId="0">
      <alignment horizontal="center"/>
    </xf>
    <xf numFmtId="0" fontId="3" fillId="0" borderId="0">
      <protection locked="0"/>
    </xf>
    <xf numFmtId="284" fontId="3" fillId="0" borderId="0"/>
    <xf numFmtId="180" fontId="3" fillId="0" borderId="0">
      <alignment horizontal="left"/>
    </xf>
    <xf numFmtId="283" fontId="3" fillId="0" borderId="0"/>
    <xf numFmtId="256" fontId="18" fillId="0" borderId="0" applyFont="0" applyFill="0" applyBorder="0" applyAlignment="0" applyProtection="0"/>
    <xf numFmtId="282" fontId="3" fillId="0" borderId="0"/>
    <xf numFmtId="285" fontId="3" fillId="0" borderId="0"/>
    <xf numFmtId="4" fontId="65" fillId="0" borderId="0">
      <protection locked="0"/>
    </xf>
    <xf numFmtId="224" fontId="3" fillId="0" borderId="0" applyFill="0" applyBorder="0" applyAlignment="0"/>
    <xf numFmtId="38" fontId="102" fillId="53" borderId="0" applyNumberFormat="0" applyBorder="0" applyAlignment="0" applyProtection="0"/>
    <xf numFmtId="0" fontId="195" fillId="82" borderId="75" applyBorder="0" applyAlignment="0"/>
    <xf numFmtId="4" fontId="65" fillId="0" borderId="0">
      <protection locked="0"/>
    </xf>
    <xf numFmtId="290" fontId="167" fillId="0" borderId="0">
      <protection locked="0"/>
    </xf>
    <xf numFmtId="194" fontId="167" fillId="0" borderId="0">
      <protection locked="0"/>
    </xf>
    <xf numFmtId="214" fontId="185" fillId="0" borderId="34">
      <alignment horizontal="distributed" vertical="center"/>
    </xf>
    <xf numFmtId="0" fontId="18" fillId="0" borderId="0" applyFont="0" applyProtection="0">
      <alignment vertical="center"/>
    </xf>
    <xf numFmtId="288" fontId="167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30" fillId="0" borderId="57" applyFont="0" applyFill="0" applyBorder="0" applyAlignment="0" applyProtection="0">
      <alignment vertical="center"/>
    </xf>
    <xf numFmtId="301" fontId="38" fillId="0" borderId="54"/>
    <xf numFmtId="0" fontId="3" fillId="0" borderId="0">
      <protection locked="0"/>
    </xf>
    <xf numFmtId="0" fontId="3" fillId="0" borderId="0">
      <protection locked="0"/>
    </xf>
    <xf numFmtId="0" fontId="185" fillId="0" borderId="34">
      <alignment horizontal="distributed" vertical="center"/>
    </xf>
    <xf numFmtId="0" fontId="184" fillId="0" borderId="0">
      <alignment vertical="center"/>
      <protection locked="0"/>
    </xf>
    <xf numFmtId="214" fontId="179" fillId="0" borderId="34">
      <alignment vertical="center"/>
    </xf>
    <xf numFmtId="214" fontId="179" fillId="0" borderId="34">
      <alignment vertical="center"/>
    </xf>
    <xf numFmtId="214" fontId="179" fillId="0" borderId="34">
      <alignment vertical="center"/>
    </xf>
    <xf numFmtId="201" fontId="11" fillId="0" borderId="0" applyFont="0" applyFill="0" applyBorder="0" applyAlignment="0" applyProtection="0"/>
    <xf numFmtId="287" fontId="167" fillId="0" borderId="0">
      <protection locked="0"/>
    </xf>
    <xf numFmtId="291" fontId="167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289" fontId="167" fillId="0" borderId="0">
      <protection locked="0"/>
    </xf>
    <xf numFmtId="292" fontId="170" fillId="0" borderId="34">
      <alignment vertical="center"/>
    </xf>
    <xf numFmtId="292" fontId="170" fillId="0" borderId="34">
      <alignment vertical="center"/>
    </xf>
    <xf numFmtId="0" fontId="176" fillId="0" borderId="34">
      <alignment vertical="center"/>
    </xf>
    <xf numFmtId="0" fontId="57" fillId="0" borderId="0">
      <alignment vertical="center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41" fontId="224" fillId="0" borderId="0" applyFont="0" applyFill="0" applyBorder="0" applyAlignment="0" applyProtection="0">
      <alignment vertical="center"/>
    </xf>
    <xf numFmtId="41" fontId="224" fillId="0" borderId="0" applyFont="0" applyFill="0" applyBorder="0" applyAlignment="0" applyProtection="0">
      <alignment vertical="center"/>
    </xf>
    <xf numFmtId="0" fontId="3" fillId="0" borderId="0"/>
    <xf numFmtId="0" fontId="145" fillId="0" borderId="0">
      <alignment vertical="center"/>
    </xf>
    <xf numFmtId="41" fontId="18" fillId="0" borderId="0" applyFon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336" fontId="62" fillId="0" borderId="0">
      <protection locked="0"/>
    </xf>
    <xf numFmtId="191" fontId="82" fillId="0" borderId="0">
      <protection locked="0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191" fontId="199" fillId="0" borderId="0">
      <protection locked="0"/>
    </xf>
    <xf numFmtId="41" fontId="62" fillId="0" borderId="0" applyFont="0" applyFill="0" applyBorder="0" applyAlignment="0" applyProtection="0"/>
    <xf numFmtId="0" fontId="18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80" fillId="0" borderId="0" applyFont="0" applyFill="0" applyBorder="0" applyAlignment="0" applyProtection="0"/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0" fontId="3" fillId="0" borderId="0">
      <protection locked="0"/>
    </xf>
    <xf numFmtId="0" fontId="80" fillId="0" borderId="0"/>
    <xf numFmtId="0" fontId="80" fillId="0" borderId="0"/>
    <xf numFmtId="0" fontId="80" fillId="0" borderId="0"/>
    <xf numFmtId="0" fontId="80" fillId="0" borderId="0"/>
    <xf numFmtId="225" fontId="69" fillId="0" borderId="59"/>
    <xf numFmtId="0" fontId="3" fillId="0" borderId="0"/>
    <xf numFmtId="41" fontId="18" fillId="0" borderId="0" applyFont="0" applyFill="0" applyBorder="0" applyAlignment="0" applyProtection="0"/>
    <xf numFmtId="0" fontId="138" fillId="0" borderId="0"/>
    <xf numFmtId="49" fontId="218" fillId="0" borderId="0" applyFill="0" applyBorder="0" applyProtection="0">
      <alignment horizontal="centerContinuous" vertical="center"/>
    </xf>
    <xf numFmtId="0" fontId="56" fillId="0" borderId="0"/>
    <xf numFmtId="0" fontId="2" fillId="0" borderId="0">
      <alignment vertical="center"/>
    </xf>
    <xf numFmtId="0" fontId="246" fillId="0" borderId="0"/>
    <xf numFmtId="373" fontId="246" fillId="0" borderId="0"/>
    <xf numFmtId="41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41" fontId="22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38" fillId="54" borderId="73" applyBorder="0"/>
    <xf numFmtId="299" fontId="38" fillId="54" borderId="74" applyBorder="0">
      <alignment horizontal="center"/>
    </xf>
    <xf numFmtId="0" fontId="195" fillId="82" borderId="75" applyBorder="0" applyAlignment="0"/>
    <xf numFmtId="12" fontId="38" fillId="78" borderId="77" applyNumberFormat="0" applyBorder="0" applyAlignment="0" applyProtection="0">
      <alignment horizontal="center"/>
    </xf>
    <xf numFmtId="0" fontId="38" fillId="3" borderId="61" applyBorder="0">
      <protection locked="0"/>
    </xf>
    <xf numFmtId="0" fontId="198" fillId="3" borderId="78">
      <alignment horizontal="center" vertical="center"/>
      <protection locked="0"/>
    </xf>
    <xf numFmtId="0" fontId="38" fillId="0" borderId="0" applyNumberFormat="0" applyFill="0" applyBorder="0" applyAlignment="0" applyProtection="0"/>
    <xf numFmtId="298" fontId="198" fillId="54" borderId="78">
      <alignment horizontal="center"/>
    </xf>
    <xf numFmtId="266" fontId="62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69" fillId="0" borderId="92"/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0" fontId="38" fillId="3" borderId="61" applyBorder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49" fontId="218" fillId="0" borderId="0" applyFill="0" applyBorder="0" applyProtection="0">
      <alignment horizontal="centerContinuous"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42" fillId="74" borderId="60" applyNumberFormat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55" fillId="74" borderId="95" applyNumberFormat="0" applyAlignment="0" applyProtection="0">
      <alignment vertical="center"/>
    </xf>
    <xf numFmtId="49" fontId="128" fillId="0" borderId="92" applyFill="0" applyBorder="0">
      <alignment horizontal="center" vertical="center"/>
      <protection locked="0"/>
    </xf>
    <xf numFmtId="246" fontId="234" fillId="0" borderId="63">
      <alignment vertical="center"/>
    </xf>
    <xf numFmtId="192" fontId="76" fillId="0" borderId="0">
      <protection locked="0"/>
    </xf>
    <xf numFmtId="0" fontId="237" fillId="0" borderId="92" applyBorder="0">
      <alignment horizontal="distributed" vertical="center"/>
      <protection locked="0"/>
    </xf>
    <xf numFmtId="263" fontId="62" fillId="0" borderId="0">
      <protection locked="0"/>
    </xf>
    <xf numFmtId="0" fontId="195" fillId="82" borderId="75" applyBorder="0" applyAlignment="0"/>
    <xf numFmtId="246" fontId="173" fillId="0" borderId="63">
      <alignment vertical="center"/>
    </xf>
    <xf numFmtId="225" fontId="69" fillId="0" borderId="92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143" fillId="0" borderId="0"/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3" fontId="130" fillId="0" borderId="41"/>
    <xf numFmtId="192" fontId="76" fillId="0" borderId="0">
      <protection locked="0"/>
    </xf>
    <xf numFmtId="192" fontId="76" fillId="0" borderId="0">
      <protection locked="0"/>
    </xf>
    <xf numFmtId="213" fontId="94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79" fontId="168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75" fillId="0" borderId="41" applyNumberFormat="0">
      <alignment horizontal="center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33" fontId="62" fillId="0" borderId="98">
      <alignment horizontal="center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93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5" fontId="94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94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4" fontId="65" fillId="0" borderId="0">
      <protection locked="0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0" fontId="130" fillId="0" borderId="43">
      <alignment horizontal="distributed" justifyLastLine="1"/>
    </xf>
    <xf numFmtId="0" fontId="2" fillId="0" borderId="0">
      <alignment vertical="center"/>
    </xf>
    <xf numFmtId="219" fontId="94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301" fontId="38" fillId="0" borderId="41"/>
    <xf numFmtId="216" fontId="77" fillId="0" borderId="98">
      <alignment vertical="center"/>
    </xf>
    <xf numFmtId="180" fontId="130" fillId="0" borderId="96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41">
      <alignment horizontal="center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188" fillId="80" borderId="41">
      <alignment horizontal="center"/>
    </xf>
    <xf numFmtId="216" fontId="77" fillId="0" borderId="41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93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7" fontId="93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49" fontId="102" fillId="54" borderId="97" applyNumberFormat="0" applyBorder="0"/>
    <xf numFmtId="219" fontId="77" fillId="0" borderId="41">
      <alignment horizontal="right" vertical="center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215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66" fontId="62" fillId="0" borderId="0">
      <protection locked="0"/>
    </xf>
    <xf numFmtId="217" fontId="77" fillId="0" borderId="41">
      <alignment horizontal="right" vertical="center"/>
    </xf>
    <xf numFmtId="213" fontId="94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4" fontId="94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3" fontId="94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63" fontId="62" fillId="0" borderId="0">
      <protection locked="0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93" fillId="0" borderId="41">
      <alignment horizontal="right" vertical="center"/>
    </xf>
    <xf numFmtId="213" fontId="94" fillId="0" borderId="41">
      <alignment horizontal="right" vertical="center"/>
    </xf>
    <xf numFmtId="216" fontId="9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3" fontId="94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4" fontId="94" fillId="0" borderId="41">
      <alignment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94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5" fontId="94" fillId="0" borderId="98">
      <alignment horizontal="right" vertical="center"/>
    </xf>
    <xf numFmtId="213" fontId="77" fillId="0" borderId="98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0" fontId="130" fillId="0" borderId="56">
      <alignment horizontal="distributed" justifyLastLine="1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5" fontId="93" fillId="0" borderId="98">
      <alignment horizontal="right" vertical="center"/>
    </xf>
    <xf numFmtId="219" fontId="94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93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0" fontId="62" fillId="0" borderId="98">
      <alignment horizontal="distributed" vertical="center" justifyLastLine="1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93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38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94" fillId="0" borderId="98">
      <alignment horizontal="right" vertical="center"/>
    </xf>
    <xf numFmtId="213" fontId="77" fillId="0" borderId="41">
      <alignment vertical="center"/>
    </xf>
    <xf numFmtId="184" fontId="93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317" fontId="211" fillId="0" borderId="41" applyFont="0" applyFill="0" applyBorder="0">
      <alignment horizontal="right" vertical="center"/>
    </xf>
    <xf numFmtId="318" fontId="207" fillId="0" borderId="41" applyFill="0" applyBorder="0" applyProtection="0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319" fontId="97" fillId="0" borderId="41">
      <alignment vertical="center"/>
    </xf>
    <xf numFmtId="320" fontId="77" fillId="0" borderId="41" applyFill="0" applyBorder="0" applyProtection="0">
      <alignment horizontal="right" vertical="center"/>
    </xf>
    <xf numFmtId="321" fontId="97" fillId="0" borderId="41">
      <alignment horizontal="right" vertical="center"/>
    </xf>
    <xf numFmtId="322" fontId="97" fillId="0" borderId="41">
      <alignment vertical="center"/>
    </xf>
    <xf numFmtId="323" fontId="97" fillId="0" borderId="41">
      <alignment vertical="center"/>
    </xf>
    <xf numFmtId="324" fontId="207" fillId="0" borderId="41" applyFont="0" applyFill="0" applyBorder="0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9" fontId="218" fillId="0" borderId="0" applyFill="0" applyBorder="0" applyProtection="0">
      <alignment horizontal="centerContinuous" vertical="center"/>
    </xf>
    <xf numFmtId="326" fontId="62" fillId="0" borderId="41" applyFont="0" applyFill="0" applyBorder="0" applyProtection="0">
      <alignment horizontal="right" vertical="center"/>
    </xf>
    <xf numFmtId="327" fontId="62" fillId="0" borderId="41" applyFont="0" applyFill="0" applyBorder="0">
      <alignment horizontal="right" vertical="center"/>
    </xf>
    <xf numFmtId="328" fontId="207" fillId="0" borderId="41" applyFont="0" applyFill="0" applyBorder="0">
      <alignment horizontal="right" vertical="center"/>
    </xf>
    <xf numFmtId="39" fontId="207" fillId="0" borderId="41" applyFont="0" applyFill="0" applyBorder="0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331" fontId="97" fillId="0" borderId="41" applyBorder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98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43">
      <alignment horizontal="distributed" justifyLastLine="1"/>
    </xf>
    <xf numFmtId="218" fontId="77" fillId="0" borderId="41">
      <alignment vertical="center"/>
    </xf>
    <xf numFmtId="184" fontId="77" fillId="0" borderId="98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41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4" fontId="77" fillId="0" borderId="98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66" fontId="62" fillId="0" borderId="0">
      <protection locked="0"/>
    </xf>
    <xf numFmtId="0" fontId="2" fillId="0" borderId="0">
      <alignment vertical="center"/>
    </xf>
    <xf numFmtId="184" fontId="77" fillId="0" borderId="98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93" fillId="0" borderId="98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63" fontId="62" fillId="0" borderId="0">
      <protection locked="0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8" fontId="77" fillId="0" borderId="98">
      <alignment vertical="center"/>
    </xf>
    <xf numFmtId="0" fontId="2" fillId="0" borderId="0">
      <alignment vertical="center"/>
    </xf>
    <xf numFmtId="4" fontId="65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94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5" fontId="93" fillId="0" borderId="41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41">
      <alignment vertical="center"/>
    </xf>
    <xf numFmtId="214" fontId="77" fillId="0" borderId="98">
      <alignment vertical="center"/>
    </xf>
    <xf numFmtId="184" fontId="93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0" fontId="55" fillId="74" borderId="95" applyNumberFormat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92" fontId="76" fillId="0" borderId="0">
      <protection locked="0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9" fontId="218" fillId="0" borderId="0" applyFill="0" applyBorder="0" applyProtection="0">
      <alignment horizontal="centerContinuous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93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94" fillId="0" borderId="98">
      <alignment vertical="center"/>
    </xf>
    <xf numFmtId="218" fontId="77" fillId="0" borderId="98">
      <alignment vertical="center"/>
    </xf>
    <xf numFmtId="215" fontId="93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94" fillId="0" borderId="98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93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92" fontId="76" fillId="0" borderId="0">
      <protection locked="0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0" fontId="55" fillId="74" borderId="95" applyNumberForma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94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4" fontId="65" fillId="0" borderId="0">
      <protection locked="0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94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60" applyNumberFormat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184" fontId="94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4" fontId="93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3" fillId="0" borderId="41">
      <alignment horizontal="right" vertical="center"/>
    </xf>
    <xf numFmtId="0" fontId="55" fillId="74" borderId="95" applyNumberFormat="0" applyAlignment="0" applyProtection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0" fontId="102" fillId="78" borderId="41" applyNumberFormat="0" applyBorder="0" applyAlignment="0" applyProtection="0"/>
    <xf numFmtId="214" fontId="93" fillId="0" borderId="98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91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5" fontId="93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9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4" fontId="77" fillId="0" borderId="41">
      <alignment vertical="center"/>
    </xf>
    <xf numFmtId="218" fontId="93" fillId="0" borderId="41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5" fontId="93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93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93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62" fillId="77" borderId="61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6" fontId="93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93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128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38" fillId="0" borderId="98"/>
    <xf numFmtId="215" fontId="77" fillId="0" borderId="41">
      <alignment horizontal="right" vertical="center"/>
    </xf>
    <xf numFmtId="266" fontId="62" fillId="0" borderId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94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6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7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0" fontId="62" fillId="0" borderId="56">
      <alignment horizontal="distributed" justifyLastLine="1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84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6" fontId="94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215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8" fontId="93" fillId="0" borderId="41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0" fontId="102" fillId="54" borderId="41" applyNumberFormat="0" applyBorder="0" applyAlignment="0" applyProtection="0"/>
    <xf numFmtId="217" fontId="77" fillId="0" borderId="41">
      <alignment horizontal="right" vertical="center"/>
    </xf>
    <xf numFmtId="0" fontId="42" fillId="74" borderId="60" applyNumberFormat="0" applyAlignment="0" applyProtection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192" fontId="76" fillId="0" borderId="0">
      <protection locked="0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3" fontId="130" fillId="0" borderId="98"/>
    <xf numFmtId="216" fontId="77" fillId="0" borderId="98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3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94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4" fontId="93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93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184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9" fontId="94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8" fontId="93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8" fontId="94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41">
      <alignment vertical="center"/>
    </xf>
    <xf numFmtId="213" fontId="93" fillId="0" borderId="41">
      <alignment horizontal="right" vertical="center"/>
    </xf>
    <xf numFmtId="0" fontId="2" fillId="0" borderId="0">
      <alignment vertical="center"/>
    </xf>
    <xf numFmtId="213" fontId="93" fillId="0" borderId="41">
      <alignment horizontal="right" vertical="center"/>
    </xf>
    <xf numFmtId="215" fontId="93" fillId="0" borderId="41">
      <alignment horizontal="right" vertical="center"/>
    </xf>
    <xf numFmtId="215" fontId="93" fillId="0" borderId="41">
      <alignment horizontal="right" vertical="center"/>
    </xf>
    <xf numFmtId="217" fontId="93" fillId="0" borderId="41">
      <alignment horizontal="right" vertical="center"/>
    </xf>
    <xf numFmtId="217" fontId="93" fillId="0" borderId="41">
      <alignment horizontal="right" vertical="center"/>
    </xf>
    <xf numFmtId="0" fontId="2" fillId="0" borderId="0">
      <alignment vertical="center"/>
    </xf>
    <xf numFmtId="219" fontId="93" fillId="0" borderId="41">
      <alignment horizontal="right"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91">
      <alignment horizontal="right"/>
    </xf>
    <xf numFmtId="3" fontId="130" fillId="0" borderId="41"/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6" fontId="93" fillId="0" borderId="41">
      <alignment vertical="center"/>
    </xf>
    <xf numFmtId="214" fontId="94" fillId="0" borderId="41">
      <alignment vertical="center"/>
    </xf>
    <xf numFmtId="214" fontId="93" fillId="0" borderId="41">
      <alignment vertical="center"/>
    </xf>
    <xf numFmtId="0" fontId="62" fillId="0" borderId="43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104" fillId="0" borderId="58">
      <alignment horizontal="lef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41">
      <alignment vertical="center"/>
    </xf>
    <xf numFmtId="233" fontId="62" fillId="0" borderId="41">
      <alignment horizontal="center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94" fillId="0" borderId="98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42" fillId="53" borderId="60" applyNumberFormat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6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0" fontId="102" fillId="54" borderId="41" applyNumberFormat="0" applyBorder="0" applyAlignment="0" applyProtection="0"/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8" fontId="94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93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3" fillId="0" borderId="41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0" fontId="62" fillId="0" borderId="43">
      <alignment horizontal="distributed" justifyLastLine="1"/>
    </xf>
    <xf numFmtId="184" fontId="93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7" fontId="94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215" fontId="93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49" fillId="40" borderId="60" applyNumberFormat="0" applyAlignment="0" applyProtection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104" fillId="0" borderId="58">
      <alignment horizontal="left" vertical="center"/>
    </xf>
    <xf numFmtId="216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93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97" fillId="0" borderId="98" applyNumberFormat="0" applyBorder="0" applyAlignment="0"/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93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94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5" fontId="94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4" fillId="0" borderId="98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9" fontId="18" fillId="0" borderId="99" applyNumberFormat="0" applyAlignment="0"/>
    <xf numFmtId="213" fontId="94" fillId="0" borderId="41">
      <alignment horizontal="right" vertical="center"/>
    </xf>
    <xf numFmtId="218" fontId="93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5" fontId="94" fillId="0" borderId="98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94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0" fontId="49" fillId="61" borderId="60" applyNumberFormat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3" fillId="0" borderId="98" applyNumberFormat="0" applyFill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4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62" fillId="0" borderId="41">
      <alignment horizontal="distributed" vertical="center" justifyLastLine="1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49" fontId="18" fillId="0" borderId="99" applyNumberFormat="0" applyAlignment="0"/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94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93" fillId="0" borderId="41">
      <alignment vertical="center"/>
    </xf>
    <xf numFmtId="213" fontId="94" fillId="0" borderId="98">
      <alignment horizontal="right" vertical="center"/>
    </xf>
    <xf numFmtId="184" fontId="77" fillId="0" borderId="41">
      <alignment vertical="center"/>
    </xf>
    <xf numFmtId="218" fontId="94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94" fillId="0" borderId="98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94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93" fillId="0" borderId="98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94" fillId="0" borderId="41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55" fillId="53" borderId="95" applyNumberFormat="0" applyAlignment="0" applyProtection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3" fontId="94" fillId="0" borderId="98">
      <alignment horizontal="right" vertical="center"/>
    </xf>
    <xf numFmtId="10" fontId="102" fillId="78" borderId="41" applyNumberFormat="0" applyBorder="0" applyAlignment="0" applyProtection="0"/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97" applyFill="0" applyBorder="0">
      <alignment horizontal="center" vertical="center"/>
      <protection locked="0"/>
    </xf>
    <xf numFmtId="192" fontId="76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42" fillId="74" borderId="60" applyNumberFormat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0" fontId="62" fillId="77" borderId="61" applyNumberFormat="0" applyFont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6" fontId="62" fillId="0" borderId="0">
      <protection locked="0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94" fillId="0" borderId="41">
      <alignment vertical="center"/>
    </xf>
    <xf numFmtId="214" fontId="94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93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3" fontId="94" fillId="0" borderId="41">
      <alignment horizontal="right" vertical="center"/>
    </xf>
    <xf numFmtId="218" fontId="77" fillId="0" borderId="98">
      <alignment vertical="center"/>
    </xf>
    <xf numFmtId="0" fontId="38" fillId="0" borderId="41"/>
    <xf numFmtId="213" fontId="77" fillId="0" borderId="41">
      <alignment vertical="center"/>
    </xf>
    <xf numFmtId="214" fontId="94" fillId="0" borderId="41">
      <alignment vertical="center"/>
    </xf>
    <xf numFmtId="279" fontId="128" fillId="0" borderId="41">
      <alignment vertical="center"/>
    </xf>
    <xf numFmtId="0" fontId="69" fillId="0" borderId="41" applyNumberFormat="0" applyFont="0" applyFill="0" applyAlignment="0" applyProtection="0"/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3" fillId="0" borderId="41" applyNumberFormat="0" applyFill="0" applyProtection="0">
      <alignment vertical="center"/>
    </xf>
    <xf numFmtId="218" fontId="77" fillId="0" borderId="41">
      <alignment vertical="center"/>
    </xf>
    <xf numFmtId="184" fontId="94" fillId="0" borderId="41">
      <alignment vertical="center"/>
    </xf>
    <xf numFmtId="214" fontId="77" fillId="0" borderId="98">
      <alignment vertical="center"/>
    </xf>
    <xf numFmtId="0" fontId="38" fillId="0" borderId="41"/>
    <xf numFmtId="49" fontId="18" fillId="0" borderId="91" applyNumberFormat="0" applyAlignment="0"/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93" fillId="0" borderId="41">
      <alignment horizontal="right" vertical="center"/>
    </xf>
    <xf numFmtId="184" fontId="77" fillId="0" borderId="41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94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93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0" fontId="130" fillId="0" borderId="96" applyFont="0" applyFill="0" applyBorder="0" applyAlignment="0" applyProtection="0">
      <alignment vertical="center"/>
    </xf>
    <xf numFmtId="301" fontId="38" fillId="0" borderId="41"/>
    <xf numFmtId="217" fontId="77" fillId="0" borderId="41">
      <alignment horizontal="right"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94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94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7" fontId="93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10" fontId="102" fillId="54" borderId="98" applyNumberFormat="0" applyBorder="0" applyAlignment="0" applyProtection="0"/>
    <xf numFmtId="214" fontId="94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93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4" fontId="94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4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93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0" fontId="3" fillId="54" borderId="61" applyNumberFormat="0" applyFon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18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93" fillId="0" borderId="41">
      <alignment horizontal="right" vertical="center"/>
    </xf>
    <xf numFmtId="218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5" fontId="94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3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92" fontId="76" fillId="0" borderId="0">
      <protection locked="0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93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4" fontId="65" fillId="0" borderId="0">
      <protection locked="0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219" fontId="77" fillId="0" borderId="41">
      <alignment horizontal="right" vertical="center"/>
    </xf>
    <xf numFmtId="216" fontId="93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3" fontId="130" fillId="0" borderId="98"/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192" fontId="76" fillId="0" borderId="0">
      <protection locked="0"/>
    </xf>
    <xf numFmtId="215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93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94" fillId="0" borderId="41">
      <alignment vertical="center"/>
    </xf>
    <xf numFmtId="216" fontId="77" fillId="0" borderId="41">
      <alignment vertical="center"/>
    </xf>
    <xf numFmtId="216" fontId="93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5" fontId="94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93" fillId="0" borderId="98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93" fillId="0" borderId="41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2" fillId="53" borderId="102" applyNumberFormat="0" applyAlignment="0" applyProtection="0">
      <alignment vertical="center"/>
    </xf>
    <xf numFmtId="0" fontId="3" fillId="54" borderId="103" applyNumberFormat="0" applyFont="0" applyAlignment="0" applyProtection="0">
      <alignment vertical="center"/>
    </xf>
    <xf numFmtId="0" fontId="48" fillId="0" borderId="104" applyNumberFormat="0" applyFill="0" applyAlignment="0" applyProtection="0">
      <alignment vertical="center"/>
    </xf>
    <xf numFmtId="0" fontId="49" fillId="40" borderId="102" applyNumberFormat="0" applyAlignment="0" applyProtection="0">
      <alignment vertical="center"/>
    </xf>
    <xf numFmtId="0" fontId="55" fillId="53" borderId="105" applyNumberFormat="0" applyAlignment="0" applyProtection="0">
      <alignment vertical="center"/>
    </xf>
    <xf numFmtId="3" fontId="130" fillId="0" borderId="98"/>
    <xf numFmtId="216" fontId="77" fillId="0" borderId="112">
      <alignment vertical="center"/>
    </xf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218" fontId="77" fillId="0" borderId="112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98"/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0" fontId="102" fillId="78" borderId="98" applyNumberFormat="0" applyBorder="0" applyAlignment="0" applyProtection="0"/>
    <xf numFmtId="216" fontId="77" fillId="0" borderId="112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33" fontId="62" fillId="0" borderId="112">
      <alignment horizontal="center" vertical="center"/>
    </xf>
    <xf numFmtId="213" fontId="93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215" fontId="93" fillId="0" borderId="112">
      <alignment horizontal="right" vertical="center"/>
    </xf>
    <xf numFmtId="215" fontId="94" fillId="0" borderId="112">
      <alignment horizontal="right" vertical="center"/>
    </xf>
    <xf numFmtId="217" fontId="94" fillId="0" borderId="112">
      <alignment horizontal="right" vertical="center"/>
    </xf>
    <xf numFmtId="217" fontId="94" fillId="0" borderId="112">
      <alignment horizontal="right" vertical="center"/>
    </xf>
    <xf numFmtId="219" fontId="94" fillId="0" borderId="112">
      <alignment horizontal="right" vertical="center"/>
    </xf>
    <xf numFmtId="219" fontId="94" fillId="0" borderId="112">
      <alignment horizontal="right" vertical="center"/>
    </xf>
    <xf numFmtId="0" fontId="38" fillId="0" borderId="112"/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49" fillId="61" borderId="118" applyNumberFormat="0" applyAlignment="0" applyProtection="0">
      <alignment vertical="center"/>
    </xf>
    <xf numFmtId="179" fontId="12" fillId="42" borderId="117" applyBorder="0" applyProtection="0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301" fontId="38" fillId="0" borderId="112"/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188" fillId="80" borderId="112">
      <alignment horizont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106">
      <alignment vertical="center"/>
    </xf>
    <xf numFmtId="0" fontId="42" fillId="74" borderId="102" applyNumberFormat="0" applyAlignment="0" applyProtection="0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49" fillId="61" borderId="102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11" applyNumberFormat="0" applyAlignment="0" applyProtection="0">
      <alignment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104" fillId="0" borderId="108">
      <alignment horizontal="left"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0" fontId="62" fillId="0" borderId="100">
      <alignment horizontal="distributed" justifyLastLine="1"/>
    </xf>
    <xf numFmtId="214" fontId="93" fillId="0" borderId="106">
      <alignment vertical="center"/>
    </xf>
    <xf numFmtId="217" fontId="93" fillId="0" borderId="106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0" fontId="130" fillId="0" borderId="100">
      <alignment horizontal="distributed" justifyLastLine="1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3" fontId="130" fillId="0" borderId="106"/>
    <xf numFmtId="218" fontId="77" fillId="0" borderId="112">
      <alignment vertical="center"/>
    </xf>
    <xf numFmtId="3" fontId="130" fillId="0" borderId="106"/>
    <xf numFmtId="0" fontId="97" fillId="0" borderId="106" applyNumberFormat="0" applyBorder="0" applyAlignment="0"/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106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106">
      <alignment horizontal="center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62" fillId="0" borderId="106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9" fontId="93" fillId="0" borderId="106">
      <alignment horizontal="right" vertical="center"/>
    </xf>
    <xf numFmtId="0" fontId="38" fillId="0" borderId="106"/>
    <xf numFmtId="0" fontId="128" fillId="0" borderId="106">
      <alignment vertical="center"/>
    </xf>
    <xf numFmtId="0" fontId="130" fillId="0" borderId="100">
      <alignment horizontal="distributed" justifyLastLine="1"/>
    </xf>
    <xf numFmtId="0" fontId="3" fillId="0" borderId="106" applyNumberFormat="0" applyFill="0" applyProtection="0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3" fontId="77" fillId="0" borderId="112">
      <alignment vertical="center"/>
    </xf>
    <xf numFmtId="0" fontId="49" fillId="61" borderId="118" applyNumberFormat="0" applyAlignment="0" applyProtection="0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0" fontId="3" fillId="77" borderId="119" applyNumberFormat="0" applyFont="0" applyAlignment="0" applyProtection="0">
      <alignment vertical="center"/>
    </xf>
    <xf numFmtId="216" fontId="77" fillId="0" borderId="112">
      <alignment vertical="center"/>
    </xf>
    <xf numFmtId="3" fontId="130" fillId="0" borderId="112"/>
    <xf numFmtId="215" fontId="77" fillId="0" borderId="106">
      <alignment horizontal="right" vertical="center"/>
    </xf>
    <xf numFmtId="0" fontId="3" fillId="0" borderId="112" applyNumberFormat="0" applyFill="0" applyProtection="0">
      <alignment vertical="center"/>
    </xf>
    <xf numFmtId="217" fontId="77" fillId="0" borderId="106">
      <alignment horizontal="right" vertical="center"/>
    </xf>
    <xf numFmtId="0" fontId="55" fillId="74" borderId="125" applyNumberFormat="0" applyAlignment="0" applyProtection="0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38" fontId="62" fillId="0" borderId="99">
      <alignment horizontal="right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177" fillId="0" borderId="124">
      <alignment vertical="center"/>
    </xf>
    <xf numFmtId="214" fontId="77" fillId="0" borderId="106">
      <alignment vertical="center"/>
    </xf>
    <xf numFmtId="0" fontId="177" fillId="0" borderId="121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7" fontId="94" fillId="0" borderId="106">
      <alignment horizontal="right" vertical="center"/>
    </xf>
    <xf numFmtId="217" fontId="94" fillId="0" borderId="106">
      <alignment horizontal="right" vertical="center"/>
    </xf>
    <xf numFmtId="215" fontId="94" fillId="0" borderId="106">
      <alignment horizontal="right" vertical="center"/>
    </xf>
    <xf numFmtId="215" fontId="94" fillId="0" borderId="106">
      <alignment horizontal="right" vertical="center"/>
    </xf>
    <xf numFmtId="213" fontId="94" fillId="0" borderId="106">
      <alignment horizontal="right" vertical="center"/>
    </xf>
    <xf numFmtId="213" fontId="94" fillId="0" borderId="106">
      <alignment horizontal="right"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9" fontId="93" fillId="0" borderId="106">
      <alignment horizontal="right"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84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94" fillId="0" borderId="106">
      <alignment vertical="center"/>
    </xf>
    <xf numFmtId="219" fontId="94" fillId="0" borderId="106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5" fontId="94" fillId="0" borderId="112">
      <alignment horizontal="right" vertical="center"/>
    </xf>
    <xf numFmtId="0" fontId="62" fillId="0" borderId="114">
      <alignment horizontal="distributed" justifyLastLine="1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6" fontId="94" fillId="0" borderId="106">
      <alignment vertical="center"/>
    </xf>
    <xf numFmtId="216" fontId="94" fillId="0" borderId="106">
      <alignment vertical="center"/>
    </xf>
    <xf numFmtId="214" fontId="94" fillId="0" borderId="106">
      <alignment vertical="center"/>
    </xf>
    <xf numFmtId="214" fontId="94" fillId="0" borderId="106">
      <alignment vertical="center"/>
    </xf>
    <xf numFmtId="184" fontId="94" fillId="0" borderId="106">
      <alignment vertical="center"/>
    </xf>
    <xf numFmtId="184" fontId="94" fillId="0" borderId="106">
      <alignment vertical="center"/>
    </xf>
    <xf numFmtId="218" fontId="93" fillId="0" borderId="106">
      <alignment vertical="center"/>
    </xf>
    <xf numFmtId="218" fontId="93" fillId="0" borderId="106">
      <alignment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0" fontId="55" fillId="74" borderId="111" applyNumberFormat="0" applyAlignment="0" applyProtection="0">
      <alignment vertical="center"/>
    </xf>
    <xf numFmtId="0" fontId="104" fillId="0" borderId="108">
      <alignment horizontal="lef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184" fontId="77" fillId="0" borderId="106">
      <alignment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12">
      <alignment vertical="center"/>
    </xf>
    <xf numFmtId="18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6" fontId="77" fillId="0" borderId="112">
      <alignment vertical="center"/>
    </xf>
    <xf numFmtId="21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94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3" fontId="77" fillId="0" borderId="106">
      <alignment vertical="center"/>
    </xf>
    <xf numFmtId="213" fontId="77" fillId="0" borderId="112">
      <alignment vertical="center"/>
    </xf>
    <xf numFmtId="3" fontId="130" fillId="0" borderId="112"/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12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10" fontId="102" fillId="78" borderId="98" applyNumberFormat="0" applyBorder="0" applyAlignment="0" applyProtection="0"/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9" fontId="77" fillId="0" borderId="112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9" fontId="77" fillId="0" borderId="112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0" fontId="48" fillId="0" borderId="123" applyNumberFormat="0" applyFill="0" applyAlignment="0" applyProtection="0">
      <alignment vertical="center"/>
    </xf>
    <xf numFmtId="213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7" fontId="94" fillId="0" borderId="106">
      <alignment horizontal="right" vertical="center"/>
    </xf>
    <xf numFmtId="0" fontId="97" fillId="0" borderId="112" applyNumberFormat="0" applyBorder="0" applyAlignment="0"/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3" fontId="130" fillId="0" borderId="112"/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12">
      <alignment horizontal="right"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0" fontId="104" fillId="0" borderId="108">
      <alignment horizontal="left" vertical="center"/>
    </xf>
    <xf numFmtId="10" fontId="102" fillId="54" borderId="106" applyNumberFormat="0" applyBorder="0" applyAlignment="0" applyProtection="0"/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0" fontId="128" fillId="0" borderId="112">
      <alignment vertical="center"/>
    </xf>
    <xf numFmtId="218" fontId="94" fillId="0" borderId="112">
      <alignment vertical="center"/>
    </xf>
    <xf numFmtId="218" fontId="94" fillId="0" borderId="112">
      <alignment vertical="center"/>
    </xf>
    <xf numFmtId="216" fontId="94" fillId="0" borderId="112">
      <alignment vertical="center"/>
    </xf>
    <xf numFmtId="216" fontId="94" fillId="0" borderId="112">
      <alignment vertical="center"/>
    </xf>
    <xf numFmtId="214" fontId="94" fillId="0" borderId="112">
      <alignment vertical="center"/>
    </xf>
    <xf numFmtId="214" fontId="94" fillId="0" borderId="112">
      <alignment vertical="center"/>
    </xf>
    <xf numFmtId="184" fontId="94" fillId="0" borderId="112">
      <alignment vertical="center"/>
    </xf>
    <xf numFmtId="184" fontId="94" fillId="0" borderId="112">
      <alignment vertical="center"/>
    </xf>
    <xf numFmtId="0" fontId="62" fillId="0" borderId="112">
      <alignment horizontal="distributed" vertical="center" justifyLastLine="1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10" fontId="102" fillId="54" borderId="112" applyNumberFormat="0" applyBorder="0" applyAlignment="0" applyProtection="0"/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10" fontId="102" fillId="78" borderId="106" applyNumberFormat="0" applyBorder="0" applyAlignment="0" applyProtection="0"/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5" fillId="0" borderId="112" applyNumberFormat="0">
      <alignment horizontal="center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0" fontId="49" fillId="61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94" fontId="68" fillId="0" borderId="112">
      <alignment horizontal="center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98" fontId="198" fillId="54" borderId="131">
      <alignment horizont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0" fontId="198" fillId="3" borderId="131">
      <alignment horizontal="center" vertical="center"/>
      <protection locked="0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0" fontId="130" fillId="0" borderId="114">
      <alignment horizontal="distributed" justifyLastLine="1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49" fontId="102" fillId="54" borderId="113" applyNumberFormat="0" applyBorder="0"/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0" fontId="38" fillId="3" borderId="119" applyBorder="0">
      <protection locked="0"/>
    </xf>
    <xf numFmtId="12" fontId="38" fillId="78" borderId="130" applyNumberFormat="0" applyBorder="0" applyAlignment="0" applyProtection="0">
      <alignment horizontal="center"/>
    </xf>
    <xf numFmtId="0" fontId="195" fillId="82" borderId="114" applyBorder="0" applyAlignment="0"/>
    <xf numFmtId="246" fontId="173" fillId="0" borderId="121">
      <alignment vertical="center"/>
    </xf>
    <xf numFmtId="299" fontId="38" fillId="54" borderId="128" applyBorder="0">
      <alignment horizontal="center"/>
    </xf>
    <xf numFmtId="0" fontId="48" fillId="0" borderId="123" applyNumberFormat="0" applyFill="0" applyAlignment="0" applyProtection="0">
      <alignment vertical="center"/>
    </xf>
    <xf numFmtId="297" fontId="102" fillId="53" borderId="126" applyBorder="0"/>
    <xf numFmtId="184" fontId="174" fillId="0" borderId="122">
      <alignment vertical="center"/>
    </xf>
    <xf numFmtId="0" fontId="48" fillId="0" borderId="123" applyNumberFormat="0" applyFill="0" applyAlignment="0" applyProtection="0">
      <alignment vertical="center"/>
    </xf>
    <xf numFmtId="0" fontId="38" fillId="3" borderId="119" applyBorder="0">
      <protection locked="0"/>
    </xf>
    <xf numFmtId="0" fontId="11" fillId="53" borderId="120">
      <alignment horizontal="distributed" vertical="center"/>
    </xf>
    <xf numFmtId="0" fontId="195" fillId="82" borderId="129" applyBorder="0" applyAlignment="0"/>
    <xf numFmtId="0" fontId="104" fillId="0" borderId="116">
      <alignment horizontal="left" vertical="center"/>
    </xf>
    <xf numFmtId="184" fontId="174" fillId="0" borderId="122">
      <alignment vertical="center"/>
    </xf>
    <xf numFmtId="0" fontId="38" fillId="54" borderId="127" applyBorder="0"/>
    <xf numFmtId="0" fontId="3" fillId="77" borderId="119" applyNumberFormat="0" applyFont="0" applyAlignment="0" applyProtection="0">
      <alignment vertical="center"/>
    </xf>
    <xf numFmtId="179" fontId="168" fillId="0" borderId="112">
      <alignment vertical="center"/>
    </xf>
    <xf numFmtId="0" fontId="11" fillId="53" borderId="120">
      <alignment horizontal="distributed" vertical="center"/>
    </xf>
    <xf numFmtId="0" fontId="55" fillId="74" borderId="125" applyNumberFormat="0" applyAlignment="0" applyProtection="0">
      <alignment vertical="center"/>
    </xf>
    <xf numFmtId="246" fontId="173" fillId="0" borderId="121">
      <alignment vertical="center"/>
    </xf>
    <xf numFmtId="0" fontId="2" fillId="0" borderId="0">
      <alignment vertical="center"/>
    </xf>
    <xf numFmtId="180" fontId="130" fillId="0" borderId="115" applyFont="0" applyFill="0" applyBorder="0" applyAlignment="0" applyProtection="0">
      <alignment vertical="center"/>
    </xf>
    <xf numFmtId="0" fontId="2" fillId="0" borderId="0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38" fillId="0" borderId="112">
      <alignment vertical="center"/>
    </xf>
    <xf numFmtId="317" fontId="211" fillId="0" borderId="112" applyFont="0" applyFill="0" applyBorder="0">
      <alignment horizontal="right" vertical="center"/>
    </xf>
    <xf numFmtId="318" fontId="207" fillId="0" borderId="112" applyFill="0" applyBorder="0" applyProtection="0">
      <alignment horizontal="right" vertical="center"/>
    </xf>
    <xf numFmtId="319" fontId="97" fillId="0" borderId="112">
      <alignment vertical="center"/>
    </xf>
    <xf numFmtId="320" fontId="77" fillId="0" borderId="112" applyFill="0" applyBorder="0" applyProtection="0">
      <alignment horizontal="right" vertical="center"/>
    </xf>
    <xf numFmtId="321" fontId="97" fillId="0" borderId="112">
      <alignment horizontal="right" vertical="center"/>
    </xf>
    <xf numFmtId="322" fontId="97" fillId="0" borderId="112">
      <alignment vertical="center"/>
    </xf>
    <xf numFmtId="323" fontId="97" fillId="0" borderId="112">
      <alignment vertical="center"/>
    </xf>
    <xf numFmtId="324" fontId="207" fillId="0" borderId="112" applyFont="0" applyFill="0" applyBorder="0">
      <alignment horizontal="right" vertical="center"/>
    </xf>
    <xf numFmtId="326" fontId="62" fillId="0" borderId="112" applyFont="0" applyFill="0" applyBorder="0" applyProtection="0">
      <alignment horizontal="right" vertical="center"/>
    </xf>
    <xf numFmtId="327" fontId="62" fillId="0" borderId="112" applyFont="0" applyFill="0" applyBorder="0">
      <alignment horizontal="right" vertical="center"/>
    </xf>
    <xf numFmtId="328" fontId="207" fillId="0" borderId="112" applyFont="0" applyFill="0" applyBorder="0">
      <alignment horizontal="right" vertical="center"/>
    </xf>
    <xf numFmtId="39" fontId="207" fillId="0" borderId="112" applyFont="0" applyFill="0" applyBorder="0">
      <alignment horizontal="right" vertical="center"/>
    </xf>
    <xf numFmtId="331" fontId="97" fillId="0" borderId="112" applyBorder="0">
      <alignment vertical="center"/>
    </xf>
    <xf numFmtId="225" fontId="69" fillId="0" borderId="117"/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25" applyNumberFormat="0" applyAlignment="0" applyProtection="0">
      <alignment vertical="center"/>
    </xf>
    <xf numFmtId="0" fontId="177" fillId="0" borderId="121">
      <alignment vertical="center"/>
    </xf>
    <xf numFmtId="179" fontId="12" fillId="42" borderId="117" applyBorder="0" applyProtection="0">
      <alignment vertical="center"/>
    </xf>
    <xf numFmtId="214" fontId="177" fillId="0" borderId="124">
      <alignment vertical="center"/>
    </xf>
    <xf numFmtId="49" fontId="18" fillId="0" borderId="132" applyNumberFormat="0" applyAlignment="0"/>
    <xf numFmtId="0" fontId="42" fillId="74" borderId="118" applyNumberFormat="0" applyAlignment="0" applyProtection="0">
      <alignment vertical="center"/>
    </xf>
    <xf numFmtId="10" fontId="102" fillId="78" borderId="112" applyNumberFormat="0" applyBorder="0" applyAlignment="0" applyProtection="0"/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41" fontId="2" fillId="0" borderId="0" applyFont="0" applyFill="0" applyBorder="0" applyAlignment="0" applyProtection="0">
      <alignment vertical="center"/>
    </xf>
    <xf numFmtId="0" fontId="237" fillId="0" borderId="117" applyBorder="0">
      <alignment horizontal="distributed" vertical="center"/>
      <protection locked="0"/>
    </xf>
    <xf numFmtId="0" fontId="38" fillId="0" borderId="112"/>
    <xf numFmtId="279" fontId="128" fillId="0" borderId="112">
      <alignment vertical="center"/>
    </xf>
    <xf numFmtId="38" fontId="62" fillId="0" borderId="132">
      <alignment horizontal="right"/>
    </xf>
    <xf numFmtId="0" fontId="69" fillId="0" borderId="112" applyNumberFormat="0" applyFont="0" applyFill="0" applyAlignment="0" applyProtection="0"/>
    <xf numFmtId="0" fontId="2" fillId="0" borderId="0">
      <alignment vertical="center"/>
    </xf>
    <xf numFmtId="0" fontId="195" fillId="82" borderId="129" applyBorder="0" applyAlignment="0"/>
    <xf numFmtId="180" fontId="130" fillId="0" borderId="115" applyFont="0" applyFill="0" applyBorder="0" applyAlignment="0" applyProtection="0">
      <alignment vertical="center"/>
    </xf>
    <xf numFmtId="301" fontId="38" fillId="0" borderId="112"/>
    <xf numFmtId="246" fontId="173" fillId="0" borderId="12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25" fontId="69" fillId="0" borderId="117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54" borderId="127" applyBorder="0"/>
    <xf numFmtId="299" fontId="38" fillId="54" borderId="128" applyBorder="0">
      <alignment horizontal="center"/>
    </xf>
    <xf numFmtId="0" fontId="195" fillId="82" borderId="129" applyBorder="0" applyAlignment="0"/>
    <xf numFmtId="12" fontId="38" fillId="78" borderId="130" applyNumberFormat="0" applyBorder="0" applyAlignment="0" applyProtection="0">
      <alignment horizontal="center"/>
    </xf>
    <xf numFmtId="0" fontId="38" fillId="3" borderId="119" applyBorder="0">
      <protection locked="0"/>
    </xf>
    <xf numFmtId="0" fontId="198" fillId="3" borderId="131">
      <alignment horizontal="center" vertical="center"/>
      <protection locked="0"/>
    </xf>
    <xf numFmtId="298" fontId="198" fillId="54" borderId="131">
      <alignment horizontal="center"/>
    </xf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25" fontId="69" fillId="0" borderId="117"/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8" fillId="3" borderId="119" applyBorder="0">
      <protection locked="0"/>
    </xf>
    <xf numFmtId="0" fontId="42" fillId="74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0" fontId="237" fillId="0" borderId="117" applyBorder="0">
      <alignment horizontal="distributed" vertical="center"/>
      <protection locked="0"/>
    </xf>
    <xf numFmtId="0" fontId="195" fillId="82" borderId="129" applyBorder="0" applyAlignment="0"/>
    <xf numFmtId="246" fontId="173" fillId="0" borderId="121">
      <alignment vertical="center"/>
    </xf>
    <xf numFmtId="225" fontId="69" fillId="0" borderId="117"/>
    <xf numFmtId="0" fontId="49" fillId="61" borderId="118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3" fontId="130" fillId="0" borderId="98"/>
    <xf numFmtId="213" fontId="94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79" fontId="168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75" fillId="0" borderId="98" applyNumberFormat="0">
      <alignment horizontal="center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3" fontId="93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93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5" fontId="94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6" fontId="94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94" fillId="0" borderId="98">
      <alignment vertical="center"/>
    </xf>
    <xf numFmtId="219" fontId="77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9" fontId="94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301" fontId="38" fillId="0" borderId="98"/>
    <xf numFmtId="216" fontId="77" fillId="0" borderId="112">
      <alignment vertical="center"/>
    </xf>
    <xf numFmtId="180" fontId="130" fillId="0" borderId="115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98">
      <alignment horizontal="center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188" fillId="80" borderId="98">
      <alignment horizont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93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38" fillId="3" borderId="119" applyBorder="0">
      <protection locked="0"/>
    </xf>
    <xf numFmtId="217" fontId="93" fillId="0" borderId="112">
      <alignment horizontal="right"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49" fontId="102" fillId="54" borderId="113" applyNumberFormat="0" applyBorder="0"/>
    <xf numFmtId="219" fontId="77" fillId="0" borderId="98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4" fontId="94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8" fontId="93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3" fontId="94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3" fontId="94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4" fontId="94" fillId="0" borderId="98">
      <alignment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5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93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9" fontId="94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93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94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93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62" fillId="0" borderId="112">
      <alignment horizontal="distributed" vertical="center" justifyLastLine="1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9" fontId="9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94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93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38" fillId="0" borderId="98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94" fillId="0" borderId="112">
      <alignment horizontal="right" vertical="center"/>
    </xf>
    <xf numFmtId="213" fontId="77" fillId="0" borderId="98">
      <alignment vertical="center"/>
    </xf>
    <xf numFmtId="184" fontId="93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317" fontId="211" fillId="0" borderId="98" applyFont="0" applyFill="0" applyBorder="0">
      <alignment horizontal="right" vertical="center"/>
    </xf>
    <xf numFmtId="318" fontId="207" fillId="0" borderId="98" applyFill="0" applyBorder="0" applyProtection="0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319" fontId="97" fillId="0" borderId="98">
      <alignment vertical="center"/>
    </xf>
    <xf numFmtId="320" fontId="77" fillId="0" borderId="98" applyFill="0" applyBorder="0" applyProtection="0">
      <alignment horizontal="right" vertical="center"/>
    </xf>
    <xf numFmtId="321" fontId="97" fillId="0" borderId="98">
      <alignment horizontal="right" vertical="center"/>
    </xf>
    <xf numFmtId="322" fontId="97" fillId="0" borderId="98">
      <alignment vertical="center"/>
    </xf>
    <xf numFmtId="323" fontId="97" fillId="0" borderId="98">
      <alignment vertical="center"/>
    </xf>
    <xf numFmtId="324" fontId="207" fillId="0" borderId="98" applyFont="0" applyFill="0" applyBorder="0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326" fontId="62" fillId="0" borderId="98" applyFont="0" applyFill="0" applyBorder="0" applyProtection="0">
      <alignment horizontal="right" vertical="center"/>
    </xf>
    <xf numFmtId="327" fontId="62" fillId="0" borderId="98" applyFont="0" applyFill="0" applyBorder="0">
      <alignment horizontal="right" vertical="center"/>
    </xf>
    <xf numFmtId="328" fontId="207" fillId="0" borderId="98" applyFont="0" applyFill="0" applyBorder="0">
      <alignment horizontal="right" vertical="center"/>
    </xf>
    <xf numFmtId="39" fontId="207" fillId="0" borderId="98" applyFont="0" applyFill="0" applyBorder="0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331" fontId="97" fillId="0" borderId="98" applyBorder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112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114">
      <alignment horizontal="distributed" justifyLastLine="1"/>
    </xf>
    <xf numFmtId="218" fontId="77" fillId="0" borderId="98">
      <alignment vertical="center"/>
    </xf>
    <xf numFmtId="184" fontId="77" fillId="0" borderId="112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112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4" fontId="77" fillId="0" borderId="112">
      <alignment vertical="center"/>
    </xf>
    <xf numFmtId="214" fontId="77" fillId="0" borderId="112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93" fillId="0" borderId="98">
      <alignment vertical="center"/>
    </xf>
    <xf numFmtId="0" fontId="38" fillId="3" borderId="119" applyBorder="0">
      <protection locked="0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5" fontId="93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94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214" fontId="77" fillId="0" borderId="112">
      <alignment vertical="center"/>
    </xf>
    <xf numFmtId="184" fontId="93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8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6" fontId="94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93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94" fillId="0" borderId="112">
      <alignment vertical="center"/>
    </xf>
    <xf numFmtId="218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94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0" fontId="55" fillId="74" borderId="125" applyNumberFormat="0" applyAlignment="0" applyProtection="0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7" fontId="94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94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118" applyNumberFormat="0" applyAlignment="0" applyProtection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4" fontId="93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7" fontId="93" fillId="0" borderId="98">
      <alignment horizontal="right" vertical="center"/>
    </xf>
    <xf numFmtId="0" fontId="55" fillId="74" borderId="125" applyNumberFormat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10" fontId="102" fillId="78" borderId="112" applyNumberFormat="0" applyBorder="0" applyAlignment="0" applyProtection="0"/>
    <xf numFmtId="214" fontId="93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132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4" fontId="93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5" fontId="93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7" fontId="9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112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93" fillId="0" borderId="112">
      <alignment vertical="center"/>
    </xf>
    <xf numFmtId="214" fontId="77" fillId="0" borderId="98">
      <alignment vertical="center"/>
    </xf>
    <xf numFmtId="218" fontId="93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93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184" fontId="93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93" fillId="0" borderId="112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0" fontId="62" fillId="77" borderId="119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184" fontId="93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93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128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0" fontId="38" fillId="0" borderId="112"/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184" fontId="94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94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94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8" fontId="93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3" fontId="77" fillId="0" borderId="112">
      <alignment vertical="center"/>
    </xf>
    <xf numFmtId="214" fontId="77" fillId="0" borderId="98">
      <alignment vertical="center"/>
    </xf>
    <xf numFmtId="219" fontId="93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9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8" fontId="94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4" fontId="93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0" fontId="102" fillId="54" borderId="112" applyNumberFormat="0" applyBorder="0" applyAlignment="0" applyProtection="0"/>
    <xf numFmtId="217" fontId="77" fillId="0" borderId="112">
      <alignment horizontal="right" vertical="center"/>
    </xf>
    <xf numFmtId="0" fontId="42" fillId="74" borderId="118" applyNumberFormat="0" applyAlignment="0" applyProtection="0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184" fontId="94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3" fontId="130" fillId="0" borderId="112"/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93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94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4" fontId="93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6" fontId="94" fillId="0" borderId="98">
      <alignment vertical="center"/>
    </xf>
    <xf numFmtId="215" fontId="94" fillId="0" borderId="112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7" fontId="94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94" fillId="0" borderId="98">
      <alignment horizontal="right" vertical="center"/>
    </xf>
    <xf numFmtId="216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8" fontId="93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8" fontId="94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98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3" fontId="93" fillId="0" borderId="98">
      <alignment horizontal="right" vertical="center"/>
    </xf>
    <xf numFmtId="215" fontId="93" fillId="0" borderId="98">
      <alignment horizontal="right" vertical="center"/>
    </xf>
    <xf numFmtId="215" fontId="93" fillId="0" borderId="98">
      <alignment horizontal="right" vertical="center"/>
    </xf>
    <xf numFmtId="217" fontId="93" fillId="0" borderId="98">
      <alignment horizontal="right" vertical="center"/>
    </xf>
    <xf numFmtId="217" fontId="93" fillId="0" borderId="98">
      <alignment horizontal="right" vertical="center"/>
    </xf>
    <xf numFmtId="0" fontId="2" fillId="0" borderId="0">
      <alignment vertical="center"/>
    </xf>
    <xf numFmtId="219" fontId="93" fillId="0" borderId="98">
      <alignment horizontal="right"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112"/>
    <xf numFmtId="38" fontId="62" fillId="0" borderId="132">
      <alignment horizontal="right"/>
    </xf>
    <xf numFmtId="3" fontId="130" fillId="0" borderId="112"/>
    <xf numFmtId="0" fontId="97" fillId="0" borderId="112" applyNumberFormat="0" applyBorder="0" applyAlignment="0"/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4" fillId="0" borderId="112">
      <alignment vertical="center"/>
    </xf>
    <xf numFmtId="214" fontId="93" fillId="0" borderId="112">
      <alignment vertical="center"/>
    </xf>
    <xf numFmtId="0" fontId="62" fillId="0" borderId="114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0" fontId="104" fillId="0" borderId="116">
      <alignment horizontal="lef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8" fontId="94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42" fillId="53" borderId="118" applyNumberFormat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0" fontId="102" fillId="54" borderId="112" applyNumberFormat="0" applyBorder="0" applyAlignment="0" applyProtection="0"/>
    <xf numFmtId="184" fontId="77" fillId="0" borderId="112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94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93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93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8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49" fillId="40" borderId="118" applyNumberFormat="0" applyAlignment="0" applyProtection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0" fontId="104" fillId="0" borderId="116">
      <alignment horizontal="left" vertical="center"/>
    </xf>
    <xf numFmtId="216" fontId="93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0" fontId="97" fillId="0" borderId="112" applyNumberFormat="0" applyBorder="0" applyAlignment="0"/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93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184" fontId="94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5" fontId="94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4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9" fontId="18" fillId="0" borderId="132" applyNumberFormat="0" applyAlignment="0"/>
    <xf numFmtId="213" fontId="94" fillId="0" borderId="112">
      <alignment horizontal="right" vertical="center"/>
    </xf>
    <xf numFmtId="218" fontId="93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94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0" fontId="49" fillId="61" borderId="118" applyNumberFormat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0" fontId="3" fillId="0" borderId="112" applyNumberFormat="0" applyFill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6" fontId="77" fillId="0" borderId="112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94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62" fillId="0" borderId="112">
      <alignment horizontal="distributed" vertical="center" justifyLastLine="1"/>
    </xf>
    <xf numFmtId="184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49" fontId="18" fillId="0" borderId="132" applyNumberFormat="0" applyAlignment="0"/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93" fillId="0" borderId="112">
      <alignment vertical="center"/>
    </xf>
    <xf numFmtId="213" fontId="94" fillId="0" borderId="112">
      <alignment horizontal="right" vertical="center"/>
    </xf>
    <xf numFmtId="184" fontId="77" fillId="0" borderId="98">
      <alignment vertical="center"/>
    </xf>
    <xf numFmtId="218" fontId="94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94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94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55" fillId="53" borderId="125" applyNumberFormat="0" applyAlignment="0" applyProtection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93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3" fontId="94" fillId="0" borderId="112">
      <alignment horizontal="right" vertical="center"/>
    </xf>
    <xf numFmtId="10" fontId="102" fillId="78" borderId="98" applyNumberFormat="0" applyBorder="0" applyAlignment="0" applyProtection="0"/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215" fontId="77" fillId="0" borderId="112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0" fontId="42" fillId="74" borderId="118" applyNumberFormat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0" fontId="62" fillId="77" borderId="119" applyNumberFormat="0" applyFont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94" fillId="0" borderId="98">
      <alignment vertical="center"/>
    </xf>
    <xf numFmtId="214" fontId="94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93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6" fontId="94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94" fillId="0" borderId="98">
      <alignment horizontal="right" vertical="center"/>
    </xf>
    <xf numFmtId="216" fontId="93" fillId="0" borderId="98">
      <alignment vertical="center"/>
    </xf>
    <xf numFmtId="213" fontId="94" fillId="0" borderId="98">
      <alignment horizontal="right" vertical="center"/>
    </xf>
    <xf numFmtId="218" fontId="77" fillId="0" borderId="112">
      <alignment vertical="center"/>
    </xf>
    <xf numFmtId="0" fontId="38" fillId="0" borderId="98"/>
    <xf numFmtId="213" fontId="77" fillId="0" borderId="98">
      <alignment vertical="center"/>
    </xf>
    <xf numFmtId="214" fontId="94" fillId="0" borderId="98">
      <alignment vertical="center"/>
    </xf>
    <xf numFmtId="279" fontId="128" fillId="0" borderId="98">
      <alignment vertical="center"/>
    </xf>
    <xf numFmtId="0" fontId="69" fillId="0" borderId="98" applyNumberFormat="0" applyFont="0" applyFill="0" applyAlignment="0" applyProtection="0"/>
    <xf numFmtId="21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3" fillId="0" borderId="112" applyNumberFormat="0" applyFill="0" applyProtection="0">
      <alignment vertical="center"/>
    </xf>
    <xf numFmtId="218" fontId="77" fillId="0" borderId="98">
      <alignment vertical="center"/>
    </xf>
    <xf numFmtId="184" fontId="94" fillId="0" borderId="98">
      <alignment vertical="center"/>
    </xf>
    <xf numFmtId="214" fontId="77" fillId="0" borderId="112">
      <alignment vertical="center"/>
    </xf>
    <xf numFmtId="0" fontId="38" fillId="0" borderId="112"/>
    <xf numFmtId="49" fontId="18" fillId="0" borderId="132" applyNumberFormat="0" applyAlignment="0"/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5" fontId="94" fillId="0" borderId="98">
      <alignment horizontal="right" vertical="center"/>
    </xf>
    <xf numFmtId="219" fontId="93" fillId="0" borderId="98">
      <alignment horizontal="right" vertical="center"/>
    </xf>
    <xf numFmtId="184" fontId="77" fillId="0" borderId="112">
      <alignment vertical="center"/>
    </xf>
    <xf numFmtId="214" fontId="94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94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93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0" fontId="130" fillId="0" borderId="115" applyFont="0" applyFill="0" applyBorder="0" applyAlignment="0" applyProtection="0">
      <alignment vertical="center"/>
    </xf>
    <xf numFmtId="301" fontId="38" fillId="0" borderId="98"/>
    <xf numFmtId="217" fontId="77" fillId="0" borderId="112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94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7" fontId="93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0" fontId="102" fillId="54" borderId="112" applyNumberFormat="0" applyBorder="0" applyAlignment="0" applyProtection="0"/>
    <xf numFmtId="214" fontId="94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6" fontId="93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94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5" fontId="93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0" fontId="3" fillId="54" borderId="119" applyNumberFormat="0" applyFont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3" fontId="93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94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3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93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93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3" fontId="130" fillId="0" borderId="112"/>
    <xf numFmtId="216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93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9" fontId="94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94" fillId="0" borderId="112">
      <alignment vertical="center"/>
    </xf>
    <xf numFmtId="216" fontId="77" fillId="0" borderId="112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93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93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>
      <alignment vertical="center"/>
    </xf>
    <xf numFmtId="38" fontId="62" fillId="0" borderId="132">
      <alignment horizontal="right"/>
    </xf>
    <xf numFmtId="49" fontId="18" fillId="0" borderId="132" applyNumberFormat="0" applyAlignment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7" fillId="0" borderId="0"/>
    <xf numFmtId="0" fontId="212" fillId="54" borderId="133">
      <alignment horizontal="center" wrapText="1"/>
    </xf>
    <xf numFmtId="0" fontId="248" fillId="0" borderId="134"/>
    <xf numFmtId="0" fontId="247" fillId="0" borderId="0"/>
    <xf numFmtId="180" fontId="247" fillId="0" borderId="0"/>
    <xf numFmtId="0" fontId="62" fillId="0" borderId="133">
      <alignment horizontal="center"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3" fillId="0" borderId="0"/>
    <xf numFmtId="0" fontId="59" fillId="0" borderId="0">
      <alignment vertical="center"/>
    </xf>
    <xf numFmtId="0" fontId="1" fillId="0" borderId="0">
      <alignment vertical="center"/>
    </xf>
    <xf numFmtId="0" fontId="18" fillId="0" borderId="0"/>
  </cellStyleXfs>
  <cellXfs count="195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255" fillId="0" borderId="4" xfId="0" applyFont="1" applyBorder="1" applyAlignment="1">
      <alignment horizontal="center" vertical="center"/>
    </xf>
    <xf numFmtId="0" fontId="249" fillId="0" borderId="0" xfId="0" applyFont="1" applyAlignment="1">
      <alignment vertical="center"/>
    </xf>
    <xf numFmtId="0" fontId="255" fillId="0" borderId="4" xfId="0" applyFont="1" applyBorder="1" applyAlignment="1">
      <alignment horizontal="center" vertical="center" shrinkToFit="1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0" fontId="257" fillId="0" borderId="0" xfId="0" applyFont="1" applyAlignment="1">
      <alignment vertical="center"/>
    </xf>
    <xf numFmtId="1" fontId="257" fillId="0" borderId="0" xfId="0" applyNumberFormat="1" applyFont="1" applyAlignment="1">
      <alignment vertical="center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 shrinkToFit="1"/>
    </xf>
    <xf numFmtId="0" fontId="250" fillId="85" borderId="37" xfId="0" applyFont="1" applyFill="1" applyBorder="1" applyAlignment="1">
      <alignment horizontal="center" vertical="center"/>
    </xf>
    <xf numFmtId="49" fontId="250" fillId="85" borderId="37" xfId="0" applyNumberFormat="1" applyFont="1" applyFill="1" applyBorder="1" applyAlignment="1">
      <alignment horizontal="center" vertical="center"/>
    </xf>
    <xf numFmtId="177" fontId="250" fillId="85" borderId="37" xfId="0" applyNumberFormat="1" applyFont="1" applyFill="1" applyBorder="1" applyAlignment="1">
      <alignment horizontal="center" vertical="center" wrapText="1"/>
    </xf>
    <xf numFmtId="177" fontId="250" fillId="85" borderId="37" xfId="0" applyNumberFormat="1" applyFont="1" applyFill="1" applyBorder="1" applyAlignment="1">
      <alignment horizontal="center" vertical="center"/>
    </xf>
    <xf numFmtId="1" fontId="250" fillId="85" borderId="37" xfId="0" applyNumberFormat="1" applyFont="1" applyFill="1" applyBorder="1" applyAlignment="1">
      <alignment horizontal="center" vertical="center" wrapText="1"/>
    </xf>
    <xf numFmtId="178" fontId="250" fillId="85" borderId="37" xfId="0" applyNumberFormat="1" applyFont="1" applyFill="1" applyBorder="1" applyAlignment="1">
      <alignment horizontal="center" vertical="center" wrapText="1"/>
    </xf>
    <xf numFmtId="0" fontId="258" fillId="0" borderId="0" xfId="0" applyFont="1" applyAlignment="1">
      <alignment vertical="center"/>
    </xf>
    <xf numFmtId="0" fontId="256" fillId="0" borderId="0" xfId="0" applyFont="1" applyAlignment="1">
      <alignment horizontal="right" vertical="center"/>
    </xf>
    <xf numFmtId="0" fontId="255" fillId="0" borderId="112" xfId="0" applyFont="1" applyBorder="1" applyAlignment="1">
      <alignment horizontal="center" vertical="center" shrinkToFit="1"/>
    </xf>
    <xf numFmtId="41" fontId="255" fillId="0" borderId="112" xfId="1" applyFont="1" applyFill="1" applyBorder="1" applyAlignment="1">
      <alignment horizontal="center" vertical="center" shrinkToFit="1"/>
    </xf>
    <xf numFmtId="41" fontId="255" fillId="0" borderId="112" xfId="1" applyFont="1" applyBorder="1" applyAlignment="1">
      <alignment horizontal="center" vertical="center" shrinkToFit="1"/>
    </xf>
    <xf numFmtId="0" fontId="255" fillId="86" borderId="112" xfId="0" applyFont="1" applyFill="1" applyBorder="1" applyAlignment="1">
      <alignment horizontal="center" vertical="center" shrinkToFit="1"/>
    </xf>
    <xf numFmtId="0" fontId="57" fillId="0" borderId="112" xfId="0" applyFont="1" applyBorder="1" applyAlignment="1">
      <alignment horizontal="center" vertical="center" shrinkToFit="1"/>
    </xf>
    <xf numFmtId="41" fontId="255" fillId="86" borderId="112" xfId="1" applyFont="1" applyFill="1" applyBorder="1" applyAlignment="1">
      <alignment horizontal="center" vertical="center" shrinkToFit="1"/>
    </xf>
    <xf numFmtId="0" fontId="57" fillId="86" borderId="112" xfId="0" applyFont="1" applyFill="1" applyBorder="1" applyAlignment="1">
      <alignment horizontal="center" vertical="center" shrinkToFit="1"/>
    </xf>
    <xf numFmtId="1" fontId="255" fillId="0" borderId="112" xfId="0" applyNumberFormat="1" applyFont="1" applyBorder="1" applyAlignment="1">
      <alignment horizontal="center" vertical="center" shrinkToFit="1"/>
    </xf>
    <xf numFmtId="1" fontId="57" fillId="0" borderId="112" xfId="0" applyNumberFormat="1" applyFont="1" applyBorder="1" applyAlignment="1">
      <alignment horizontal="center" vertical="center" shrinkToFit="1"/>
    </xf>
    <xf numFmtId="49" fontId="255" fillId="0" borderId="112" xfId="1" applyNumberFormat="1" applyFont="1" applyBorder="1" applyAlignment="1">
      <alignment horizontal="center" vertical="center" shrinkToFit="1"/>
    </xf>
    <xf numFmtId="41" fontId="57" fillId="0" borderId="112" xfId="1" applyFont="1" applyBorder="1" applyAlignment="1">
      <alignment horizontal="center" vertical="center" shrinkToFit="1"/>
    </xf>
    <xf numFmtId="41" fontId="250" fillId="0" borderId="112" xfId="1" applyFont="1" applyFill="1" applyBorder="1" applyAlignment="1">
      <alignment horizontal="center" vertical="center" shrinkToFit="1"/>
    </xf>
    <xf numFmtId="292" fontId="255" fillId="0" borderId="112" xfId="1" applyNumberFormat="1" applyFont="1" applyBorder="1" applyAlignment="1">
      <alignment horizontal="center" vertical="center" shrinkToFit="1"/>
    </xf>
    <xf numFmtId="292" fontId="255" fillId="0" borderId="112" xfId="1" applyNumberFormat="1" applyFont="1" applyFill="1" applyBorder="1" applyAlignment="1">
      <alignment horizontal="center" vertical="center" shrinkToFit="1"/>
    </xf>
    <xf numFmtId="292" fontId="255" fillId="0" borderId="112" xfId="1" applyNumberFormat="1" applyFont="1" applyBorder="1" applyAlignment="1">
      <alignment horizontal="center" shrinkToFit="1"/>
    </xf>
    <xf numFmtId="292" fontId="57" fillId="0" borderId="112" xfId="1" applyNumberFormat="1" applyFont="1" applyBorder="1" applyAlignment="1">
      <alignment horizontal="center" vertical="center" shrinkToFit="1"/>
    </xf>
    <xf numFmtId="292" fontId="57" fillId="0" borderId="112" xfId="1" applyNumberFormat="1" applyFont="1" applyFill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 shrinkToFit="1"/>
    </xf>
    <xf numFmtId="179" fontId="255" fillId="0" borderId="112" xfId="1" applyNumberFormat="1" applyFont="1" applyBorder="1" applyAlignment="1">
      <alignment horizontal="center" vertical="center" shrinkToFit="1"/>
    </xf>
    <xf numFmtId="49" fontId="57" fillId="0" borderId="112" xfId="0" applyNumberFormat="1" applyFont="1" applyBorder="1" applyAlignment="1">
      <alignment horizontal="center" vertical="center" shrinkToFit="1"/>
    </xf>
    <xf numFmtId="0" fontId="255" fillId="0" borderId="112" xfId="0" applyFont="1" applyBorder="1" applyAlignment="1">
      <alignment horizontal="center" vertical="top" shrinkToFit="1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 shrinkToFit="1"/>
    </xf>
    <xf numFmtId="49" fontId="255" fillId="0" borderId="112" xfId="0" applyNumberFormat="1" applyFont="1" applyBorder="1" applyAlignment="1">
      <alignment horizontal="center" vertical="center" shrinkToFit="1"/>
    </xf>
    <xf numFmtId="179" fontId="57" fillId="0" borderId="112" xfId="1" applyNumberFormat="1" applyFont="1" applyFill="1" applyBorder="1" applyAlignment="1">
      <alignment horizontal="center" vertical="center" shrinkToFit="1"/>
    </xf>
    <xf numFmtId="179" fontId="255" fillId="0" borderId="112" xfId="1" applyNumberFormat="1" applyFont="1" applyFill="1" applyBorder="1" applyAlignment="1">
      <alignment horizontal="center" vertical="center" shrinkToFit="1"/>
    </xf>
    <xf numFmtId="0" fontId="255" fillId="0" borderId="4" xfId="0" applyFont="1" applyFill="1" applyBorder="1" applyAlignment="1">
      <alignment horizontal="center" vertical="center"/>
    </xf>
    <xf numFmtId="41" fontId="255" fillId="0" borderId="4" xfId="1" applyFont="1" applyBorder="1" applyAlignment="1">
      <alignment horizontal="center" vertical="center" shrinkToFit="1"/>
    </xf>
    <xf numFmtId="0" fontId="255" fillId="0" borderId="112" xfId="0" applyFont="1" applyFill="1" applyBorder="1" applyAlignment="1">
      <alignment horizontal="center" vertical="center" shrinkToFit="1"/>
    </xf>
    <xf numFmtId="0" fontId="255" fillId="0" borderId="112" xfId="0" applyFont="1" applyBorder="1" applyAlignment="1">
      <alignment horizontal="center" vertical="center"/>
    </xf>
    <xf numFmtId="0" fontId="255" fillId="0" borderId="112" xfId="0" applyFont="1" applyFill="1" applyBorder="1" applyAlignment="1">
      <alignment horizontal="center" vertical="center"/>
    </xf>
    <xf numFmtId="49" fontId="221" fillId="0" borderId="112" xfId="0" applyNumberFormat="1" applyFont="1" applyBorder="1" applyAlignment="1">
      <alignment horizontal="center" vertical="center" shrinkToFit="1"/>
    </xf>
    <xf numFmtId="0" fontId="221" fillId="0" borderId="112" xfId="0" applyFont="1" applyBorder="1" applyAlignment="1">
      <alignment horizontal="center" vertical="center" shrinkToFit="1"/>
    </xf>
    <xf numFmtId="0" fontId="255" fillId="0" borderId="4" xfId="0" applyFont="1" applyFill="1" applyBorder="1" applyAlignment="1">
      <alignment horizontal="center" vertical="center" shrinkToFit="1"/>
    </xf>
    <xf numFmtId="41" fontId="255" fillId="0" borderId="4" xfId="1" applyFont="1" applyFill="1" applyBorder="1" applyAlignment="1">
      <alignment horizontal="center" vertical="center" shrinkToFit="1"/>
    </xf>
    <xf numFmtId="41" fontId="260" fillId="0" borderId="112" xfId="1" applyFont="1" applyFill="1" applyBorder="1" applyAlignment="1">
      <alignment horizontal="center" vertical="center" shrinkToFit="1"/>
    </xf>
    <xf numFmtId="0" fontId="221" fillId="0" borderId="112" xfId="53" applyFont="1" applyBorder="1" applyAlignment="1">
      <alignment horizontal="center" vertical="center" shrinkToFit="1"/>
    </xf>
    <xf numFmtId="0" fontId="261" fillId="0" borderId="112" xfId="0" applyFont="1" applyBorder="1" applyAlignment="1">
      <alignment horizontal="center" vertical="center" shrinkToFit="1"/>
    </xf>
    <xf numFmtId="41" fontId="261" fillId="0" borderId="112" xfId="1" applyFont="1" applyBorder="1" applyAlignment="1">
      <alignment horizontal="center" vertical="center" shrinkToFit="1"/>
    </xf>
    <xf numFmtId="0" fontId="0" fillId="0" borderId="0" xfId="0" applyFont="1" applyAlignment="1">
      <alignment horizontal="center" vertical="center" shrinkToFit="1"/>
    </xf>
    <xf numFmtId="1" fontId="261" fillId="0" borderId="112" xfId="0" applyNumberFormat="1" applyFont="1" applyBorder="1" applyAlignment="1">
      <alignment horizontal="center" vertical="center" shrinkToFit="1"/>
    </xf>
    <xf numFmtId="0" fontId="261" fillId="86" borderId="112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49" fontId="255" fillId="0" borderId="4" xfId="0" applyNumberFormat="1" applyFont="1" applyBorder="1" applyAlignment="1">
      <alignment horizontal="center" vertical="center" shrinkToFit="1"/>
    </xf>
    <xf numFmtId="41" fontId="249" fillId="86" borderId="112" xfId="1" applyFont="1" applyFill="1" applyBorder="1" applyAlignment="1">
      <alignment horizontal="center" vertical="center" shrinkToFit="1"/>
    </xf>
    <xf numFmtId="41" fontId="249" fillId="0" borderId="112" xfId="1" applyFont="1" applyFill="1" applyBorder="1" applyAlignment="1">
      <alignment horizontal="center" vertical="center" shrinkToFit="1"/>
    </xf>
    <xf numFmtId="0" fontId="57" fillId="0" borderId="112" xfId="0" applyFont="1" applyFill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 shrinkToFit="1"/>
    </xf>
    <xf numFmtId="0" fontId="255" fillId="86" borderId="112" xfId="0" applyFont="1" applyFill="1" applyBorder="1" applyAlignment="1">
      <alignment horizontal="center" vertical="center"/>
    </xf>
    <xf numFmtId="0" fontId="221" fillId="0" borderId="112" xfId="0" applyFont="1" applyFill="1" applyBorder="1" applyAlignment="1">
      <alignment horizontal="center" vertical="center" shrinkToFit="1"/>
    </xf>
    <xf numFmtId="1" fontId="255" fillId="0" borderId="112" xfId="0" applyNumberFormat="1" applyFont="1" applyFill="1" applyBorder="1" applyAlignment="1">
      <alignment horizontal="center" vertical="center" shrinkToFit="1"/>
    </xf>
    <xf numFmtId="41" fontId="257" fillId="0" borderId="112" xfId="1" applyFont="1" applyBorder="1" applyAlignment="1">
      <alignment horizontal="center" vertical="center" shrinkToFit="1"/>
    </xf>
    <xf numFmtId="292" fontId="255" fillId="0" borderId="4" xfId="1" applyNumberFormat="1" applyFont="1" applyFill="1" applyBorder="1" applyAlignment="1">
      <alignment horizontal="center" vertical="center" shrinkToFit="1"/>
    </xf>
    <xf numFmtId="0" fontId="261" fillId="0" borderId="112" xfId="0" applyFont="1" applyFill="1" applyBorder="1" applyAlignment="1">
      <alignment horizontal="center" vertical="center" shrinkToFit="1"/>
    </xf>
    <xf numFmtId="41" fontId="261" fillId="0" borderId="112" xfId="1" applyFont="1" applyFill="1" applyBorder="1" applyAlignment="1">
      <alignment horizontal="center" vertical="center" shrinkToFit="1"/>
    </xf>
    <xf numFmtId="292" fontId="261" fillId="0" borderId="112" xfId="1" applyNumberFormat="1" applyFont="1" applyFill="1" applyBorder="1" applyAlignment="1">
      <alignment horizontal="center" vertical="center" shrinkToFit="1"/>
    </xf>
    <xf numFmtId="0" fontId="263" fillId="0" borderId="112" xfId="0" applyFont="1" applyBorder="1" applyAlignment="1">
      <alignment horizontal="center" vertical="center" shrinkToFit="1"/>
    </xf>
    <xf numFmtId="41" fontId="264" fillId="0" borderId="112" xfId="1" applyFont="1" applyFill="1" applyBorder="1" applyAlignment="1">
      <alignment horizontal="center" vertical="center" shrinkToFit="1"/>
    </xf>
    <xf numFmtId="0" fontId="57" fillId="0" borderId="112" xfId="0" applyFont="1" applyFill="1" applyBorder="1" applyAlignment="1">
      <alignment horizontal="center" vertical="center" shrinkToFit="1"/>
    </xf>
    <xf numFmtId="0" fontId="250" fillId="0" borderId="112" xfId="0" applyFont="1" applyBorder="1" applyAlignment="1">
      <alignment horizontal="center" vertical="center" shrinkToFit="1"/>
    </xf>
    <xf numFmtId="0" fontId="57" fillId="0" borderId="112" xfId="0" applyFont="1" applyBorder="1" applyAlignment="1">
      <alignment horizontal="center" vertical="center"/>
    </xf>
    <xf numFmtId="0" fontId="262" fillId="0" borderId="4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49" fontId="57" fillId="0" borderId="4" xfId="0" applyNumberFormat="1" applyFont="1" applyBorder="1" applyAlignment="1">
      <alignment horizontal="center" vertical="center" shrinkToFit="1"/>
    </xf>
    <xf numFmtId="41" fontId="57" fillId="0" borderId="4" xfId="1" applyFont="1" applyBorder="1" applyAlignment="1">
      <alignment horizontal="center" vertical="center" shrinkToFit="1"/>
    </xf>
    <xf numFmtId="1" fontId="57" fillId="0" borderId="4" xfId="0" applyNumberFormat="1" applyFont="1" applyBorder="1" applyAlignment="1">
      <alignment horizontal="center" vertical="center" shrinkToFit="1"/>
    </xf>
    <xf numFmtId="1" fontId="255" fillId="0" borderId="4" xfId="0" applyNumberFormat="1" applyFont="1" applyBorder="1" applyAlignment="1">
      <alignment horizontal="center" vertical="center" shrinkToFit="1"/>
    </xf>
    <xf numFmtId="0" fontId="250" fillId="0" borderId="112" xfId="0" applyFont="1" applyFill="1" applyBorder="1" applyAlignment="1">
      <alignment horizontal="center" vertical="center" shrinkToFit="1"/>
    </xf>
    <xf numFmtId="41" fontId="265" fillId="0" borderId="112" xfId="1" applyFont="1" applyBorder="1" applyAlignment="1">
      <alignment horizontal="center" vertical="center" shrinkToFit="1"/>
    </xf>
    <xf numFmtId="49" fontId="57" fillId="0" borderId="112" xfId="0" applyNumberFormat="1" applyFont="1" applyFill="1" applyBorder="1" applyAlignment="1">
      <alignment horizontal="center" vertical="center" shrinkToFit="1"/>
    </xf>
    <xf numFmtId="1" fontId="57" fillId="0" borderId="112" xfId="0" applyNumberFormat="1" applyFont="1" applyFill="1" applyBorder="1" applyAlignment="1">
      <alignment horizontal="center" vertical="center" shrinkToFit="1"/>
    </xf>
    <xf numFmtId="0" fontId="57" fillId="0" borderId="4" xfId="0" applyFont="1" applyFill="1" applyBorder="1" applyAlignment="1">
      <alignment horizontal="center" vertical="center" shrinkToFit="1"/>
    </xf>
    <xf numFmtId="41" fontId="57" fillId="0" borderId="4" xfId="1" applyFont="1" applyFill="1" applyBorder="1" applyAlignment="1">
      <alignment horizontal="center" vertical="center" shrinkToFit="1"/>
    </xf>
    <xf numFmtId="0" fontId="57" fillId="86" borderId="4" xfId="0" applyFont="1" applyFill="1" applyBorder="1" applyAlignment="1">
      <alignment horizontal="center" vertical="center" shrinkToFit="1"/>
    </xf>
    <xf numFmtId="49" fontId="255" fillId="0" borderId="112" xfId="0" applyNumberFormat="1" applyFont="1" applyFill="1" applyBorder="1" applyAlignment="1">
      <alignment horizontal="center" vertical="center" shrinkToFit="1"/>
    </xf>
    <xf numFmtId="0" fontId="57" fillId="86" borderId="4" xfId="0" applyFont="1" applyFill="1" applyBorder="1" applyAlignment="1">
      <alignment horizontal="center" vertical="center"/>
    </xf>
    <xf numFmtId="0" fontId="255" fillId="86" borderId="4" xfId="0" applyFont="1" applyFill="1" applyBorder="1" applyAlignment="1">
      <alignment horizontal="center" vertical="center" shrinkToFit="1"/>
    </xf>
    <xf numFmtId="41" fontId="260" fillId="86" borderId="112" xfId="1" applyFont="1" applyFill="1" applyBorder="1" applyAlignment="1">
      <alignment horizontal="center" vertical="center" shrinkToFit="1"/>
    </xf>
    <xf numFmtId="0" fontId="255" fillId="0" borderId="114" xfId="0" applyFont="1" applyFill="1" applyBorder="1" applyAlignment="1">
      <alignment horizontal="center" vertical="center" shrinkToFit="1"/>
    </xf>
    <xf numFmtId="41" fontId="255" fillId="86" borderId="4" xfId="1" applyFont="1" applyFill="1" applyBorder="1" applyAlignment="1">
      <alignment horizontal="center" vertical="center" shrinkToFit="1"/>
    </xf>
    <xf numFmtId="0" fontId="255" fillId="86" borderId="4" xfId="0" applyFont="1" applyFill="1" applyBorder="1" applyAlignment="1">
      <alignment horizontal="center" vertical="center"/>
    </xf>
    <xf numFmtId="0" fontId="261" fillId="0" borderId="4" xfId="0" applyFont="1" applyBorder="1" applyAlignment="1">
      <alignment horizontal="center" vertical="center" shrinkToFit="1"/>
    </xf>
    <xf numFmtId="41" fontId="221" fillId="0" borderId="4" xfId="1" applyFont="1" applyFill="1" applyBorder="1" applyAlignment="1">
      <alignment horizontal="center" vertical="center" shrinkToFit="1"/>
    </xf>
    <xf numFmtId="0" fontId="259" fillId="0" borderId="112" xfId="0" applyFont="1" applyBorder="1" applyAlignment="1">
      <alignment horizontal="center" vertical="center" shrinkToFit="1"/>
    </xf>
    <xf numFmtId="41" fontId="257" fillId="86" borderId="112" xfId="1" applyFont="1" applyFill="1" applyBorder="1" applyAlignment="1">
      <alignment horizontal="center" vertical="center" shrinkToFit="1"/>
    </xf>
    <xf numFmtId="0" fontId="259" fillId="86" borderId="112" xfId="0" applyFont="1" applyFill="1" applyBorder="1" applyAlignment="1">
      <alignment horizontal="center" vertical="center" shrinkToFit="1"/>
    </xf>
    <xf numFmtId="14" fontId="261" fillId="0" borderId="112" xfId="0" applyNumberFormat="1" applyFont="1" applyFill="1" applyBorder="1" applyAlignment="1">
      <alignment horizontal="center" vertical="center" shrinkToFit="1"/>
    </xf>
    <xf numFmtId="3" fontId="255" fillId="0" borderId="112" xfId="0" applyNumberFormat="1" applyFont="1" applyBorder="1" applyAlignment="1">
      <alignment horizontal="center" vertical="center" shrinkToFit="1"/>
    </xf>
    <xf numFmtId="0" fontId="145" fillId="0" borderId="112" xfId="0" quotePrefix="1" applyFont="1" applyBorder="1" applyAlignment="1">
      <alignment horizontal="center" vertical="center" shrinkToFit="1"/>
    </xf>
    <xf numFmtId="176" fontId="145" fillId="0" borderId="112" xfId="42183" applyNumberFormat="1" applyFont="1" applyBorder="1" applyAlignment="1">
      <alignment horizontal="center" vertical="center" shrinkToFit="1"/>
    </xf>
    <xf numFmtId="41" fontId="263" fillId="0" borderId="112" xfId="1" applyFont="1" applyBorder="1" applyAlignment="1">
      <alignment horizontal="center" vertical="center" shrinkToFit="1"/>
    </xf>
    <xf numFmtId="292" fontId="263" fillId="0" borderId="112" xfId="1" applyNumberFormat="1" applyFont="1" applyBorder="1" applyAlignment="1">
      <alignment horizontal="center" vertical="center" shrinkToFit="1"/>
    </xf>
    <xf numFmtId="0" fontId="272" fillId="0" borderId="112" xfId="0" applyFont="1" applyBorder="1" applyAlignment="1">
      <alignment horizontal="center" vertical="center" shrinkToFit="1"/>
    </xf>
    <xf numFmtId="3" fontId="69" fillId="0" borderId="112" xfId="42186" applyNumberFormat="1" applyFont="1" applyFill="1" applyBorder="1" applyAlignment="1">
      <alignment horizontal="center" vertical="center" shrinkToFit="1"/>
    </xf>
    <xf numFmtId="3" fontId="255" fillId="0" borderId="112" xfId="0" applyNumberFormat="1" applyFont="1" applyFill="1" applyBorder="1" applyAlignment="1">
      <alignment horizontal="center" vertical="center" shrinkToFit="1"/>
    </xf>
    <xf numFmtId="292" fontId="255" fillId="86" borderId="112" xfId="1" applyNumberFormat="1" applyFont="1" applyFill="1" applyBorder="1" applyAlignment="1">
      <alignment horizontal="center" shrinkToFit="1"/>
    </xf>
    <xf numFmtId="0" fontId="57" fillId="86" borderId="112" xfId="0" applyFont="1" applyFill="1" applyBorder="1" applyAlignment="1">
      <alignment horizontal="center" vertical="center"/>
    </xf>
    <xf numFmtId="0" fontId="221" fillId="0" borderId="4" xfId="0" applyFont="1" applyBorder="1" applyAlignment="1">
      <alignment horizontal="center" vertical="center"/>
    </xf>
    <xf numFmtId="0" fontId="221" fillId="0" borderId="4" xfId="0" applyFont="1" applyBorder="1" applyAlignment="1">
      <alignment horizontal="center" vertical="center" shrinkToFit="1"/>
    </xf>
    <xf numFmtId="0" fontId="221" fillId="0" borderId="4" xfId="0" applyFont="1" applyFill="1" applyBorder="1" applyAlignment="1">
      <alignment horizontal="center" vertical="center" shrinkToFit="1"/>
    </xf>
    <xf numFmtId="49" fontId="221" fillId="0" borderId="4" xfId="0" applyNumberFormat="1" applyFont="1" applyFill="1" applyBorder="1" applyAlignment="1">
      <alignment horizontal="center" vertical="center" shrinkToFit="1"/>
    </xf>
    <xf numFmtId="49" fontId="221" fillId="0" borderId="4" xfId="0" applyNumberFormat="1" applyFont="1" applyBorder="1" applyAlignment="1">
      <alignment horizontal="center" vertical="center" shrinkToFit="1"/>
    </xf>
    <xf numFmtId="49" fontId="255" fillId="0" borderId="4" xfId="0" applyNumberFormat="1" applyFont="1" applyFill="1" applyBorder="1" applyAlignment="1">
      <alignment horizontal="center" vertical="center" shrinkToFit="1"/>
    </xf>
    <xf numFmtId="1" fontId="255" fillId="0" borderId="4" xfId="0" applyNumberFormat="1" applyFont="1" applyFill="1" applyBorder="1" applyAlignment="1">
      <alignment horizontal="center" vertical="center" shrinkToFit="1"/>
    </xf>
    <xf numFmtId="0" fontId="147" fillId="0" borderId="4" xfId="0" applyFont="1" applyBorder="1" applyAlignment="1">
      <alignment horizontal="center" vertical="center" shrinkToFit="1"/>
    </xf>
    <xf numFmtId="0" fontId="261" fillId="86" borderId="4" xfId="0" applyFont="1" applyFill="1" applyBorder="1" applyAlignment="1">
      <alignment horizontal="center" vertical="center" shrinkToFit="1"/>
    </xf>
    <xf numFmtId="0" fontId="250" fillId="0" borderId="4" xfId="0" applyFont="1" applyBorder="1" applyAlignment="1">
      <alignment horizontal="center" vertical="center" shrinkToFit="1"/>
    </xf>
    <xf numFmtId="0" fontId="263" fillId="86" borderId="4" xfId="0" applyFont="1" applyFill="1" applyBorder="1" applyAlignment="1">
      <alignment horizontal="center" vertical="center" shrinkToFit="1"/>
    </xf>
    <xf numFmtId="0" fontId="255" fillId="0" borderId="0" xfId="0" applyFont="1" applyBorder="1" applyAlignment="1">
      <alignment horizontal="center" vertical="center" shrinkToFit="1"/>
    </xf>
    <xf numFmtId="0" fontId="266" fillId="0" borderId="112" xfId="0" applyFont="1" applyFill="1" applyBorder="1" applyAlignment="1">
      <alignment horizontal="center" vertical="center" shrinkToFit="1"/>
    </xf>
    <xf numFmtId="0" fontId="266" fillId="0" borderId="4" xfId="0" applyFont="1" applyBorder="1" applyAlignment="1">
      <alignment horizontal="center" vertical="center" shrinkToFit="1"/>
    </xf>
    <xf numFmtId="292" fontId="57" fillId="0" borderId="4" xfId="1" applyNumberFormat="1" applyFont="1" applyFill="1" applyBorder="1" applyAlignment="1">
      <alignment horizontal="center" vertical="center" shrinkToFit="1"/>
    </xf>
    <xf numFmtId="292" fontId="57" fillId="0" borderId="4" xfId="1" applyNumberFormat="1" applyFont="1" applyBorder="1" applyAlignment="1">
      <alignment horizontal="center" vertical="center" shrinkToFit="1"/>
    </xf>
    <xf numFmtId="292" fontId="255" fillId="0" borderId="4" xfId="1" applyNumberFormat="1" applyFont="1" applyBorder="1" applyAlignment="1">
      <alignment horizontal="center" vertical="center" shrinkToFit="1"/>
    </xf>
    <xf numFmtId="41" fontId="255" fillId="0" borderId="0" xfId="1" applyFont="1" applyFill="1" applyBorder="1" applyAlignment="1">
      <alignment horizontal="center" vertical="center" shrinkToFit="1"/>
    </xf>
    <xf numFmtId="41" fontId="261" fillId="0" borderId="4" xfId="1" applyFont="1" applyBorder="1" applyAlignment="1">
      <alignment horizontal="center" vertical="center" shrinkToFit="1"/>
    </xf>
    <xf numFmtId="0" fontId="261" fillId="0" borderId="4" xfId="0" applyFont="1" applyFill="1" applyBorder="1" applyAlignment="1">
      <alignment horizontal="center" vertical="center" shrinkToFit="1"/>
    </xf>
    <xf numFmtId="41" fontId="260" fillId="0" borderId="4" xfId="1" applyFont="1" applyFill="1" applyBorder="1" applyAlignment="1">
      <alignment horizontal="center" vertical="center" shrinkToFit="1"/>
    </xf>
    <xf numFmtId="41" fontId="249" fillId="0" borderId="4" xfId="1" applyFont="1" applyFill="1" applyBorder="1" applyAlignment="1">
      <alignment horizontal="center" vertical="center" shrinkToFit="1"/>
    </xf>
    <xf numFmtId="41" fontId="260" fillId="86" borderId="4" xfId="1" applyFont="1" applyFill="1" applyBorder="1" applyAlignment="1">
      <alignment horizontal="center" vertical="center" shrinkToFit="1"/>
    </xf>
    <xf numFmtId="41" fontId="221" fillId="0" borderId="112" xfId="1" applyFont="1" applyFill="1" applyBorder="1" applyAlignment="1">
      <alignment horizontal="center" vertical="center" shrinkToFit="1"/>
    </xf>
    <xf numFmtId="179" fontId="255" fillId="0" borderId="4" xfId="1" applyNumberFormat="1" applyFont="1" applyFill="1" applyBorder="1" applyAlignment="1">
      <alignment horizontal="center" vertical="center" shrinkToFit="1"/>
    </xf>
    <xf numFmtId="179" fontId="255" fillId="0" borderId="4" xfId="1" applyNumberFormat="1" applyFont="1" applyBorder="1" applyAlignment="1">
      <alignment horizontal="center" vertical="center" shrinkToFit="1"/>
    </xf>
    <xf numFmtId="0" fontId="263" fillId="0" borderId="4" xfId="0" applyFont="1" applyBorder="1" applyAlignment="1">
      <alignment horizontal="center" vertical="center" shrinkToFit="1"/>
    </xf>
    <xf numFmtId="0" fontId="0" fillId="0" borderId="112" xfId="0" applyFill="1" applyBorder="1" applyAlignment="1">
      <alignment horizontal="center" vertical="center" shrinkToFit="1"/>
    </xf>
    <xf numFmtId="41" fontId="250" fillId="0" borderId="4" xfId="1" applyFont="1" applyFill="1" applyBorder="1" applyAlignment="1">
      <alignment horizontal="center" vertical="center" shrinkToFit="1"/>
    </xf>
    <xf numFmtId="292" fontId="255" fillId="86" borderId="112" xfId="1" applyNumberFormat="1" applyFont="1" applyFill="1" applyBorder="1" applyAlignment="1">
      <alignment horizontal="center" vertical="center" shrinkToFit="1"/>
    </xf>
    <xf numFmtId="49" fontId="57" fillId="0" borderId="4" xfId="0" applyNumberFormat="1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1" fontId="57" fillId="0" borderId="4" xfId="0" applyNumberFormat="1" applyFont="1" applyFill="1" applyBorder="1" applyAlignment="1">
      <alignment horizontal="center" vertical="center" shrinkToFit="1"/>
    </xf>
    <xf numFmtId="49" fontId="255" fillId="86" borderId="4" xfId="0" applyNumberFormat="1" applyFont="1" applyFill="1" applyBorder="1" applyAlignment="1">
      <alignment horizontal="center" vertical="center" shrinkToFit="1"/>
    </xf>
    <xf numFmtId="1" fontId="255" fillId="86" borderId="4" xfId="0" applyNumberFormat="1" applyFont="1" applyFill="1" applyBorder="1" applyAlignment="1">
      <alignment horizontal="center" vertical="center" shrinkToFit="1"/>
    </xf>
    <xf numFmtId="0" fontId="257" fillId="0" borderId="112" xfId="0" applyFont="1" applyBorder="1" applyAlignment="1">
      <alignment horizontal="center" vertical="center" shrinkToFit="1"/>
    </xf>
    <xf numFmtId="0" fontId="257" fillId="0" borderId="4" xfId="0" applyFont="1" applyBorder="1" applyAlignment="1">
      <alignment horizontal="center" vertical="center" shrinkToFit="1"/>
    </xf>
    <xf numFmtId="49" fontId="255" fillId="0" borderId="4" xfId="1" applyNumberFormat="1" applyFont="1" applyBorder="1" applyAlignment="1">
      <alignment horizontal="center" vertical="center" shrinkToFit="1"/>
    </xf>
    <xf numFmtId="0" fontId="257" fillId="0" borderId="4" xfId="0" applyFont="1" applyFill="1" applyBorder="1" applyAlignment="1">
      <alignment horizontal="center" vertical="center" shrinkToFit="1"/>
    </xf>
    <xf numFmtId="49" fontId="255" fillId="0" borderId="4" xfId="1" applyNumberFormat="1" applyFont="1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255" fillId="0" borderId="4" xfId="0" quotePrefix="1" applyFont="1" applyBorder="1" applyAlignment="1">
      <alignment horizontal="center" vertical="center" shrinkToFit="1"/>
    </xf>
    <xf numFmtId="41" fontId="261" fillId="86" borderId="112" xfId="1" applyFont="1" applyFill="1" applyBorder="1" applyAlignment="1">
      <alignment horizontal="center" vertical="center" shrinkToFit="1"/>
    </xf>
    <xf numFmtId="0" fontId="270" fillId="0" borderId="112" xfId="0" applyFont="1" applyBorder="1" applyAlignment="1">
      <alignment horizontal="center" vertical="center" shrinkToFit="1"/>
    </xf>
    <xf numFmtId="0" fontId="263" fillId="0" borderId="112" xfId="0" applyNumberFormat="1" applyFont="1" applyFill="1" applyBorder="1" applyAlignment="1" applyProtection="1">
      <alignment horizontal="center" vertical="center" shrinkToFit="1"/>
    </xf>
    <xf numFmtId="0" fontId="271" fillId="0" borderId="112" xfId="0" applyFont="1" applyFill="1" applyBorder="1" applyAlignment="1">
      <alignment horizontal="center" vertical="center" shrinkToFit="1"/>
    </xf>
    <xf numFmtId="0" fontId="257" fillId="0" borderId="112" xfId="0" applyFont="1" applyFill="1" applyBorder="1" applyAlignment="1">
      <alignment horizontal="center" vertical="center" shrinkToFit="1"/>
    </xf>
    <xf numFmtId="49" fontId="255" fillId="0" borderId="112" xfId="1" applyNumberFormat="1" applyFont="1" applyFill="1" applyBorder="1" applyAlignment="1">
      <alignment horizontal="center" vertical="center" shrinkToFit="1"/>
    </xf>
    <xf numFmtId="179" fontId="57" fillId="0" borderId="4" xfId="1" applyNumberFormat="1" applyFont="1" applyFill="1" applyBorder="1" applyAlignment="1">
      <alignment horizontal="center" vertical="center" shrinkToFit="1"/>
    </xf>
    <xf numFmtId="179" fontId="57" fillId="0" borderId="4" xfId="1" applyNumberFormat="1" applyFont="1" applyBorder="1" applyAlignment="1">
      <alignment horizontal="center" vertical="center" shrinkToFit="1"/>
    </xf>
    <xf numFmtId="0" fontId="255" fillId="0" borderId="4" xfId="0" applyFont="1" applyBorder="1" applyAlignment="1">
      <alignment vertical="center" shrinkToFit="1"/>
    </xf>
    <xf numFmtId="0" fontId="250" fillId="85" borderId="106" xfId="0" applyFont="1" applyFill="1" applyBorder="1" applyAlignment="1">
      <alignment horizontal="center" vertical="center"/>
    </xf>
    <xf numFmtId="0" fontId="250" fillId="85" borderId="106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/>
    </xf>
    <xf numFmtId="0" fontId="250" fillId="85" borderId="135" xfId="0" applyFont="1" applyFill="1" applyBorder="1" applyAlignment="1">
      <alignment horizontal="center" vertical="center"/>
    </xf>
    <xf numFmtId="0" fontId="250" fillId="85" borderId="116" xfId="0" applyFont="1" applyFill="1" applyBorder="1" applyAlignment="1">
      <alignment horizontal="center" vertical="center"/>
    </xf>
    <xf numFmtId="0" fontId="250" fillId="85" borderId="113" xfId="0" applyFont="1" applyFill="1" applyBorder="1" applyAlignment="1">
      <alignment horizontal="center" vertical="center"/>
    </xf>
    <xf numFmtId="0" fontId="250" fillId="85" borderId="114" xfId="0" applyFont="1" applyFill="1" applyBorder="1" applyAlignment="1">
      <alignment horizontal="center" vertical="center" wrapText="1"/>
    </xf>
    <xf numFmtId="0" fontId="250" fillId="85" borderId="38" xfId="0" applyFont="1" applyFill="1" applyBorder="1" applyAlignment="1">
      <alignment horizontal="center" vertical="center" wrapText="1"/>
    </xf>
    <xf numFmtId="0" fontId="250" fillId="85" borderId="114" xfId="0" applyFont="1" applyFill="1" applyBorder="1" applyAlignment="1">
      <alignment horizontal="center" vertical="center" wrapText="1" shrinkToFit="1"/>
    </xf>
    <xf numFmtId="0" fontId="250" fillId="85" borderId="38" xfId="0" applyFont="1" applyFill="1" applyBorder="1" applyAlignment="1">
      <alignment horizontal="center" vertical="center" wrapText="1" shrinkToFit="1"/>
    </xf>
    <xf numFmtId="41" fontId="221" fillId="0" borderId="4" xfId="1" applyFont="1" applyBorder="1" applyAlignment="1">
      <alignment horizontal="center" vertical="center" shrinkToFit="1"/>
    </xf>
    <xf numFmtId="41" fontId="57" fillId="86" borderId="4" xfId="1" applyFont="1" applyFill="1" applyBorder="1" applyAlignment="1">
      <alignment horizontal="center" vertical="center" shrinkToFit="1"/>
    </xf>
    <xf numFmtId="0" fontId="273" fillId="0" borderId="112" xfId="0" applyFont="1" applyBorder="1" applyAlignment="1">
      <alignment horizontal="center" vertical="center" shrinkToFit="1"/>
    </xf>
    <xf numFmtId="41" fontId="57" fillId="86" borderId="112" xfId="1" applyFont="1" applyFill="1" applyBorder="1" applyAlignment="1">
      <alignment horizontal="center" vertical="center" shrinkToFit="1"/>
    </xf>
  </cellXfs>
  <cellStyles count="42187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 8" xfId="42182" xr:uid="{00000000-0005-0000-0000-00005E8B0000}"/>
    <cellStyle name="표준 130" xfId="9164" xr:uid="{00000000-0005-0000-0000-00005F8B0000}"/>
    <cellStyle name="표준 130 2" xfId="9165" xr:uid="{00000000-0005-0000-0000-0000608B0000}"/>
    <cellStyle name="표준 130 3" xfId="9166" xr:uid="{00000000-0005-0000-0000-0000618B0000}"/>
    <cellStyle name="표준 131" xfId="9167" xr:uid="{00000000-0005-0000-0000-0000628B0000}"/>
    <cellStyle name="표준 131 2" xfId="9168" xr:uid="{00000000-0005-0000-0000-0000638B0000}"/>
    <cellStyle name="표준 131 3" xfId="9169" xr:uid="{00000000-0005-0000-0000-0000648B0000}"/>
    <cellStyle name="표준 133" xfId="9170" xr:uid="{00000000-0005-0000-0000-0000658B0000}"/>
    <cellStyle name="표준 133 2" xfId="9171" xr:uid="{00000000-0005-0000-0000-0000668B0000}"/>
    <cellStyle name="표준 133 3" xfId="9172" xr:uid="{00000000-0005-0000-0000-0000678B0000}"/>
    <cellStyle name="표준 134" xfId="1576" xr:uid="{00000000-0005-0000-0000-0000688B0000}"/>
    <cellStyle name="표준 134 2" xfId="2159" xr:uid="{00000000-0005-0000-0000-0000698B0000}"/>
    <cellStyle name="표준 134 2 2" xfId="9174" xr:uid="{00000000-0005-0000-0000-00006A8B0000}"/>
    <cellStyle name="표준 134 2 3" xfId="28346" xr:uid="{00000000-0005-0000-0000-00006B8B0000}"/>
    <cellStyle name="표준 134 2 3 2" xfId="40109" xr:uid="{00000000-0005-0000-0000-00006C8B0000}"/>
    <cellStyle name="표준 134 2 4" xfId="31437" xr:uid="{00000000-0005-0000-0000-00006D8B0000}"/>
    <cellStyle name="표준 134 3" xfId="2219" xr:uid="{00000000-0005-0000-0000-00006E8B0000}"/>
    <cellStyle name="표준 134 3 2" xfId="9175" xr:uid="{00000000-0005-0000-0000-00006F8B0000}"/>
    <cellStyle name="표준 134 3 3" xfId="28492" xr:uid="{00000000-0005-0000-0000-0000708B0000}"/>
    <cellStyle name="표준 134 3 3 2" xfId="40255" xr:uid="{00000000-0005-0000-0000-0000718B0000}"/>
    <cellStyle name="표준 134 3 4" xfId="31491" xr:uid="{00000000-0005-0000-0000-0000728B0000}"/>
    <cellStyle name="표준 134 4" xfId="2121" xr:uid="{00000000-0005-0000-0000-0000738B0000}"/>
    <cellStyle name="표준 134 4 2" xfId="25605" xr:uid="{00000000-0005-0000-0000-0000748B0000}"/>
    <cellStyle name="표준 134 4 2 2" xfId="37382" xr:uid="{00000000-0005-0000-0000-0000758B0000}"/>
    <cellStyle name="표준 134 4 3" xfId="31407" xr:uid="{00000000-0005-0000-0000-0000768B0000}"/>
    <cellStyle name="표준 134 5" xfId="9173" xr:uid="{00000000-0005-0000-0000-0000778B0000}"/>
    <cellStyle name="표준 134 6" xfId="27809" xr:uid="{00000000-0005-0000-0000-0000788B0000}"/>
    <cellStyle name="표준 134 6 2" xfId="39572" xr:uid="{00000000-0005-0000-0000-0000798B0000}"/>
    <cellStyle name="표준 134 7" xfId="30900" xr:uid="{00000000-0005-0000-0000-00007A8B0000}"/>
    <cellStyle name="표준 136" xfId="9176" xr:uid="{00000000-0005-0000-0000-00007B8B0000}"/>
    <cellStyle name="표준 137" xfId="1602" xr:uid="{00000000-0005-0000-0000-00007C8B0000}"/>
    <cellStyle name="표준 137 2" xfId="2180" xr:uid="{00000000-0005-0000-0000-00007D8B0000}"/>
    <cellStyle name="표준 137 2 2" xfId="9178" xr:uid="{00000000-0005-0000-0000-00007E8B0000}"/>
    <cellStyle name="표준 137 2 3" xfId="27476" xr:uid="{00000000-0005-0000-0000-00007F8B0000}"/>
    <cellStyle name="표준 137 2 3 2" xfId="39242" xr:uid="{00000000-0005-0000-0000-0000808B0000}"/>
    <cellStyle name="표준 137 2 4" xfId="31457" xr:uid="{00000000-0005-0000-0000-0000818B0000}"/>
    <cellStyle name="표준 137 3" xfId="2147" xr:uid="{00000000-0005-0000-0000-0000828B0000}"/>
    <cellStyle name="표준 137 3 2" xfId="9179" xr:uid="{00000000-0005-0000-0000-0000838B0000}"/>
    <cellStyle name="표준 137 3 3" xfId="27733" xr:uid="{00000000-0005-0000-0000-0000848B0000}"/>
    <cellStyle name="표준 137 3 3 2" xfId="39496" xr:uid="{00000000-0005-0000-0000-0000858B0000}"/>
    <cellStyle name="표준 137 3 4" xfId="31427" xr:uid="{00000000-0005-0000-0000-0000868B0000}"/>
    <cellStyle name="표준 137 4" xfId="9177" xr:uid="{00000000-0005-0000-0000-0000878B0000}"/>
    <cellStyle name="표준 137 5" xfId="27826" xr:uid="{00000000-0005-0000-0000-0000888B0000}"/>
    <cellStyle name="표준 137 5 2" xfId="39589" xr:uid="{00000000-0005-0000-0000-0000898B0000}"/>
    <cellStyle name="표준 137 6" xfId="30920" xr:uid="{00000000-0005-0000-0000-00008A8B0000}"/>
    <cellStyle name="표준 138" xfId="1510" xr:uid="{00000000-0005-0000-0000-00008B8B0000}"/>
    <cellStyle name="표준 138 2" xfId="2185" xr:uid="{00000000-0005-0000-0000-00008C8B0000}"/>
    <cellStyle name="표준 138 2 2" xfId="9181" xr:uid="{00000000-0005-0000-0000-00008D8B0000}"/>
    <cellStyle name="표준 138 2 3" xfId="25847" xr:uid="{00000000-0005-0000-0000-00008E8B0000}"/>
    <cellStyle name="표준 138 2 3 2" xfId="37623" xr:uid="{00000000-0005-0000-0000-00008F8B0000}"/>
    <cellStyle name="표준 138 2 4" xfId="31462" xr:uid="{00000000-0005-0000-0000-0000908B0000}"/>
    <cellStyle name="표준 138 3" xfId="2242" xr:uid="{00000000-0005-0000-0000-0000918B0000}"/>
    <cellStyle name="표준 138 3 2" xfId="9182" xr:uid="{00000000-0005-0000-0000-0000928B0000}"/>
    <cellStyle name="표준 138 3 3" xfId="27880" xr:uid="{00000000-0005-0000-0000-0000938B0000}"/>
    <cellStyle name="표준 138 3 3 2" xfId="39643" xr:uid="{00000000-0005-0000-0000-0000948B0000}"/>
    <cellStyle name="표준 138 3 4" xfId="31514" xr:uid="{00000000-0005-0000-0000-0000958B0000}"/>
    <cellStyle name="표준 138 4" xfId="9180" xr:uid="{00000000-0005-0000-0000-0000968B0000}"/>
    <cellStyle name="표준 139" xfId="9183" xr:uid="{00000000-0005-0000-0000-0000978B0000}"/>
    <cellStyle name="표준 139 2" xfId="9184" xr:uid="{00000000-0005-0000-0000-0000988B0000}"/>
    <cellStyle name="표준 139 3" xfId="9185" xr:uid="{00000000-0005-0000-0000-0000998B0000}"/>
    <cellStyle name="표준 14" xfId="1555" xr:uid="{00000000-0005-0000-0000-00009A8B0000}"/>
    <cellStyle name="표준 14 2" xfId="2101" xr:uid="{00000000-0005-0000-0000-00009B8B0000}"/>
    <cellStyle name="표준 14 2 2" xfId="9186" xr:uid="{00000000-0005-0000-0000-00009C8B0000}"/>
    <cellStyle name="표준 14 2 3" xfId="25661" xr:uid="{00000000-0005-0000-0000-00009D8B0000}"/>
    <cellStyle name="표준 14 2 3 2" xfId="37438" xr:uid="{00000000-0005-0000-0000-00009E8B0000}"/>
    <cellStyle name="표준 14 2 4" xfId="31399" xr:uid="{00000000-0005-0000-0000-00009F8B0000}"/>
    <cellStyle name="표준 14 3" xfId="2426" xr:uid="{00000000-0005-0000-0000-0000A08B0000}"/>
    <cellStyle name="표준 14 3 2" xfId="9187" xr:uid="{00000000-0005-0000-0000-0000A18B0000}"/>
    <cellStyle name="표준 14 4" xfId="2918" xr:uid="{00000000-0005-0000-0000-0000A28B0000}"/>
    <cellStyle name="표준 14 5" xfId="6855" xr:uid="{00000000-0005-0000-0000-0000A38B0000}"/>
    <cellStyle name="표준 14 6" xfId="24745" xr:uid="{00000000-0005-0000-0000-0000A48B0000}"/>
    <cellStyle name="표준 14 7" xfId="27793" xr:uid="{00000000-0005-0000-0000-0000A58B0000}"/>
    <cellStyle name="표준 14 7 2" xfId="39556" xr:uid="{00000000-0005-0000-0000-0000A68B0000}"/>
    <cellStyle name="표준 14 8" xfId="30892" xr:uid="{00000000-0005-0000-0000-0000A78B0000}"/>
    <cellStyle name="표준 140" xfId="9188" xr:uid="{00000000-0005-0000-0000-0000A88B0000}"/>
    <cellStyle name="표준 140 2" xfId="9189" xr:uid="{00000000-0005-0000-0000-0000A98B0000}"/>
    <cellStyle name="표준 140 3" xfId="9190" xr:uid="{00000000-0005-0000-0000-0000AA8B0000}"/>
    <cellStyle name="표준 141" xfId="9191" xr:uid="{00000000-0005-0000-0000-0000AB8B0000}"/>
    <cellStyle name="표준 141 2" xfId="9192" xr:uid="{00000000-0005-0000-0000-0000AC8B0000}"/>
    <cellStyle name="표준 141 3" xfId="9193" xr:uid="{00000000-0005-0000-0000-0000AD8B0000}"/>
    <cellStyle name="표준 142" xfId="9194" xr:uid="{00000000-0005-0000-0000-0000AE8B0000}"/>
    <cellStyle name="표준 142 2" xfId="9195" xr:uid="{00000000-0005-0000-0000-0000AF8B0000}"/>
    <cellStyle name="표준 142 3" xfId="9196" xr:uid="{00000000-0005-0000-0000-0000B08B0000}"/>
    <cellStyle name="표준 145" xfId="9197" xr:uid="{00000000-0005-0000-0000-0000B18B0000}"/>
    <cellStyle name="표준 145 2" xfId="9198" xr:uid="{00000000-0005-0000-0000-0000B28B0000}"/>
    <cellStyle name="표준 145 3" xfId="9199" xr:uid="{00000000-0005-0000-0000-0000B38B0000}"/>
    <cellStyle name="표준 146" xfId="9200" xr:uid="{00000000-0005-0000-0000-0000B48B0000}"/>
    <cellStyle name="표준 146 2" xfId="9201" xr:uid="{00000000-0005-0000-0000-0000B58B0000}"/>
    <cellStyle name="표준 146 3" xfId="9202" xr:uid="{00000000-0005-0000-0000-0000B68B0000}"/>
    <cellStyle name="표준 147" xfId="9203" xr:uid="{00000000-0005-0000-0000-0000B78B0000}"/>
    <cellStyle name="표준 147 2" xfId="9204" xr:uid="{00000000-0005-0000-0000-0000B88B0000}"/>
    <cellStyle name="표준 147 3" xfId="9205" xr:uid="{00000000-0005-0000-0000-0000B98B0000}"/>
    <cellStyle name="표준 148" xfId="9206" xr:uid="{00000000-0005-0000-0000-0000BA8B0000}"/>
    <cellStyle name="표준 148 2" xfId="9207" xr:uid="{00000000-0005-0000-0000-0000BB8B0000}"/>
    <cellStyle name="표준 148 3" xfId="9208" xr:uid="{00000000-0005-0000-0000-0000BC8B0000}"/>
    <cellStyle name="표준 149" xfId="9209" xr:uid="{00000000-0005-0000-0000-0000BD8B0000}"/>
    <cellStyle name="표준 149 2" xfId="9210" xr:uid="{00000000-0005-0000-0000-0000BE8B0000}"/>
    <cellStyle name="표준 149 3" xfId="9211" xr:uid="{00000000-0005-0000-0000-0000BF8B0000}"/>
    <cellStyle name="표준 15" xfId="1557" xr:uid="{00000000-0005-0000-0000-0000C08B0000}"/>
    <cellStyle name="표준 15 10" xfId="27795" xr:uid="{00000000-0005-0000-0000-0000C18B0000}"/>
    <cellStyle name="표준 15 10 2" xfId="39558" xr:uid="{00000000-0005-0000-0000-0000C28B0000}"/>
    <cellStyle name="표준 15 11" xfId="30894" xr:uid="{00000000-0005-0000-0000-0000C38B0000}"/>
    <cellStyle name="표준 15 2" xfId="2184" xr:uid="{00000000-0005-0000-0000-0000C48B0000}"/>
    <cellStyle name="표준 15 2 2" xfId="9212" xr:uid="{00000000-0005-0000-0000-0000C58B0000}"/>
    <cellStyle name="표준 15 2 3" xfId="30013" xr:uid="{00000000-0005-0000-0000-0000C68B0000}"/>
    <cellStyle name="표준 15 2 3 2" xfId="41773" xr:uid="{00000000-0005-0000-0000-0000C78B0000}"/>
    <cellStyle name="표준 15 2 4" xfId="31461" xr:uid="{00000000-0005-0000-0000-0000C88B0000}"/>
    <cellStyle name="표준 15 3" xfId="2241" xr:uid="{00000000-0005-0000-0000-0000C98B0000}"/>
    <cellStyle name="표준 15 3 2" xfId="9213" xr:uid="{00000000-0005-0000-0000-0000CA8B0000}"/>
    <cellStyle name="표준 15 3 3" xfId="27879" xr:uid="{00000000-0005-0000-0000-0000CB8B0000}"/>
    <cellStyle name="표준 15 3 3 2" xfId="39642" xr:uid="{00000000-0005-0000-0000-0000CC8B0000}"/>
    <cellStyle name="표준 15 3 4" xfId="31513" xr:uid="{00000000-0005-0000-0000-0000CD8B0000}"/>
    <cellStyle name="표준 15 4" xfId="2103" xr:uid="{00000000-0005-0000-0000-0000CE8B0000}"/>
    <cellStyle name="표준 15 4 2" xfId="6854" xr:uid="{00000000-0005-0000-0000-0000CF8B0000}"/>
    <cellStyle name="표준 15 4 3" xfId="25106" xr:uid="{00000000-0005-0000-0000-0000D08B0000}"/>
    <cellStyle name="표준 15 4 3 2" xfId="36904" xr:uid="{00000000-0005-0000-0000-0000D18B0000}"/>
    <cellStyle name="표준 15 4 4" xfId="31401" xr:uid="{00000000-0005-0000-0000-0000D28B0000}"/>
    <cellStyle name="표준 15 5" xfId="2269" xr:uid="{00000000-0005-0000-0000-0000D38B0000}"/>
    <cellStyle name="표준 15 5 2" xfId="2273" xr:uid="{00000000-0005-0000-0000-0000D48B0000}"/>
    <cellStyle name="표준 15 5 2 2" xfId="24982" xr:uid="{00000000-0005-0000-0000-0000D58B0000}"/>
    <cellStyle name="표준 15 5 2 2 2" xfId="36781" xr:uid="{00000000-0005-0000-0000-0000D68B0000}"/>
    <cellStyle name="표준 15 5 2 3" xfId="31541" xr:uid="{00000000-0005-0000-0000-0000D78B0000}"/>
    <cellStyle name="표준 15 5 3" xfId="26700" xr:uid="{00000000-0005-0000-0000-0000D88B0000}"/>
    <cellStyle name="표준 15 5 3 2" xfId="38472" xr:uid="{00000000-0005-0000-0000-0000D98B0000}"/>
    <cellStyle name="표준 15 5 4" xfId="31537" xr:uid="{00000000-0005-0000-0000-0000DA8B0000}"/>
    <cellStyle name="표준 15 6" xfId="2271" xr:uid="{00000000-0005-0000-0000-0000DB8B0000}"/>
    <cellStyle name="표준 15 6 2" xfId="25795" xr:uid="{00000000-0005-0000-0000-0000DC8B0000}"/>
    <cellStyle name="표준 15 6 2 2" xfId="37571" xr:uid="{00000000-0005-0000-0000-0000DD8B0000}"/>
    <cellStyle name="표준 15 6 3" xfId="31539" xr:uid="{00000000-0005-0000-0000-0000DE8B0000}"/>
    <cellStyle name="표준 15 7" xfId="2820" xr:uid="{00000000-0005-0000-0000-0000DF8B0000}"/>
    <cellStyle name="표준 15 8" xfId="2919" xr:uid="{00000000-0005-0000-0000-0000E08B0000}"/>
    <cellStyle name="표준 15 9" xfId="6470" xr:uid="{00000000-0005-0000-0000-0000E18B0000}"/>
    <cellStyle name="표준 150" xfId="9214" xr:uid="{00000000-0005-0000-0000-0000E28B0000}"/>
    <cellStyle name="표준 150 2" xfId="9215" xr:uid="{00000000-0005-0000-0000-0000E38B0000}"/>
    <cellStyle name="표준 150 3" xfId="9216" xr:uid="{00000000-0005-0000-0000-0000E48B0000}"/>
    <cellStyle name="표준 151" xfId="9217" xr:uid="{00000000-0005-0000-0000-0000E58B0000}"/>
    <cellStyle name="표준 151 2" xfId="9218" xr:uid="{00000000-0005-0000-0000-0000E68B0000}"/>
    <cellStyle name="표준 151 3" xfId="9219" xr:uid="{00000000-0005-0000-0000-0000E78B0000}"/>
    <cellStyle name="표준 152" xfId="9220" xr:uid="{00000000-0005-0000-0000-0000E88B0000}"/>
    <cellStyle name="표준 152 2" xfId="9221" xr:uid="{00000000-0005-0000-0000-0000E98B0000}"/>
    <cellStyle name="표준 152 3" xfId="9222" xr:uid="{00000000-0005-0000-0000-0000EA8B0000}"/>
    <cellStyle name="표준 153" xfId="9223" xr:uid="{00000000-0005-0000-0000-0000EB8B0000}"/>
    <cellStyle name="표준 153 2" xfId="9224" xr:uid="{00000000-0005-0000-0000-0000EC8B0000}"/>
    <cellStyle name="표준 153 3" xfId="9225" xr:uid="{00000000-0005-0000-0000-0000ED8B0000}"/>
    <cellStyle name="표준 154" xfId="9226" xr:uid="{00000000-0005-0000-0000-0000EE8B0000}"/>
    <cellStyle name="표준 154 2" xfId="9227" xr:uid="{00000000-0005-0000-0000-0000EF8B0000}"/>
    <cellStyle name="표준 154 3" xfId="9228" xr:uid="{00000000-0005-0000-0000-0000F08B0000}"/>
    <cellStyle name="표준 155" xfId="9229" xr:uid="{00000000-0005-0000-0000-0000F18B0000}"/>
    <cellStyle name="표준 155 2" xfId="9230" xr:uid="{00000000-0005-0000-0000-0000F28B0000}"/>
    <cellStyle name="표준 155 3" xfId="9231" xr:uid="{00000000-0005-0000-0000-0000F38B0000}"/>
    <cellStyle name="표준 156" xfId="9232" xr:uid="{00000000-0005-0000-0000-0000F48B0000}"/>
    <cellStyle name="표준 156 2" xfId="9233" xr:uid="{00000000-0005-0000-0000-0000F58B0000}"/>
    <cellStyle name="표준 156 3" xfId="9234" xr:uid="{00000000-0005-0000-0000-0000F68B0000}"/>
    <cellStyle name="표준 157" xfId="9235" xr:uid="{00000000-0005-0000-0000-0000F78B0000}"/>
    <cellStyle name="표준 157 2" xfId="9236" xr:uid="{00000000-0005-0000-0000-0000F88B0000}"/>
    <cellStyle name="표준 157 3" xfId="9237" xr:uid="{00000000-0005-0000-0000-0000F98B0000}"/>
    <cellStyle name="표준 158" xfId="9238" xr:uid="{00000000-0005-0000-0000-0000FA8B0000}"/>
    <cellStyle name="표준 158 2" xfId="9239" xr:uid="{00000000-0005-0000-0000-0000FB8B0000}"/>
    <cellStyle name="표준 158 3" xfId="9240" xr:uid="{00000000-0005-0000-0000-0000FC8B0000}"/>
    <cellStyle name="표준 159" xfId="9241" xr:uid="{00000000-0005-0000-0000-0000FD8B0000}"/>
    <cellStyle name="표준 159 2" xfId="9242" xr:uid="{00000000-0005-0000-0000-0000FE8B0000}"/>
    <cellStyle name="표준 159 3" xfId="9243" xr:uid="{00000000-0005-0000-0000-0000FF8B0000}"/>
    <cellStyle name="표준 16" xfId="1608" xr:uid="{00000000-0005-0000-0000-0000008C0000}"/>
    <cellStyle name="표준 16 2" xfId="2843" xr:uid="{00000000-0005-0000-0000-0000018C0000}"/>
    <cellStyle name="표준 16 2 2" xfId="9244" xr:uid="{00000000-0005-0000-0000-0000028C0000}"/>
    <cellStyle name="표준 16 3" xfId="9245" xr:uid="{00000000-0005-0000-0000-0000038C0000}"/>
    <cellStyle name="표준 16 4" xfId="6853" xr:uid="{00000000-0005-0000-0000-0000048C0000}"/>
    <cellStyle name="표준 160" xfId="9246" xr:uid="{00000000-0005-0000-0000-0000058C0000}"/>
    <cellStyle name="표준 160 2" xfId="9247" xr:uid="{00000000-0005-0000-0000-0000068C0000}"/>
    <cellStyle name="표준 160 3" xfId="9248" xr:uid="{00000000-0005-0000-0000-0000078C0000}"/>
    <cellStyle name="표준 161" xfId="9249" xr:uid="{00000000-0005-0000-0000-0000088C0000}"/>
    <cellStyle name="표준 161 2" xfId="9250" xr:uid="{00000000-0005-0000-0000-0000098C0000}"/>
    <cellStyle name="표준 161 3" xfId="9251" xr:uid="{00000000-0005-0000-0000-00000A8C0000}"/>
    <cellStyle name="표준 162" xfId="9252" xr:uid="{00000000-0005-0000-0000-00000B8C0000}"/>
    <cellStyle name="표준 162 2" xfId="9253" xr:uid="{00000000-0005-0000-0000-00000C8C0000}"/>
    <cellStyle name="표준 162 3" xfId="9254" xr:uid="{00000000-0005-0000-0000-00000D8C0000}"/>
    <cellStyle name="표준 163" xfId="9255" xr:uid="{00000000-0005-0000-0000-00000E8C0000}"/>
    <cellStyle name="표준 163 2" xfId="9256" xr:uid="{00000000-0005-0000-0000-00000F8C0000}"/>
    <cellStyle name="표준 163 3" xfId="9257" xr:uid="{00000000-0005-0000-0000-0000108C0000}"/>
    <cellStyle name="표준 164" xfId="9258" xr:uid="{00000000-0005-0000-0000-0000118C0000}"/>
    <cellStyle name="표준 164 2" xfId="9259" xr:uid="{00000000-0005-0000-0000-0000128C0000}"/>
    <cellStyle name="표준 164 3" xfId="9260" xr:uid="{00000000-0005-0000-0000-0000138C0000}"/>
    <cellStyle name="표준 165" xfId="9261" xr:uid="{00000000-0005-0000-0000-0000148C0000}"/>
    <cellStyle name="표준 165 2" xfId="9262" xr:uid="{00000000-0005-0000-0000-0000158C0000}"/>
    <cellStyle name="표준 165 3" xfId="9263" xr:uid="{00000000-0005-0000-0000-0000168C0000}"/>
    <cellStyle name="표준 166" xfId="9264" xr:uid="{00000000-0005-0000-0000-0000178C0000}"/>
    <cellStyle name="표준 166 2" xfId="9265" xr:uid="{00000000-0005-0000-0000-0000188C0000}"/>
    <cellStyle name="표준 166 3" xfId="9266" xr:uid="{00000000-0005-0000-0000-0000198C0000}"/>
    <cellStyle name="표준 167" xfId="9267" xr:uid="{00000000-0005-0000-0000-00001A8C0000}"/>
    <cellStyle name="표준 167 2" xfId="9268" xr:uid="{00000000-0005-0000-0000-00001B8C0000}"/>
    <cellStyle name="표준 167 3" xfId="9269" xr:uid="{00000000-0005-0000-0000-00001C8C0000}"/>
    <cellStyle name="표준 168" xfId="9270" xr:uid="{00000000-0005-0000-0000-00001D8C0000}"/>
    <cellStyle name="표준 168 2" xfId="9271" xr:uid="{00000000-0005-0000-0000-00001E8C0000}"/>
    <cellStyle name="표준 168 3" xfId="9272" xr:uid="{00000000-0005-0000-0000-00001F8C0000}"/>
    <cellStyle name="표준 17" xfId="2153" xr:uid="{00000000-0005-0000-0000-0000208C0000}"/>
    <cellStyle name="표준 17 2" xfId="2819" xr:uid="{00000000-0005-0000-0000-0000218C0000}"/>
    <cellStyle name="표준 17 2 2" xfId="9273" xr:uid="{00000000-0005-0000-0000-0000228C0000}"/>
    <cellStyle name="표준 17 3" xfId="2920" xr:uid="{00000000-0005-0000-0000-0000238C0000}"/>
    <cellStyle name="표준 17 3 2" xfId="9274" xr:uid="{00000000-0005-0000-0000-0000248C0000}"/>
    <cellStyle name="표준 17 4" xfId="6852" xr:uid="{00000000-0005-0000-0000-0000258C0000}"/>
    <cellStyle name="표준 17 5" xfId="29958" xr:uid="{00000000-0005-0000-0000-0000268C0000}"/>
    <cellStyle name="표준 17 5 2" xfId="41718" xr:uid="{00000000-0005-0000-0000-0000278C0000}"/>
    <cellStyle name="표준 17 6" xfId="31431" xr:uid="{00000000-0005-0000-0000-0000288C0000}"/>
    <cellStyle name="표준 170" xfId="9275" xr:uid="{00000000-0005-0000-0000-0000298C0000}"/>
    <cellStyle name="표준 170 2" xfId="9276" xr:uid="{00000000-0005-0000-0000-00002A8C0000}"/>
    <cellStyle name="표준 170 3" xfId="9277" xr:uid="{00000000-0005-0000-0000-00002B8C0000}"/>
    <cellStyle name="표준 172" xfId="9278" xr:uid="{00000000-0005-0000-0000-00002C8C0000}"/>
    <cellStyle name="표준 172 2" xfId="9279" xr:uid="{00000000-0005-0000-0000-00002D8C0000}"/>
    <cellStyle name="표준 172 3" xfId="9280" xr:uid="{00000000-0005-0000-0000-00002E8C0000}"/>
    <cellStyle name="표준 173" xfId="9281" xr:uid="{00000000-0005-0000-0000-00002F8C0000}"/>
    <cellStyle name="표준 174" xfId="9282" xr:uid="{00000000-0005-0000-0000-0000308C0000}"/>
    <cellStyle name="표준 174 2" xfId="9283" xr:uid="{00000000-0005-0000-0000-0000318C0000}"/>
    <cellStyle name="표준 174 3" xfId="9284" xr:uid="{00000000-0005-0000-0000-0000328C0000}"/>
    <cellStyle name="표준 175" xfId="1553" xr:uid="{00000000-0005-0000-0000-0000338C0000}"/>
    <cellStyle name="표준 175 2" xfId="9286" xr:uid="{00000000-0005-0000-0000-0000348C0000}"/>
    <cellStyle name="표준 175 3" xfId="9287" xr:uid="{00000000-0005-0000-0000-0000358C0000}"/>
    <cellStyle name="표준 175 4" xfId="9285" xr:uid="{00000000-0005-0000-0000-0000368C0000}"/>
    <cellStyle name="표준 176" xfId="9288" xr:uid="{00000000-0005-0000-0000-0000378C0000}"/>
    <cellStyle name="표준 176 2" xfId="9289" xr:uid="{00000000-0005-0000-0000-0000388C0000}"/>
    <cellStyle name="표준 176 3" xfId="9290" xr:uid="{00000000-0005-0000-0000-0000398C0000}"/>
    <cellStyle name="표준 177" xfId="9291" xr:uid="{00000000-0005-0000-0000-00003A8C0000}"/>
    <cellStyle name="표준 177 2" xfId="9292" xr:uid="{00000000-0005-0000-0000-00003B8C0000}"/>
    <cellStyle name="표준 177 3" xfId="9293" xr:uid="{00000000-0005-0000-0000-00003C8C0000}"/>
    <cellStyle name="표준 178" xfId="9294" xr:uid="{00000000-0005-0000-0000-00003D8C0000}"/>
    <cellStyle name="표준 178 2" xfId="9295" xr:uid="{00000000-0005-0000-0000-00003E8C0000}"/>
    <cellStyle name="표준 178 3" xfId="9296" xr:uid="{00000000-0005-0000-0000-00003F8C0000}"/>
    <cellStyle name="표준 179" xfId="9297" xr:uid="{00000000-0005-0000-0000-0000408C0000}"/>
    <cellStyle name="표준 179 2" xfId="9298" xr:uid="{00000000-0005-0000-0000-0000418C0000}"/>
    <cellStyle name="표준 179 3" xfId="9299" xr:uid="{00000000-0005-0000-0000-0000428C0000}"/>
    <cellStyle name="표준 18" xfId="2210" xr:uid="{00000000-0005-0000-0000-0000438C0000}"/>
    <cellStyle name="표준 18 2" xfId="2818" xr:uid="{00000000-0005-0000-0000-0000448C0000}"/>
    <cellStyle name="표준 18 2 2" xfId="9300" xr:uid="{00000000-0005-0000-0000-0000458C0000}"/>
    <cellStyle name="표준 18 3" xfId="2516" xr:uid="{00000000-0005-0000-0000-0000468C0000}"/>
    <cellStyle name="표준 18 3 2" xfId="9301" xr:uid="{00000000-0005-0000-0000-0000478C0000}"/>
    <cellStyle name="표준 18 4" xfId="2921" xr:uid="{00000000-0005-0000-0000-0000488C0000}"/>
    <cellStyle name="표준 18 5" xfId="6851" xr:uid="{00000000-0005-0000-0000-0000498C0000}"/>
    <cellStyle name="표준 181" xfId="9302" xr:uid="{00000000-0005-0000-0000-00004A8C0000}"/>
    <cellStyle name="표준 181 2" xfId="9303" xr:uid="{00000000-0005-0000-0000-00004B8C0000}"/>
    <cellStyle name="표준 181 3" xfId="9304" xr:uid="{00000000-0005-0000-0000-00004C8C0000}"/>
    <cellStyle name="표준 182" xfId="9305" xr:uid="{00000000-0005-0000-0000-00004D8C0000}"/>
    <cellStyle name="표준 182 2" xfId="9306" xr:uid="{00000000-0005-0000-0000-00004E8C0000}"/>
    <cellStyle name="표준 182 3" xfId="9307" xr:uid="{00000000-0005-0000-0000-00004F8C0000}"/>
    <cellStyle name="표준 183" xfId="9308" xr:uid="{00000000-0005-0000-0000-0000508C0000}"/>
    <cellStyle name="표준 183 2" xfId="9309" xr:uid="{00000000-0005-0000-0000-0000518C0000}"/>
    <cellStyle name="표준 183 3" xfId="9310" xr:uid="{00000000-0005-0000-0000-0000528C0000}"/>
    <cellStyle name="표준 184" xfId="9311" xr:uid="{00000000-0005-0000-0000-0000538C0000}"/>
    <cellStyle name="표준 184 2" xfId="9312" xr:uid="{00000000-0005-0000-0000-0000548C0000}"/>
    <cellStyle name="표준 184 3" xfId="9313" xr:uid="{00000000-0005-0000-0000-0000558C0000}"/>
    <cellStyle name="표준 185" xfId="9314" xr:uid="{00000000-0005-0000-0000-0000568C0000}"/>
    <cellStyle name="표준 185 2" xfId="9315" xr:uid="{00000000-0005-0000-0000-0000578C0000}"/>
    <cellStyle name="표준 185 3" xfId="9316" xr:uid="{00000000-0005-0000-0000-0000588C0000}"/>
    <cellStyle name="표준 186" xfId="9317" xr:uid="{00000000-0005-0000-0000-0000598C0000}"/>
    <cellStyle name="표준 186 2" xfId="9318" xr:uid="{00000000-0005-0000-0000-00005A8C0000}"/>
    <cellStyle name="표준 186 3" xfId="9319" xr:uid="{00000000-0005-0000-0000-00005B8C0000}"/>
    <cellStyle name="표준 187" xfId="9320" xr:uid="{00000000-0005-0000-0000-00005C8C0000}"/>
    <cellStyle name="표준 187 2" xfId="9321" xr:uid="{00000000-0005-0000-0000-00005D8C0000}"/>
    <cellStyle name="표준 187 3" xfId="9322" xr:uid="{00000000-0005-0000-0000-00005E8C0000}"/>
    <cellStyle name="표준 188" xfId="9323" xr:uid="{00000000-0005-0000-0000-00005F8C0000}"/>
    <cellStyle name="표준 188 2" xfId="9324" xr:uid="{00000000-0005-0000-0000-0000608C0000}"/>
    <cellStyle name="표준 188 3" xfId="9325" xr:uid="{00000000-0005-0000-0000-0000618C0000}"/>
    <cellStyle name="표준 189" xfId="9326" xr:uid="{00000000-0005-0000-0000-0000628C0000}"/>
    <cellStyle name="표준 189 2" xfId="9327" xr:uid="{00000000-0005-0000-0000-0000638C0000}"/>
    <cellStyle name="표준 189 3" xfId="9328" xr:uid="{00000000-0005-0000-0000-0000648C0000}"/>
    <cellStyle name="표준 19" xfId="1582" xr:uid="{00000000-0005-0000-0000-0000658C0000}"/>
    <cellStyle name="표준 19 2" xfId="2162" xr:uid="{00000000-0005-0000-0000-0000668C0000}"/>
    <cellStyle name="표준 19 2 2" xfId="9329" xr:uid="{00000000-0005-0000-0000-0000678C0000}"/>
    <cellStyle name="표준 19 2 3" xfId="27619" xr:uid="{00000000-0005-0000-0000-0000688C0000}"/>
    <cellStyle name="표준 19 2 3 2" xfId="39384" xr:uid="{00000000-0005-0000-0000-0000698C0000}"/>
    <cellStyle name="표준 19 2 4" xfId="31439" xr:uid="{00000000-0005-0000-0000-00006A8C0000}"/>
    <cellStyle name="표준 19 3" xfId="2221" xr:uid="{00000000-0005-0000-0000-00006B8C0000}"/>
    <cellStyle name="표준 19 3 2" xfId="9330" xr:uid="{00000000-0005-0000-0000-00006C8C0000}"/>
    <cellStyle name="표준 19 3 3" xfId="29902" xr:uid="{00000000-0005-0000-0000-00006D8C0000}"/>
    <cellStyle name="표준 19 3 3 2" xfId="41662" xr:uid="{00000000-0005-0000-0000-00006E8C0000}"/>
    <cellStyle name="표준 19 3 4" xfId="31493" xr:uid="{00000000-0005-0000-0000-00006F8C0000}"/>
    <cellStyle name="표준 19 4" xfId="2127" xr:uid="{00000000-0005-0000-0000-0000708C0000}"/>
    <cellStyle name="표준 19 4 2" xfId="25118" xr:uid="{00000000-0005-0000-0000-0000718C0000}"/>
    <cellStyle name="표준 19 4 2 2" xfId="36916" xr:uid="{00000000-0005-0000-0000-0000728C0000}"/>
    <cellStyle name="표준 19 4 3" xfId="31409" xr:uid="{00000000-0005-0000-0000-0000738C0000}"/>
    <cellStyle name="표준 19 5" xfId="2842" xr:uid="{00000000-0005-0000-0000-0000748C0000}"/>
    <cellStyle name="표준 19 6" xfId="2922" xr:uid="{00000000-0005-0000-0000-0000758C0000}"/>
    <cellStyle name="표준 19 7" xfId="6862" xr:uid="{00000000-0005-0000-0000-0000768C0000}"/>
    <cellStyle name="표준 19 8" xfId="27811" xr:uid="{00000000-0005-0000-0000-0000778C0000}"/>
    <cellStyle name="표준 19 8 2" xfId="39574" xr:uid="{00000000-0005-0000-0000-0000788C0000}"/>
    <cellStyle name="표준 19 9" xfId="30902" xr:uid="{00000000-0005-0000-0000-0000798C0000}"/>
    <cellStyle name="표준 190" xfId="9331" xr:uid="{00000000-0005-0000-0000-00007A8C0000}"/>
    <cellStyle name="표준 190 2" xfId="9332" xr:uid="{00000000-0005-0000-0000-00007B8C0000}"/>
    <cellStyle name="표준 190 3" xfId="9333" xr:uid="{00000000-0005-0000-0000-00007C8C0000}"/>
    <cellStyle name="표준 191" xfId="9334" xr:uid="{00000000-0005-0000-0000-00007D8C0000}"/>
    <cellStyle name="표준 191 2" xfId="9335" xr:uid="{00000000-0005-0000-0000-00007E8C0000}"/>
    <cellStyle name="표준 191 3" xfId="9336" xr:uid="{00000000-0005-0000-0000-00007F8C0000}"/>
    <cellStyle name="표준 193" xfId="9337" xr:uid="{00000000-0005-0000-0000-0000808C0000}"/>
    <cellStyle name="표준 193 2" xfId="9338" xr:uid="{00000000-0005-0000-0000-0000818C0000}"/>
    <cellStyle name="표준 193 3" xfId="9339" xr:uid="{00000000-0005-0000-0000-0000828C0000}"/>
    <cellStyle name="표준 194" xfId="9340" xr:uid="{00000000-0005-0000-0000-0000838C0000}"/>
    <cellStyle name="표준 194 2" xfId="9341" xr:uid="{00000000-0005-0000-0000-0000848C0000}"/>
    <cellStyle name="표준 194 3" xfId="9342" xr:uid="{00000000-0005-0000-0000-0000858C0000}"/>
    <cellStyle name="표준 195" xfId="9343" xr:uid="{00000000-0005-0000-0000-0000868C0000}"/>
    <cellStyle name="표준 195 2" xfId="9344" xr:uid="{00000000-0005-0000-0000-0000878C0000}"/>
    <cellStyle name="표준 195 3" xfId="9345" xr:uid="{00000000-0005-0000-0000-0000888C0000}"/>
    <cellStyle name="표준 196" xfId="9346" xr:uid="{00000000-0005-0000-0000-0000898C0000}"/>
    <cellStyle name="표준 196 2" xfId="9347" xr:uid="{00000000-0005-0000-0000-00008A8C0000}"/>
    <cellStyle name="표준 196 3" xfId="9348" xr:uid="{00000000-0005-0000-0000-00008B8C0000}"/>
    <cellStyle name="표준 197" xfId="9349" xr:uid="{00000000-0005-0000-0000-00008C8C0000}"/>
    <cellStyle name="표준 197 2" xfId="9350" xr:uid="{00000000-0005-0000-0000-00008D8C0000}"/>
    <cellStyle name="표준 197 3" xfId="9351" xr:uid="{00000000-0005-0000-0000-00008E8C0000}"/>
    <cellStyle name="표준 198" xfId="9352" xr:uid="{00000000-0005-0000-0000-00008F8C0000}"/>
    <cellStyle name="표준 198 2" xfId="9353" xr:uid="{00000000-0005-0000-0000-0000908C0000}"/>
    <cellStyle name="표준 198 3" xfId="9354" xr:uid="{00000000-0005-0000-0000-0000918C0000}"/>
    <cellStyle name="표준 199" xfId="9355" xr:uid="{00000000-0005-0000-0000-0000928C0000}"/>
    <cellStyle name="표준 199 2" xfId="9356" xr:uid="{00000000-0005-0000-0000-0000938C0000}"/>
    <cellStyle name="표준 199 3" xfId="9357" xr:uid="{00000000-0005-0000-0000-0000948C0000}"/>
    <cellStyle name="표준 2" xfId="7" xr:uid="{00000000-0005-0000-0000-0000958C0000}"/>
    <cellStyle name="표준 2 10" xfId="6" xr:uid="{00000000-0005-0000-0000-0000968C0000}"/>
    <cellStyle name="표준 2 10 2" xfId="42180" xr:uid="{00000000-0005-0000-0000-0000978C0000}"/>
    <cellStyle name="표준 2 10 3" xfId="1512" xr:uid="{00000000-0005-0000-0000-0000988C0000}"/>
    <cellStyle name="표준 2 11" xfId="2509" xr:uid="{00000000-0005-0000-0000-0000998C0000}"/>
    <cellStyle name="표준 2 12" xfId="2817" xr:uid="{00000000-0005-0000-0000-00009A8C0000}"/>
    <cellStyle name="표준 2 13" xfId="1511" xr:uid="{00000000-0005-0000-0000-00009B8C0000}"/>
    <cellStyle name="표준 2 14" xfId="6704" xr:uid="{00000000-0005-0000-0000-00009C8C0000}"/>
    <cellStyle name="표준 2 15" xfId="27150" xr:uid="{00000000-0005-0000-0000-00009D8C0000}"/>
    <cellStyle name="표준 2 15 2" xfId="38920" xr:uid="{00000000-0005-0000-0000-00009E8C0000}"/>
    <cellStyle name="표준 2 16" xfId="30409" xr:uid="{00000000-0005-0000-0000-00009F8C0000}"/>
    <cellStyle name="표준 2 17" xfId="42160" xr:uid="{00000000-0005-0000-0000-0000A08C0000}"/>
    <cellStyle name="표준 2 18" xfId="42166" xr:uid="{00000000-0005-0000-0000-0000A18C0000}"/>
    <cellStyle name="표준 2 19" xfId="42168" xr:uid="{00000000-0005-0000-0000-0000A28C0000}"/>
    <cellStyle name="표준 2 2" xfId="111" xr:uid="{00000000-0005-0000-0000-0000A38C0000}"/>
    <cellStyle name="표준 2 2 2" xfId="1514" xr:uid="{00000000-0005-0000-0000-0000A48C0000}"/>
    <cellStyle name="표준 2 2 2 2" xfId="2815" xr:uid="{00000000-0005-0000-0000-0000A58C0000}"/>
    <cellStyle name="표준 2 2 2 2 2" xfId="2989" xr:uid="{00000000-0005-0000-0000-0000A68C0000}"/>
    <cellStyle name="표준 2 2 2 3" xfId="2980" xr:uid="{00000000-0005-0000-0000-0000A78C0000}"/>
    <cellStyle name="표준 2 2 2 3 2" xfId="3043" xr:uid="{00000000-0005-0000-0000-0000A88C0000}"/>
    <cellStyle name="표준 2 2 2 3 2 2" xfId="3236" xr:uid="{00000000-0005-0000-0000-0000A98C0000}"/>
    <cellStyle name="표준 2 2 2 3 2 2 2" xfId="28607" xr:uid="{00000000-0005-0000-0000-0000AA8C0000}"/>
    <cellStyle name="표준 2 2 2 3 2 2 2 2" xfId="40369" xr:uid="{00000000-0005-0000-0000-0000AB8C0000}"/>
    <cellStyle name="표준 2 2 2 3 2 2 3" xfId="31751" xr:uid="{00000000-0005-0000-0000-0000AC8C0000}"/>
    <cellStyle name="표준 2 2 2 3 2 3" xfId="27456" xr:uid="{00000000-0005-0000-0000-0000AD8C0000}"/>
    <cellStyle name="표준 2 2 2 3 2 3 2" xfId="39222" xr:uid="{00000000-0005-0000-0000-0000AE8C0000}"/>
    <cellStyle name="표준 2 2 2 3 2 4" xfId="31601" xr:uid="{00000000-0005-0000-0000-0000AF8C0000}"/>
    <cellStyle name="표준 2 2 2 3 3" xfId="3044" xr:uid="{00000000-0005-0000-0000-0000B08C0000}"/>
    <cellStyle name="표준 2 2 2 3 3 2" xfId="3237" xr:uid="{00000000-0005-0000-0000-0000B18C0000}"/>
    <cellStyle name="표준 2 2 2 3 3 2 2" xfId="27024" xr:uid="{00000000-0005-0000-0000-0000B28C0000}"/>
    <cellStyle name="표준 2 2 2 3 3 2 2 2" xfId="38794" xr:uid="{00000000-0005-0000-0000-0000B38C0000}"/>
    <cellStyle name="표준 2 2 2 3 3 2 3" xfId="31752" xr:uid="{00000000-0005-0000-0000-0000B48C0000}"/>
    <cellStyle name="표준 2 2 2 3 3 3" xfId="27693" xr:uid="{00000000-0005-0000-0000-0000B58C0000}"/>
    <cellStyle name="표준 2 2 2 3 3 3 2" xfId="39456" xr:uid="{00000000-0005-0000-0000-0000B68C0000}"/>
    <cellStyle name="표준 2 2 2 3 3 4" xfId="31602" xr:uid="{00000000-0005-0000-0000-0000B78C0000}"/>
    <cellStyle name="표준 2 2 2 3 4" xfId="3075" xr:uid="{00000000-0005-0000-0000-0000B88C0000}"/>
    <cellStyle name="표준 2 2 2 3 4 2" xfId="3268" xr:uid="{00000000-0005-0000-0000-0000B98C0000}"/>
    <cellStyle name="표준 2 2 2 3 4 2 2" xfId="24846" xr:uid="{00000000-0005-0000-0000-0000BA8C0000}"/>
    <cellStyle name="표준 2 2 2 3 4 2 2 2" xfId="36660" xr:uid="{00000000-0005-0000-0000-0000BB8C0000}"/>
    <cellStyle name="표준 2 2 2 3 4 2 3" xfId="31783" xr:uid="{00000000-0005-0000-0000-0000BC8C0000}"/>
    <cellStyle name="표준 2 2 2 3 4 3" xfId="30223" xr:uid="{00000000-0005-0000-0000-0000BD8C0000}"/>
    <cellStyle name="표준 2 2 2 3 4 3 2" xfId="41980" xr:uid="{00000000-0005-0000-0000-0000BE8C0000}"/>
    <cellStyle name="표준 2 2 2 3 4 4" xfId="31633" xr:uid="{00000000-0005-0000-0000-0000BF8C0000}"/>
    <cellStyle name="표준 2 2 2 3 5" xfId="3099" xr:uid="{00000000-0005-0000-0000-0000C08C0000}"/>
    <cellStyle name="표준 2 2 2 3 5 2" xfId="3292" xr:uid="{00000000-0005-0000-0000-0000C18C0000}"/>
    <cellStyle name="표준 2 2 2 3 5 2 2" xfId="28500" xr:uid="{00000000-0005-0000-0000-0000C28C0000}"/>
    <cellStyle name="표준 2 2 2 3 5 2 2 2" xfId="40263" xr:uid="{00000000-0005-0000-0000-0000C38C0000}"/>
    <cellStyle name="표준 2 2 2 3 5 2 3" xfId="31807" xr:uid="{00000000-0005-0000-0000-0000C48C0000}"/>
    <cellStyle name="표준 2 2 2 3 5 3" xfId="25671" xr:uid="{00000000-0005-0000-0000-0000C58C0000}"/>
    <cellStyle name="표준 2 2 2 3 5 3 2" xfId="37448" xr:uid="{00000000-0005-0000-0000-0000C68C0000}"/>
    <cellStyle name="표준 2 2 2 3 5 4" xfId="31657" xr:uid="{00000000-0005-0000-0000-0000C78C0000}"/>
    <cellStyle name="표준 2 2 2 3 6" xfId="3167" xr:uid="{00000000-0005-0000-0000-0000C88C0000}"/>
    <cellStyle name="표준 2 2 2 3 6 2" xfId="3317" xr:uid="{00000000-0005-0000-0000-0000C98C0000}"/>
    <cellStyle name="표준 2 2 2 3 6 2 2" xfId="26715" xr:uid="{00000000-0005-0000-0000-0000CA8C0000}"/>
    <cellStyle name="표준 2 2 2 3 6 2 2 2" xfId="38487" xr:uid="{00000000-0005-0000-0000-0000CB8C0000}"/>
    <cellStyle name="표준 2 2 2 3 6 2 3" xfId="31832" xr:uid="{00000000-0005-0000-0000-0000CC8C0000}"/>
    <cellStyle name="표준 2 2 2 3 6 3" xfId="28503" xr:uid="{00000000-0005-0000-0000-0000CD8C0000}"/>
    <cellStyle name="표준 2 2 2 3 6 3 2" xfId="40265" xr:uid="{00000000-0005-0000-0000-0000CE8C0000}"/>
    <cellStyle name="표준 2 2 2 3 6 4" xfId="31682" xr:uid="{00000000-0005-0000-0000-0000CF8C0000}"/>
    <cellStyle name="표준 2 2 2 3 7" xfId="3192" xr:uid="{00000000-0005-0000-0000-0000D08C0000}"/>
    <cellStyle name="표준 2 2 2 3 7 2" xfId="28661" xr:uid="{00000000-0005-0000-0000-0000D18C0000}"/>
    <cellStyle name="표준 2 2 2 3 7 2 2" xfId="40423" xr:uid="{00000000-0005-0000-0000-0000D28C0000}"/>
    <cellStyle name="표준 2 2 2 3 7 3" xfId="31707" xr:uid="{00000000-0005-0000-0000-0000D38C0000}"/>
    <cellStyle name="표준 2 2 2 3 8" xfId="26681" xr:uid="{00000000-0005-0000-0000-0000D48C0000}"/>
    <cellStyle name="표준 2 2 2 3 8 2" xfId="38453" xr:uid="{00000000-0005-0000-0000-0000D58C0000}"/>
    <cellStyle name="표준 2 2 2 3 9" xfId="31557" xr:uid="{00000000-0005-0000-0000-0000D68C0000}"/>
    <cellStyle name="표준 2 2 2 4" xfId="2924" xr:uid="{00000000-0005-0000-0000-0000D78C0000}"/>
    <cellStyle name="표준 2 2 3" xfId="2775" xr:uid="{00000000-0005-0000-0000-0000D88C0000}"/>
    <cellStyle name="표준 2 2 3 2" xfId="2833" xr:uid="{00000000-0005-0000-0000-0000D98C0000}"/>
    <cellStyle name="표준 2 2 3 2 2" xfId="3045" xr:uid="{00000000-0005-0000-0000-0000DA8C0000}"/>
    <cellStyle name="표준 2 2 3 2 2 2" xfId="3238" xr:uid="{00000000-0005-0000-0000-0000DB8C0000}"/>
    <cellStyle name="표준 2 2 3 2 2 2 2" xfId="28217" xr:uid="{00000000-0005-0000-0000-0000DC8C0000}"/>
    <cellStyle name="표준 2 2 3 2 2 2 2 2" xfId="39980" xr:uid="{00000000-0005-0000-0000-0000DD8C0000}"/>
    <cellStyle name="표준 2 2 3 2 2 2 3" xfId="31753" xr:uid="{00000000-0005-0000-0000-0000DE8C0000}"/>
    <cellStyle name="표준 2 2 3 2 2 3" xfId="28494" xr:uid="{00000000-0005-0000-0000-0000DF8C0000}"/>
    <cellStyle name="표준 2 2 3 2 2 3 2" xfId="40257" xr:uid="{00000000-0005-0000-0000-0000E08C0000}"/>
    <cellStyle name="표준 2 2 3 2 2 4" xfId="31603" xr:uid="{00000000-0005-0000-0000-0000E18C0000}"/>
    <cellStyle name="표준 2 2 3 2 3" xfId="3046" xr:uid="{00000000-0005-0000-0000-0000E28C0000}"/>
    <cellStyle name="표준 2 2 3 2 3 2" xfId="3239" xr:uid="{00000000-0005-0000-0000-0000E38C0000}"/>
    <cellStyle name="표준 2 2 3 2 3 2 2" xfId="26925" xr:uid="{00000000-0005-0000-0000-0000E48C0000}"/>
    <cellStyle name="표준 2 2 3 2 3 2 2 2" xfId="38696" xr:uid="{00000000-0005-0000-0000-0000E58C0000}"/>
    <cellStyle name="표준 2 2 3 2 3 2 3" xfId="31754" xr:uid="{00000000-0005-0000-0000-0000E68C0000}"/>
    <cellStyle name="표준 2 2 3 2 3 3" xfId="27595" xr:uid="{00000000-0005-0000-0000-0000E78C0000}"/>
    <cellStyle name="표준 2 2 3 2 3 3 2" xfId="39360" xr:uid="{00000000-0005-0000-0000-0000E88C0000}"/>
    <cellStyle name="표준 2 2 3 2 3 4" xfId="31604" xr:uid="{00000000-0005-0000-0000-0000E98C0000}"/>
    <cellStyle name="표준 2 2 3 2 4" xfId="3083" xr:uid="{00000000-0005-0000-0000-0000EA8C0000}"/>
    <cellStyle name="표준 2 2 3 2 4 2" xfId="3276" xr:uid="{00000000-0005-0000-0000-0000EB8C0000}"/>
    <cellStyle name="표준 2 2 3 2 4 2 2" xfId="27680" xr:uid="{00000000-0005-0000-0000-0000EC8C0000}"/>
    <cellStyle name="표준 2 2 3 2 4 2 2 2" xfId="39443" xr:uid="{00000000-0005-0000-0000-0000ED8C0000}"/>
    <cellStyle name="표준 2 2 3 2 4 2 3" xfId="31791" xr:uid="{00000000-0005-0000-0000-0000EE8C0000}"/>
    <cellStyle name="표준 2 2 3 2 4 3" xfId="28575" xr:uid="{00000000-0005-0000-0000-0000EF8C0000}"/>
    <cellStyle name="표준 2 2 3 2 4 3 2" xfId="40337" xr:uid="{00000000-0005-0000-0000-0000F08C0000}"/>
    <cellStyle name="표준 2 2 3 2 4 4" xfId="31641" xr:uid="{00000000-0005-0000-0000-0000F18C0000}"/>
    <cellStyle name="표준 2 2 3 2 5" xfId="3107" xr:uid="{00000000-0005-0000-0000-0000F28C0000}"/>
    <cellStyle name="표준 2 2 3 2 5 2" xfId="3300" xr:uid="{00000000-0005-0000-0000-0000F38C0000}"/>
    <cellStyle name="표준 2 2 3 2 5 2 2" xfId="26883" xr:uid="{00000000-0005-0000-0000-0000F48C0000}"/>
    <cellStyle name="표준 2 2 3 2 5 2 2 2" xfId="38655" xr:uid="{00000000-0005-0000-0000-0000F58C0000}"/>
    <cellStyle name="표준 2 2 3 2 5 2 3" xfId="31815" xr:uid="{00000000-0005-0000-0000-0000F68C0000}"/>
    <cellStyle name="표준 2 2 3 2 5 3" xfId="26756" xr:uid="{00000000-0005-0000-0000-0000F78C0000}"/>
    <cellStyle name="표준 2 2 3 2 5 3 2" xfId="38528" xr:uid="{00000000-0005-0000-0000-0000F88C0000}"/>
    <cellStyle name="표준 2 2 3 2 5 4" xfId="31665" xr:uid="{00000000-0005-0000-0000-0000F98C0000}"/>
    <cellStyle name="표준 2 2 3 2 6" xfId="3175" xr:uid="{00000000-0005-0000-0000-0000FA8C0000}"/>
    <cellStyle name="표준 2 2 3 2 6 2" xfId="3325" xr:uid="{00000000-0005-0000-0000-0000FB8C0000}"/>
    <cellStyle name="표준 2 2 3 2 6 2 2" xfId="28415" xr:uid="{00000000-0005-0000-0000-0000FC8C0000}"/>
    <cellStyle name="표준 2 2 3 2 6 2 2 2" xfId="40178" xr:uid="{00000000-0005-0000-0000-0000FD8C0000}"/>
    <cellStyle name="표준 2 2 3 2 6 2 3" xfId="31840" xr:uid="{00000000-0005-0000-0000-0000FE8C0000}"/>
    <cellStyle name="표준 2 2 3 2 6 3" xfId="27290" xr:uid="{00000000-0005-0000-0000-0000FF8C0000}"/>
    <cellStyle name="표준 2 2 3 2 6 3 2" xfId="39058" xr:uid="{00000000-0005-0000-0000-0000008D0000}"/>
    <cellStyle name="표준 2 2 3 2 6 4" xfId="31690" xr:uid="{00000000-0005-0000-0000-0000018D0000}"/>
    <cellStyle name="표준 2 2 3 2 7" xfId="3200" xr:uid="{00000000-0005-0000-0000-0000028D0000}"/>
    <cellStyle name="표준 2 2 3 2 7 2" xfId="28285" xr:uid="{00000000-0005-0000-0000-0000038D0000}"/>
    <cellStyle name="표준 2 2 3 2 7 2 2" xfId="40048" xr:uid="{00000000-0005-0000-0000-0000048D0000}"/>
    <cellStyle name="표준 2 2 3 2 7 3" xfId="31715" xr:uid="{00000000-0005-0000-0000-0000058D0000}"/>
    <cellStyle name="표준 2 2 3 2 8" xfId="3007" xr:uid="{00000000-0005-0000-0000-0000068D0000}"/>
    <cellStyle name="표준 2 2 3 2 8 2" xfId="28871" xr:uid="{00000000-0005-0000-0000-0000078D0000}"/>
    <cellStyle name="표준 2 2 3 2 8 2 2" xfId="40631" xr:uid="{00000000-0005-0000-0000-0000088D0000}"/>
    <cellStyle name="표준 2 2 3 2 8 3" xfId="31565" xr:uid="{00000000-0005-0000-0000-0000098D0000}"/>
    <cellStyle name="표준 2 2 3 3" xfId="2988" xr:uid="{00000000-0005-0000-0000-00000A8D0000}"/>
    <cellStyle name="표준 2 2 3 4" xfId="9358" xr:uid="{00000000-0005-0000-0000-00000B8D0000}"/>
    <cellStyle name="표준 2 2 4" xfId="2839" xr:uid="{00000000-0005-0000-0000-00000C8D0000}"/>
    <cellStyle name="표준 2 2 4 2" xfId="3047" xr:uid="{00000000-0005-0000-0000-00000D8D0000}"/>
    <cellStyle name="표준 2 2 4 2 2" xfId="3240" xr:uid="{00000000-0005-0000-0000-00000E8D0000}"/>
    <cellStyle name="표준 2 2 4 2 2 2" xfId="25224" xr:uid="{00000000-0005-0000-0000-00000F8D0000}"/>
    <cellStyle name="표준 2 2 4 2 2 2 2" xfId="37019" xr:uid="{00000000-0005-0000-0000-0000108D0000}"/>
    <cellStyle name="표준 2 2 4 2 2 3" xfId="31755" xr:uid="{00000000-0005-0000-0000-0000118D0000}"/>
    <cellStyle name="표준 2 2 4 2 3" xfId="24859" xr:uid="{00000000-0005-0000-0000-0000128D0000}"/>
    <cellStyle name="표준 2 2 4 2 3 2" xfId="36673" xr:uid="{00000000-0005-0000-0000-0000138D0000}"/>
    <cellStyle name="표준 2 2 4 2 4" xfId="31605" xr:uid="{00000000-0005-0000-0000-0000148D0000}"/>
    <cellStyle name="표준 2 2 4 3" xfId="3048" xr:uid="{00000000-0005-0000-0000-0000158D0000}"/>
    <cellStyle name="표준 2 2 4 3 2" xfId="3241" xr:uid="{00000000-0005-0000-0000-0000168D0000}"/>
    <cellStyle name="표준 2 2 4 3 2 2" xfId="25253" xr:uid="{00000000-0005-0000-0000-0000178D0000}"/>
    <cellStyle name="표준 2 2 4 3 2 2 2" xfId="37048" xr:uid="{00000000-0005-0000-0000-0000188D0000}"/>
    <cellStyle name="표준 2 2 4 3 2 3" xfId="31756" xr:uid="{00000000-0005-0000-0000-0000198D0000}"/>
    <cellStyle name="표준 2 2 4 3 3" xfId="28001" xr:uid="{00000000-0005-0000-0000-00001A8D0000}"/>
    <cellStyle name="표준 2 2 4 3 3 2" xfId="39764" xr:uid="{00000000-0005-0000-0000-00001B8D0000}"/>
    <cellStyle name="표준 2 2 4 3 4" xfId="31606" xr:uid="{00000000-0005-0000-0000-00001C8D0000}"/>
    <cellStyle name="표준 2 2 4 4" xfId="3071" xr:uid="{00000000-0005-0000-0000-00001D8D0000}"/>
    <cellStyle name="표준 2 2 4 4 2" xfId="3264" xr:uid="{00000000-0005-0000-0000-00001E8D0000}"/>
    <cellStyle name="표준 2 2 4 4 2 2" xfId="28321" xr:uid="{00000000-0005-0000-0000-00001F8D0000}"/>
    <cellStyle name="표준 2 2 4 4 2 2 2" xfId="40084" xr:uid="{00000000-0005-0000-0000-0000208D0000}"/>
    <cellStyle name="표준 2 2 4 4 2 3" xfId="31779" xr:uid="{00000000-0005-0000-0000-0000218D0000}"/>
    <cellStyle name="표준 2 2 4 4 3" xfId="30030" xr:uid="{00000000-0005-0000-0000-0000228D0000}"/>
    <cellStyle name="표준 2 2 4 4 3 2" xfId="41790" xr:uid="{00000000-0005-0000-0000-0000238D0000}"/>
    <cellStyle name="표준 2 2 4 4 4" xfId="31629" xr:uid="{00000000-0005-0000-0000-0000248D0000}"/>
    <cellStyle name="표준 2 2 4 5" xfId="3095" xr:uid="{00000000-0005-0000-0000-0000258D0000}"/>
    <cellStyle name="표준 2 2 4 5 2" xfId="3288" xr:uid="{00000000-0005-0000-0000-0000268D0000}"/>
    <cellStyle name="표준 2 2 4 5 2 2" xfId="25519" xr:uid="{00000000-0005-0000-0000-0000278D0000}"/>
    <cellStyle name="표준 2 2 4 5 2 2 2" xfId="37307" xr:uid="{00000000-0005-0000-0000-0000288D0000}"/>
    <cellStyle name="표준 2 2 4 5 2 3" xfId="31803" xr:uid="{00000000-0005-0000-0000-0000298D0000}"/>
    <cellStyle name="표준 2 2 4 5 3" xfId="26689" xr:uid="{00000000-0005-0000-0000-00002A8D0000}"/>
    <cellStyle name="표준 2 2 4 5 3 2" xfId="38461" xr:uid="{00000000-0005-0000-0000-00002B8D0000}"/>
    <cellStyle name="표준 2 2 4 5 4" xfId="31653" xr:uid="{00000000-0005-0000-0000-00002C8D0000}"/>
    <cellStyle name="표준 2 2 4 6" xfId="3163" xr:uid="{00000000-0005-0000-0000-00002D8D0000}"/>
    <cellStyle name="표준 2 2 4 6 2" xfId="3313" xr:uid="{00000000-0005-0000-0000-00002E8D0000}"/>
    <cellStyle name="표준 2 2 4 6 2 2" xfId="28000" xr:uid="{00000000-0005-0000-0000-00002F8D0000}"/>
    <cellStyle name="표준 2 2 4 6 2 2 2" xfId="39763" xr:uid="{00000000-0005-0000-0000-0000308D0000}"/>
    <cellStyle name="표준 2 2 4 6 2 3" xfId="31828" xr:uid="{00000000-0005-0000-0000-0000318D0000}"/>
    <cellStyle name="표준 2 2 4 6 3" xfId="28291" xr:uid="{00000000-0005-0000-0000-0000328D0000}"/>
    <cellStyle name="표준 2 2 4 6 3 2" xfId="40054" xr:uid="{00000000-0005-0000-0000-0000338D0000}"/>
    <cellStyle name="표준 2 2 4 6 4" xfId="31678" xr:uid="{00000000-0005-0000-0000-0000348D0000}"/>
    <cellStyle name="표준 2 2 4 7" xfId="3188" xr:uid="{00000000-0005-0000-0000-0000358D0000}"/>
    <cellStyle name="표준 2 2 4 7 2" xfId="25561" xr:uid="{00000000-0005-0000-0000-0000368D0000}"/>
    <cellStyle name="표준 2 2 4 7 2 2" xfId="37340" xr:uid="{00000000-0005-0000-0000-0000378D0000}"/>
    <cellStyle name="표준 2 2 4 7 3" xfId="31703" xr:uid="{00000000-0005-0000-0000-0000388D0000}"/>
    <cellStyle name="표준 2 2 4 8" xfId="2976" xr:uid="{00000000-0005-0000-0000-0000398D0000}"/>
    <cellStyle name="표준 2 2 4 8 2" xfId="28628" xr:uid="{00000000-0005-0000-0000-00003A8D0000}"/>
    <cellStyle name="표준 2 2 4 8 2 2" xfId="40390" xr:uid="{00000000-0005-0000-0000-00003B8D0000}"/>
    <cellStyle name="표준 2 2 4 8 3" xfId="31553" xr:uid="{00000000-0005-0000-0000-00003C8D0000}"/>
    <cellStyle name="표준 2 2 4 9" xfId="23644" xr:uid="{00000000-0005-0000-0000-00003D8D0000}"/>
    <cellStyle name="표준 2 2 5" xfId="2810" xr:uid="{00000000-0005-0000-0000-00003E8D0000}"/>
    <cellStyle name="표준 2 2 6" xfId="2923" xr:uid="{00000000-0005-0000-0000-00003F8D0000}"/>
    <cellStyle name="표준 2 2 7" xfId="1513" xr:uid="{00000000-0005-0000-0000-0000408D0000}"/>
    <cellStyle name="표준 2 2 8" xfId="24760" xr:uid="{00000000-0005-0000-0000-0000418D0000}"/>
    <cellStyle name="표준 2 2 8 2" xfId="36578" xr:uid="{00000000-0005-0000-0000-0000428D0000}"/>
    <cellStyle name="표준 2 2_11년 사업시행(변경) 계획서(1).xls-최종(화원2-1)" xfId="1515" xr:uid="{00000000-0005-0000-0000-0000438D0000}"/>
    <cellStyle name="표준 2 20" xfId="42170" xr:uid="{00000000-0005-0000-0000-0000448D0000}"/>
    <cellStyle name="표준 2 21" xfId="42171" xr:uid="{00000000-0005-0000-0000-0000458D0000}"/>
    <cellStyle name="표준 2 22" xfId="51" xr:uid="{00000000-0005-0000-0000-0000468D0000}"/>
    <cellStyle name="표준 2 3" xfId="110" xr:uid="{00000000-0005-0000-0000-0000478D0000}"/>
    <cellStyle name="표준 2 3 2" xfId="2799" xr:uid="{00000000-0005-0000-0000-0000488D0000}"/>
    <cellStyle name="표준 2 3 2 2" xfId="3049" xr:uid="{00000000-0005-0000-0000-0000498D0000}"/>
    <cellStyle name="표준 2 3 2 2 2" xfId="3242" xr:uid="{00000000-0005-0000-0000-00004A8D0000}"/>
    <cellStyle name="표준 2 3 2 2 2 2" xfId="25417" xr:uid="{00000000-0005-0000-0000-00004B8D0000}"/>
    <cellStyle name="표준 2 3 2 2 2 2 2" xfId="37211" xr:uid="{00000000-0005-0000-0000-00004C8D0000}"/>
    <cellStyle name="표준 2 3 2 2 2 3" xfId="31757" xr:uid="{00000000-0005-0000-0000-00004D8D0000}"/>
    <cellStyle name="표준 2 3 2 2 3" xfId="28741" xr:uid="{00000000-0005-0000-0000-00004E8D0000}"/>
    <cellStyle name="표준 2 3 2 2 3 2" xfId="40503" xr:uid="{00000000-0005-0000-0000-00004F8D0000}"/>
    <cellStyle name="표준 2 3 2 2 4" xfId="31607" xr:uid="{00000000-0005-0000-0000-0000508D0000}"/>
    <cellStyle name="표준 2 3 2 3" xfId="3050" xr:uid="{00000000-0005-0000-0000-0000518D0000}"/>
    <cellStyle name="표준 2 3 2 3 2" xfId="3243" xr:uid="{00000000-0005-0000-0000-0000528D0000}"/>
    <cellStyle name="표준 2 3 2 3 2 2" xfId="30002" xr:uid="{00000000-0005-0000-0000-0000538D0000}"/>
    <cellStyle name="표준 2 3 2 3 2 2 2" xfId="41762" xr:uid="{00000000-0005-0000-0000-0000548D0000}"/>
    <cellStyle name="표준 2 3 2 3 2 3" xfId="31758" xr:uid="{00000000-0005-0000-0000-0000558D0000}"/>
    <cellStyle name="표준 2 3 2 3 3" xfId="28597" xr:uid="{00000000-0005-0000-0000-0000568D0000}"/>
    <cellStyle name="표준 2 3 2 3 3 2" xfId="40359" xr:uid="{00000000-0005-0000-0000-0000578D0000}"/>
    <cellStyle name="표준 2 3 2 3 4" xfId="31608" xr:uid="{00000000-0005-0000-0000-0000588D0000}"/>
    <cellStyle name="표준 2 3 2 4" xfId="3073" xr:uid="{00000000-0005-0000-0000-0000598D0000}"/>
    <cellStyle name="표준 2 3 2 4 2" xfId="3266" xr:uid="{00000000-0005-0000-0000-00005A8D0000}"/>
    <cellStyle name="표준 2 3 2 4 2 2" xfId="25675" xr:uid="{00000000-0005-0000-0000-00005B8D0000}"/>
    <cellStyle name="표준 2 3 2 4 2 2 2" xfId="37452" xr:uid="{00000000-0005-0000-0000-00005C8D0000}"/>
    <cellStyle name="표준 2 3 2 4 2 3" xfId="31781" xr:uid="{00000000-0005-0000-0000-00005D8D0000}"/>
    <cellStyle name="표준 2 3 2 4 3" xfId="28338" xr:uid="{00000000-0005-0000-0000-00005E8D0000}"/>
    <cellStyle name="표준 2 3 2 4 3 2" xfId="40101" xr:uid="{00000000-0005-0000-0000-00005F8D0000}"/>
    <cellStyle name="표준 2 3 2 4 4" xfId="31631" xr:uid="{00000000-0005-0000-0000-0000608D0000}"/>
    <cellStyle name="표준 2 3 2 5" xfId="3097" xr:uid="{00000000-0005-0000-0000-0000618D0000}"/>
    <cellStyle name="표준 2 3 2 5 2" xfId="3290" xr:uid="{00000000-0005-0000-0000-0000628D0000}"/>
    <cellStyle name="표준 2 3 2 5 2 2" xfId="30150" xr:uid="{00000000-0005-0000-0000-0000638D0000}"/>
    <cellStyle name="표준 2 3 2 5 2 2 2" xfId="41908" xr:uid="{00000000-0005-0000-0000-0000648D0000}"/>
    <cellStyle name="표준 2 3 2 5 2 3" xfId="31805" xr:uid="{00000000-0005-0000-0000-0000658D0000}"/>
    <cellStyle name="표준 2 3 2 5 3" xfId="29910" xr:uid="{00000000-0005-0000-0000-0000668D0000}"/>
    <cellStyle name="표준 2 3 2 5 3 2" xfId="41670" xr:uid="{00000000-0005-0000-0000-0000678D0000}"/>
    <cellStyle name="표준 2 3 2 5 4" xfId="31655" xr:uid="{00000000-0005-0000-0000-0000688D0000}"/>
    <cellStyle name="표준 2 3 2 6" xfId="3165" xr:uid="{00000000-0005-0000-0000-0000698D0000}"/>
    <cellStyle name="표준 2 3 2 6 2" xfId="3315" xr:uid="{00000000-0005-0000-0000-00006A8D0000}"/>
    <cellStyle name="표준 2 3 2 6 2 2" xfId="30391" xr:uid="{00000000-0005-0000-0000-00006B8D0000}"/>
    <cellStyle name="표준 2 3 2 6 2 2 2" xfId="42141" xr:uid="{00000000-0005-0000-0000-00006C8D0000}"/>
    <cellStyle name="표준 2 3 2 6 2 3" xfId="31830" xr:uid="{00000000-0005-0000-0000-00006D8D0000}"/>
    <cellStyle name="표준 2 3 2 6 3" xfId="25013" xr:uid="{00000000-0005-0000-0000-00006E8D0000}"/>
    <cellStyle name="표준 2 3 2 6 3 2" xfId="36812" xr:uid="{00000000-0005-0000-0000-00006F8D0000}"/>
    <cellStyle name="표준 2 3 2 6 4" xfId="31680" xr:uid="{00000000-0005-0000-0000-0000708D0000}"/>
    <cellStyle name="표준 2 3 2 7" xfId="3190" xr:uid="{00000000-0005-0000-0000-0000718D0000}"/>
    <cellStyle name="표준 2 3 2 7 2" xfId="30132" xr:uid="{00000000-0005-0000-0000-0000728D0000}"/>
    <cellStyle name="표준 2 3 2 7 2 2" xfId="41890" xr:uid="{00000000-0005-0000-0000-0000738D0000}"/>
    <cellStyle name="표준 2 3 2 7 3" xfId="31705" xr:uid="{00000000-0005-0000-0000-0000748D0000}"/>
    <cellStyle name="표준 2 3 2 8" xfId="2978" xr:uid="{00000000-0005-0000-0000-0000758D0000}"/>
    <cellStyle name="표준 2 3 2 8 2" xfId="28573" xr:uid="{00000000-0005-0000-0000-0000768D0000}"/>
    <cellStyle name="표준 2 3 2 8 2 2" xfId="40335" xr:uid="{00000000-0005-0000-0000-0000778D0000}"/>
    <cellStyle name="표준 2 3 2 8 3" xfId="31555" xr:uid="{00000000-0005-0000-0000-0000788D0000}"/>
    <cellStyle name="표준 2 3 2 9" xfId="9359" xr:uid="{00000000-0005-0000-0000-0000798D0000}"/>
    <cellStyle name="표준 2 3 3" xfId="3009" xr:uid="{00000000-0005-0000-0000-00007A8D0000}"/>
    <cellStyle name="표준 2 3 3 10" xfId="31567" xr:uid="{00000000-0005-0000-0000-00007B8D0000}"/>
    <cellStyle name="표준 2 3 3 2" xfId="3051" xr:uid="{00000000-0005-0000-0000-00007C8D0000}"/>
    <cellStyle name="표준 2 3 3 2 2" xfId="3244" xr:uid="{00000000-0005-0000-0000-00007D8D0000}"/>
    <cellStyle name="표준 2 3 3 2 2 2" xfId="26543" xr:uid="{00000000-0005-0000-0000-00007E8D0000}"/>
    <cellStyle name="표준 2 3 3 2 2 2 2" xfId="38315" xr:uid="{00000000-0005-0000-0000-00007F8D0000}"/>
    <cellStyle name="표준 2 3 3 2 2 3" xfId="31759" xr:uid="{00000000-0005-0000-0000-0000808D0000}"/>
    <cellStyle name="표준 2 3 3 2 3" xfId="27343" xr:uid="{00000000-0005-0000-0000-0000818D0000}"/>
    <cellStyle name="표준 2 3 3 2 3 2" xfId="39111" xr:uid="{00000000-0005-0000-0000-0000828D0000}"/>
    <cellStyle name="표준 2 3 3 2 4" xfId="31609" xr:uid="{00000000-0005-0000-0000-0000838D0000}"/>
    <cellStyle name="표준 2 3 3 3" xfId="3052" xr:uid="{00000000-0005-0000-0000-0000848D0000}"/>
    <cellStyle name="표준 2 3 3 3 2" xfId="3245" xr:uid="{00000000-0005-0000-0000-0000858D0000}"/>
    <cellStyle name="표준 2 3 3 3 2 2" xfId="28538" xr:uid="{00000000-0005-0000-0000-0000868D0000}"/>
    <cellStyle name="표준 2 3 3 3 2 2 2" xfId="40300" xr:uid="{00000000-0005-0000-0000-0000878D0000}"/>
    <cellStyle name="표준 2 3 3 3 2 3" xfId="31760" xr:uid="{00000000-0005-0000-0000-0000888D0000}"/>
    <cellStyle name="표준 2 3 3 3 3" xfId="26926" xr:uid="{00000000-0005-0000-0000-0000898D0000}"/>
    <cellStyle name="표준 2 3 3 3 3 2" xfId="38697" xr:uid="{00000000-0005-0000-0000-00008A8D0000}"/>
    <cellStyle name="표준 2 3 3 3 4" xfId="31610" xr:uid="{00000000-0005-0000-0000-00008B8D0000}"/>
    <cellStyle name="표준 2 3 3 4" xfId="3085" xr:uid="{00000000-0005-0000-0000-00008C8D0000}"/>
    <cellStyle name="표준 2 3 3 4 2" xfId="3278" xr:uid="{00000000-0005-0000-0000-00008D8D0000}"/>
    <cellStyle name="표준 2 3 3 4 2 2" xfId="27196" xr:uid="{00000000-0005-0000-0000-00008E8D0000}"/>
    <cellStyle name="표준 2 3 3 4 2 2 2" xfId="38966" xr:uid="{00000000-0005-0000-0000-00008F8D0000}"/>
    <cellStyle name="표준 2 3 3 4 2 3" xfId="31793" xr:uid="{00000000-0005-0000-0000-0000908D0000}"/>
    <cellStyle name="표준 2 3 3 4 3" xfId="25394" xr:uid="{00000000-0005-0000-0000-0000918D0000}"/>
    <cellStyle name="표준 2 3 3 4 3 2" xfId="37188" xr:uid="{00000000-0005-0000-0000-0000928D0000}"/>
    <cellStyle name="표준 2 3 3 4 4" xfId="31643" xr:uid="{00000000-0005-0000-0000-0000938D0000}"/>
    <cellStyle name="표준 2 3 3 5" xfId="3109" xr:uid="{00000000-0005-0000-0000-0000948D0000}"/>
    <cellStyle name="표준 2 3 3 5 2" xfId="3302" xr:uid="{00000000-0005-0000-0000-0000958D0000}"/>
    <cellStyle name="표준 2 3 3 5 2 2" xfId="30298" xr:uid="{00000000-0005-0000-0000-0000968D0000}"/>
    <cellStyle name="표준 2 3 3 5 2 2 2" xfId="42049" xr:uid="{00000000-0005-0000-0000-0000978D0000}"/>
    <cellStyle name="표준 2 3 3 5 2 3" xfId="31817" xr:uid="{00000000-0005-0000-0000-0000988D0000}"/>
    <cellStyle name="표준 2 3 3 5 3" xfId="27208" xr:uid="{00000000-0005-0000-0000-0000998D0000}"/>
    <cellStyle name="표준 2 3 3 5 3 2" xfId="38978" xr:uid="{00000000-0005-0000-0000-00009A8D0000}"/>
    <cellStyle name="표준 2 3 3 5 4" xfId="31667" xr:uid="{00000000-0005-0000-0000-00009B8D0000}"/>
    <cellStyle name="표준 2 3 3 6" xfId="3177" xr:uid="{00000000-0005-0000-0000-00009C8D0000}"/>
    <cellStyle name="표준 2 3 3 6 2" xfId="3327" xr:uid="{00000000-0005-0000-0000-00009D8D0000}"/>
    <cellStyle name="표준 2 3 3 6 2 2" xfId="27483" xr:uid="{00000000-0005-0000-0000-00009E8D0000}"/>
    <cellStyle name="표준 2 3 3 6 2 2 2" xfId="39249" xr:uid="{00000000-0005-0000-0000-00009F8D0000}"/>
    <cellStyle name="표준 2 3 3 6 2 3" xfId="31842" xr:uid="{00000000-0005-0000-0000-0000A08D0000}"/>
    <cellStyle name="표준 2 3 3 6 3" xfId="26478" xr:uid="{00000000-0005-0000-0000-0000A18D0000}"/>
    <cellStyle name="표준 2 3 3 6 3 2" xfId="38250" xr:uid="{00000000-0005-0000-0000-0000A28D0000}"/>
    <cellStyle name="표준 2 3 3 6 4" xfId="31692" xr:uid="{00000000-0005-0000-0000-0000A38D0000}"/>
    <cellStyle name="표준 2 3 3 7" xfId="3202" xr:uid="{00000000-0005-0000-0000-0000A48D0000}"/>
    <cellStyle name="표준 2 3 3 7 2" xfId="27279" xr:uid="{00000000-0005-0000-0000-0000A58D0000}"/>
    <cellStyle name="표준 2 3 3 7 2 2" xfId="39047" xr:uid="{00000000-0005-0000-0000-0000A68D0000}"/>
    <cellStyle name="표준 2 3 3 7 3" xfId="31717" xr:uid="{00000000-0005-0000-0000-0000A78D0000}"/>
    <cellStyle name="표준 2 3 3 8" xfId="9360" xr:uid="{00000000-0005-0000-0000-0000A88D0000}"/>
    <cellStyle name="표준 2 3 3 9" xfId="27579" xr:uid="{00000000-0005-0000-0000-0000A98D0000}"/>
    <cellStyle name="표준 2 3 3 9 2" xfId="39344" xr:uid="{00000000-0005-0000-0000-0000AA8D0000}"/>
    <cellStyle name="표준 2 3 4" xfId="2925" xr:uid="{00000000-0005-0000-0000-0000AB8D0000}"/>
    <cellStyle name="표준 2 3 5" xfId="1516" xr:uid="{00000000-0005-0000-0000-0000AC8D0000}"/>
    <cellStyle name="표준 2 3 6" xfId="24746" xr:uid="{00000000-0005-0000-0000-0000AD8D0000}"/>
    <cellStyle name="표준 2 3 6 2" xfId="36564" xr:uid="{00000000-0005-0000-0000-0000AE8D0000}"/>
    <cellStyle name="표준 2 4" xfId="1517" xr:uid="{00000000-0005-0000-0000-0000AF8D0000}"/>
    <cellStyle name="표준 2 4 2" xfId="2794" xr:uid="{00000000-0005-0000-0000-0000B08D0000}"/>
    <cellStyle name="표준 2 4 2 2" xfId="3053" xr:uid="{00000000-0005-0000-0000-0000B18D0000}"/>
    <cellStyle name="표준 2 4 2 2 2" xfId="3246" xr:uid="{00000000-0005-0000-0000-0000B28D0000}"/>
    <cellStyle name="표준 2 4 2 2 2 2" xfId="26531" xr:uid="{00000000-0005-0000-0000-0000B38D0000}"/>
    <cellStyle name="표준 2 4 2 2 2 2 2" xfId="38303" xr:uid="{00000000-0005-0000-0000-0000B48D0000}"/>
    <cellStyle name="표준 2 4 2 2 2 3" xfId="31761" xr:uid="{00000000-0005-0000-0000-0000B58D0000}"/>
    <cellStyle name="표준 2 4 2 2 3" xfId="28922" xr:uid="{00000000-0005-0000-0000-0000B68D0000}"/>
    <cellStyle name="표준 2 4 2 2 3 2" xfId="40682" xr:uid="{00000000-0005-0000-0000-0000B78D0000}"/>
    <cellStyle name="표준 2 4 2 2 4" xfId="31611" xr:uid="{00000000-0005-0000-0000-0000B88D0000}"/>
    <cellStyle name="표준 2 4 2 3" xfId="3054" xr:uid="{00000000-0005-0000-0000-0000B98D0000}"/>
    <cellStyle name="표준 2 4 2 3 2" xfId="3247" xr:uid="{00000000-0005-0000-0000-0000BA8D0000}"/>
    <cellStyle name="표준 2 4 2 3 2 2" xfId="27689" xr:uid="{00000000-0005-0000-0000-0000BB8D0000}"/>
    <cellStyle name="표준 2 4 2 3 2 2 2" xfId="39452" xr:uid="{00000000-0005-0000-0000-0000BC8D0000}"/>
    <cellStyle name="표준 2 4 2 3 2 3" xfId="31762" xr:uid="{00000000-0005-0000-0000-0000BD8D0000}"/>
    <cellStyle name="표준 2 4 2 3 3" xfId="30114" xr:uid="{00000000-0005-0000-0000-0000BE8D0000}"/>
    <cellStyle name="표준 2 4 2 3 3 2" xfId="41873" xr:uid="{00000000-0005-0000-0000-0000BF8D0000}"/>
    <cellStyle name="표준 2 4 2 3 4" xfId="31612" xr:uid="{00000000-0005-0000-0000-0000C08D0000}"/>
    <cellStyle name="표준 2 4 2 4" xfId="3089" xr:uid="{00000000-0005-0000-0000-0000C18D0000}"/>
    <cellStyle name="표준 2 4 2 4 2" xfId="3282" xr:uid="{00000000-0005-0000-0000-0000C28D0000}"/>
    <cellStyle name="표준 2 4 2 4 2 2" xfId="26537" xr:uid="{00000000-0005-0000-0000-0000C38D0000}"/>
    <cellStyle name="표준 2 4 2 4 2 2 2" xfId="38309" xr:uid="{00000000-0005-0000-0000-0000C48D0000}"/>
    <cellStyle name="표준 2 4 2 4 2 3" xfId="31797" xr:uid="{00000000-0005-0000-0000-0000C58D0000}"/>
    <cellStyle name="표준 2 4 2 4 3" xfId="27003" xr:uid="{00000000-0005-0000-0000-0000C68D0000}"/>
    <cellStyle name="표준 2 4 2 4 3 2" xfId="38774" xr:uid="{00000000-0005-0000-0000-0000C78D0000}"/>
    <cellStyle name="표준 2 4 2 4 4" xfId="31647" xr:uid="{00000000-0005-0000-0000-0000C88D0000}"/>
    <cellStyle name="표준 2 4 2 5" xfId="3113" xr:uid="{00000000-0005-0000-0000-0000C98D0000}"/>
    <cellStyle name="표준 2 4 2 5 2" xfId="3306" xr:uid="{00000000-0005-0000-0000-0000CA8D0000}"/>
    <cellStyle name="표준 2 4 2 5 2 2" xfId="25241" xr:uid="{00000000-0005-0000-0000-0000CB8D0000}"/>
    <cellStyle name="표준 2 4 2 5 2 2 2" xfId="37036" xr:uid="{00000000-0005-0000-0000-0000CC8D0000}"/>
    <cellStyle name="표준 2 4 2 5 2 3" xfId="31821" xr:uid="{00000000-0005-0000-0000-0000CD8D0000}"/>
    <cellStyle name="표준 2 4 2 5 3" xfId="30074" xr:uid="{00000000-0005-0000-0000-0000CE8D0000}"/>
    <cellStyle name="표준 2 4 2 5 3 2" xfId="41834" xr:uid="{00000000-0005-0000-0000-0000CF8D0000}"/>
    <cellStyle name="표준 2 4 2 5 4" xfId="31671" xr:uid="{00000000-0005-0000-0000-0000D08D0000}"/>
    <cellStyle name="표준 2 4 2 6" xfId="3181" xr:uid="{00000000-0005-0000-0000-0000D18D0000}"/>
    <cellStyle name="표준 2 4 2 6 2" xfId="3331" xr:uid="{00000000-0005-0000-0000-0000D28D0000}"/>
    <cellStyle name="표준 2 4 2 6 2 2" xfId="25333" xr:uid="{00000000-0005-0000-0000-0000D38D0000}"/>
    <cellStyle name="표준 2 4 2 6 2 2 2" xfId="37128" xr:uid="{00000000-0005-0000-0000-0000D48D0000}"/>
    <cellStyle name="표준 2 4 2 6 2 3" xfId="31846" xr:uid="{00000000-0005-0000-0000-0000D58D0000}"/>
    <cellStyle name="표준 2 4 2 6 3" xfId="27288" xr:uid="{00000000-0005-0000-0000-0000D68D0000}"/>
    <cellStyle name="표준 2 4 2 6 3 2" xfId="39056" xr:uid="{00000000-0005-0000-0000-0000D78D0000}"/>
    <cellStyle name="표준 2 4 2 6 4" xfId="31696" xr:uid="{00000000-0005-0000-0000-0000D88D0000}"/>
    <cellStyle name="표준 2 4 2 7" xfId="3206" xr:uid="{00000000-0005-0000-0000-0000D98D0000}"/>
    <cellStyle name="표준 2 4 2 7 2" xfId="26922" xr:uid="{00000000-0005-0000-0000-0000DA8D0000}"/>
    <cellStyle name="표준 2 4 2 7 2 2" xfId="38693" xr:uid="{00000000-0005-0000-0000-0000DB8D0000}"/>
    <cellStyle name="표준 2 4 2 7 3" xfId="31721" xr:uid="{00000000-0005-0000-0000-0000DC8D0000}"/>
    <cellStyle name="표준 2 4 2 8" xfId="3013" xr:uid="{00000000-0005-0000-0000-0000DD8D0000}"/>
    <cellStyle name="표준 2 4 2 8 2" xfId="30261" xr:uid="{00000000-0005-0000-0000-0000DE8D0000}"/>
    <cellStyle name="표준 2 4 2 8 2 2" xfId="42014" xr:uid="{00000000-0005-0000-0000-0000DF8D0000}"/>
    <cellStyle name="표준 2 4 2 8 3" xfId="31571" xr:uid="{00000000-0005-0000-0000-0000E08D0000}"/>
    <cellStyle name="표준 2 4 3" xfId="2926" xr:uid="{00000000-0005-0000-0000-0000E18D0000}"/>
    <cellStyle name="표준 2 5" xfId="1518" xr:uid="{00000000-0005-0000-0000-0000E28D0000}"/>
    <cellStyle name="표준 2 5 2" xfId="2993" xr:uid="{00000000-0005-0000-0000-0000E38D0000}"/>
    <cellStyle name="표준 2 5 2 2" xfId="9362" xr:uid="{00000000-0005-0000-0000-0000E48D0000}"/>
    <cellStyle name="표준 2 5 3" xfId="2992" xr:uid="{00000000-0005-0000-0000-0000E58D0000}"/>
    <cellStyle name="표준 2 5 3 2" xfId="23689" xr:uid="{00000000-0005-0000-0000-0000E68D0000}"/>
    <cellStyle name="표준 2 5 4" xfId="2927" xr:uid="{00000000-0005-0000-0000-0000E78D0000}"/>
    <cellStyle name="표준 2 5 5" xfId="9361" xr:uid="{00000000-0005-0000-0000-0000E88D0000}"/>
    <cellStyle name="표준 2 6" xfId="1519" xr:uid="{00000000-0005-0000-0000-0000E98D0000}"/>
    <cellStyle name="표준 2 6 2" xfId="2996" xr:uid="{00000000-0005-0000-0000-0000EA8D0000}"/>
    <cellStyle name="표준 2 6 2 10" xfId="31559" xr:uid="{00000000-0005-0000-0000-0000EB8D0000}"/>
    <cellStyle name="표준 2 6 2 2" xfId="3055" xr:uid="{00000000-0005-0000-0000-0000EC8D0000}"/>
    <cellStyle name="표준 2 6 2 2 2" xfId="3248" xr:uid="{00000000-0005-0000-0000-0000ED8D0000}"/>
    <cellStyle name="표준 2 6 2 2 2 2" xfId="28378" xr:uid="{00000000-0005-0000-0000-0000EE8D0000}"/>
    <cellStyle name="표준 2 6 2 2 2 2 2" xfId="40141" xr:uid="{00000000-0005-0000-0000-0000EF8D0000}"/>
    <cellStyle name="표준 2 6 2 2 2 3" xfId="31763" xr:uid="{00000000-0005-0000-0000-0000F08D0000}"/>
    <cellStyle name="표준 2 6 2 2 3" xfId="27466" xr:uid="{00000000-0005-0000-0000-0000F18D0000}"/>
    <cellStyle name="표준 2 6 2 2 3 2" xfId="39232" xr:uid="{00000000-0005-0000-0000-0000F28D0000}"/>
    <cellStyle name="표준 2 6 2 2 4" xfId="31613" xr:uid="{00000000-0005-0000-0000-0000F38D0000}"/>
    <cellStyle name="표준 2 6 2 3" xfId="3056" xr:uid="{00000000-0005-0000-0000-0000F48D0000}"/>
    <cellStyle name="표준 2 6 2 3 2" xfId="3249" xr:uid="{00000000-0005-0000-0000-0000F58D0000}"/>
    <cellStyle name="표준 2 6 2 3 2 2" xfId="28264" xr:uid="{00000000-0005-0000-0000-0000F68D0000}"/>
    <cellStyle name="표준 2 6 2 3 2 2 2" xfId="40027" xr:uid="{00000000-0005-0000-0000-0000F78D0000}"/>
    <cellStyle name="표준 2 6 2 3 2 3" xfId="31764" xr:uid="{00000000-0005-0000-0000-0000F88D0000}"/>
    <cellStyle name="표준 2 6 2 3 3" xfId="26359" xr:uid="{00000000-0005-0000-0000-0000F98D0000}"/>
    <cellStyle name="표준 2 6 2 3 3 2" xfId="38131" xr:uid="{00000000-0005-0000-0000-0000FA8D0000}"/>
    <cellStyle name="표준 2 6 2 3 4" xfId="31614" xr:uid="{00000000-0005-0000-0000-0000FB8D0000}"/>
    <cellStyle name="표준 2 6 2 4" xfId="3077" xr:uid="{00000000-0005-0000-0000-0000FC8D0000}"/>
    <cellStyle name="표준 2 6 2 4 2" xfId="3270" xr:uid="{00000000-0005-0000-0000-0000FD8D0000}"/>
    <cellStyle name="표준 2 6 2 4 2 2" xfId="30032" xr:uid="{00000000-0005-0000-0000-0000FE8D0000}"/>
    <cellStyle name="표준 2 6 2 4 2 2 2" xfId="41792" xr:uid="{00000000-0005-0000-0000-0000FF8D0000}"/>
    <cellStyle name="표준 2 6 2 4 2 3" xfId="31785" xr:uid="{00000000-0005-0000-0000-0000008E0000}"/>
    <cellStyle name="표준 2 6 2 4 3" xfId="26356" xr:uid="{00000000-0005-0000-0000-0000018E0000}"/>
    <cellStyle name="표준 2 6 2 4 3 2" xfId="38128" xr:uid="{00000000-0005-0000-0000-0000028E0000}"/>
    <cellStyle name="표준 2 6 2 4 4" xfId="31635" xr:uid="{00000000-0005-0000-0000-0000038E0000}"/>
    <cellStyle name="표준 2 6 2 5" xfId="3101" xr:uid="{00000000-0005-0000-0000-0000048E0000}"/>
    <cellStyle name="표준 2 6 2 5 2" xfId="3294" xr:uid="{00000000-0005-0000-0000-0000058E0000}"/>
    <cellStyle name="표준 2 6 2 5 2 2" xfId="28289" xr:uid="{00000000-0005-0000-0000-0000068E0000}"/>
    <cellStyle name="표준 2 6 2 5 2 2 2" xfId="40052" xr:uid="{00000000-0005-0000-0000-0000078E0000}"/>
    <cellStyle name="표준 2 6 2 5 2 3" xfId="31809" xr:uid="{00000000-0005-0000-0000-0000088E0000}"/>
    <cellStyle name="표준 2 6 2 5 3" xfId="27980" xr:uid="{00000000-0005-0000-0000-0000098E0000}"/>
    <cellStyle name="표준 2 6 2 5 3 2" xfId="39743" xr:uid="{00000000-0005-0000-0000-00000A8E0000}"/>
    <cellStyle name="표준 2 6 2 5 4" xfId="31659" xr:uid="{00000000-0005-0000-0000-00000B8E0000}"/>
    <cellStyle name="표준 2 6 2 6" xfId="3169" xr:uid="{00000000-0005-0000-0000-00000C8E0000}"/>
    <cellStyle name="표준 2 6 2 6 2" xfId="3319" xr:uid="{00000000-0005-0000-0000-00000D8E0000}"/>
    <cellStyle name="표준 2 6 2 6 2 2" xfId="27378" xr:uid="{00000000-0005-0000-0000-00000E8E0000}"/>
    <cellStyle name="표준 2 6 2 6 2 2 2" xfId="39146" xr:uid="{00000000-0005-0000-0000-00000F8E0000}"/>
    <cellStyle name="표준 2 6 2 6 2 3" xfId="31834" xr:uid="{00000000-0005-0000-0000-0000108E0000}"/>
    <cellStyle name="표준 2 6 2 6 3" xfId="24857" xr:uid="{00000000-0005-0000-0000-0000118E0000}"/>
    <cellStyle name="표준 2 6 2 6 3 2" xfId="36671" xr:uid="{00000000-0005-0000-0000-0000128E0000}"/>
    <cellStyle name="표준 2 6 2 6 4" xfId="31684" xr:uid="{00000000-0005-0000-0000-0000138E0000}"/>
    <cellStyle name="표준 2 6 2 7" xfId="3194" xr:uid="{00000000-0005-0000-0000-0000148E0000}"/>
    <cellStyle name="표준 2 6 2 7 2" xfId="29945" xr:uid="{00000000-0005-0000-0000-0000158E0000}"/>
    <cellStyle name="표준 2 6 2 7 2 2" xfId="41705" xr:uid="{00000000-0005-0000-0000-0000168E0000}"/>
    <cellStyle name="표준 2 6 2 7 3" xfId="31709" xr:uid="{00000000-0005-0000-0000-0000178E0000}"/>
    <cellStyle name="표준 2 6 2 8" xfId="23643" xr:uid="{00000000-0005-0000-0000-0000188E0000}"/>
    <cellStyle name="표준 2 6 2 9" xfId="28014" xr:uid="{00000000-0005-0000-0000-0000198E0000}"/>
    <cellStyle name="표준 2 6 2 9 2" xfId="39777" xr:uid="{00000000-0005-0000-0000-00001A8E0000}"/>
    <cellStyle name="표준 2 6 3" xfId="2928" xr:uid="{00000000-0005-0000-0000-00001B8E0000}"/>
    <cellStyle name="표준 2 6 4" xfId="1549" xr:uid="{00000000-0005-0000-0000-00001C8E0000}"/>
    <cellStyle name="표준 2 6 5" xfId="9363" xr:uid="{00000000-0005-0000-0000-00001D8E0000}"/>
    <cellStyle name="표준 2 7" xfId="2209" xr:uid="{00000000-0005-0000-0000-00001E8E0000}"/>
    <cellStyle name="표준 2 7 2" xfId="2995" xr:uid="{00000000-0005-0000-0000-00001F8E0000}"/>
    <cellStyle name="표준 2 7 3" xfId="3002" xr:uid="{00000000-0005-0000-0000-0000208E0000}"/>
    <cellStyle name="표준 2 7 3 2" xfId="3057" xr:uid="{00000000-0005-0000-0000-0000218E0000}"/>
    <cellStyle name="표준 2 7 3 2 2" xfId="3250" xr:uid="{00000000-0005-0000-0000-0000228E0000}"/>
    <cellStyle name="표준 2 7 3 2 2 2" xfId="30377" xr:uid="{00000000-0005-0000-0000-0000238E0000}"/>
    <cellStyle name="표준 2 7 3 2 2 2 2" xfId="42127" xr:uid="{00000000-0005-0000-0000-0000248E0000}"/>
    <cellStyle name="표준 2 7 3 2 2 3" xfId="31765" xr:uid="{00000000-0005-0000-0000-0000258E0000}"/>
    <cellStyle name="표준 2 7 3 2 3" xfId="24884" xr:uid="{00000000-0005-0000-0000-0000268E0000}"/>
    <cellStyle name="표준 2 7 3 2 3 2" xfId="36697" xr:uid="{00000000-0005-0000-0000-0000278E0000}"/>
    <cellStyle name="표준 2 7 3 2 4" xfId="31615" xr:uid="{00000000-0005-0000-0000-0000288E0000}"/>
    <cellStyle name="표준 2 7 3 3" xfId="3058" xr:uid="{00000000-0005-0000-0000-0000298E0000}"/>
    <cellStyle name="표준 2 7 3 3 2" xfId="3251" xr:uid="{00000000-0005-0000-0000-00002A8E0000}"/>
    <cellStyle name="표준 2 7 3 3 2 2" xfId="25479" xr:uid="{00000000-0005-0000-0000-00002B8E0000}"/>
    <cellStyle name="표준 2 7 3 3 2 2 2" xfId="37271" xr:uid="{00000000-0005-0000-0000-00002C8E0000}"/>
    <cellStyle name="표준 2 7 3 3 2 3" xfId="31766" xr:uid="{00000000-0005-0000-0000-00002D8E0000}"/>
    <cellStyle name="표준 2 7 3 3 3" xfId="27542" xr:uid="{00000000-0005-0000-0000-00002E8E0000}"/>
    <cellStyle name="표준 2 7 3 3 3 2" xfId="39307" xr:uid="{00000000-0005-0000-0000-00002F8E0000}"/>
    <cellStyle name="표준 2 7 3 3 4" xfId="31616" xr:uid="{00000000-0005-0000-0000-0000308E0000}"/>
    <cellStyle name="표준 2 7 3 4" xfId="3079" xr:uid="{00000000-0005-0000-0000-0000318E0000}"/>
    <cellStyle name="표준 2 7 3 4 2" xfId="3272" xr:uid="{00000000-0005-0000-0000-0000328E0000}"/>
    <cellStyle name="표준 2 7 3 4 2 2" xfId="28729" xr:uid="{00000000-0005-0000-0000-0000338E0000}"/>
    <cellStyle name="표준 2 7 3 4 2 2 2" xfId="40491" xr:uid="{00000000-0005-0000-0000-0000348E0000}"/>
    <cellStyle name="표준 2 7 3 4 2 3" xfId="31787" xr:uid="{00000000-0005-0000-0000-0000358E0000}"/>
    <cellStyle name="표준 2 7 3 4 3" xfId="28202" xr:uid="{00000000-0005-0000-0000-0000368E0000}"/>
    <cellStyle name="표준 2 7 3 4 3 2" xfId="39965" xr:uid="{00000000-0005-0000-0000-0000378E0000}"/>
    <cellStyle name="표준 2 7 3 4 4" xfId="31637" xr:uid="{00000000-0005-0000-0000-0000388E0000}"/>
    <cellStyle name="표준 2 7 3 5" xfId="3103" xr:uid="{00000000-0005-0000-0000-0000398E0000}"/>
    <cellStyle name="표준 2 7 3 5 2" xfId="3296" xr:uid="{00000000-0005-0000-0000-00003A8E0000}"/>
    <cellStyle name="표준 2 7 3 5 2 2" xfId="27640" xr:uid="{00000000-0005-0000-0000-00003B8E0000}"/>
    <cellStyle name="표준 2 7 3 5 2 2 2" xfId="39404" xr:uid="{00000000-0005-0000-0000-00003C8E0000}"/>
    <cellStyle name="표준 2 7 3 5 2 3" xfId="31811" xr:uid="{00000000-0005-0000-0000-00003D8E0000}"/>
    <cellStyle name="표준 2 7 3 5 3" xfId="30284" xr:uid="{00000000-0005-0000-0000-00003E8E0000}"/>
    <cellStyle name="표준 2 7 3 5 3 2" xfId="42036" xr:uid="{00000000-0005-0000-0000-00003F8E0000}"/>
    <cellStyle name="표준 2 7 3 5 4" xfId="31661" xr:uid="{00000000-0005-0000-0000-0000408E0000}"/>
    <cellStyle name="표준 2 7 3 6" xfId="3171" xr:uid="{00000000-0005-0000-0000-0000418E0000}"/>
    <cellStyle name="표준 2 7 3 6 2" xfId="3321" xr:uid="{00000000-0005-0000-0000-0000428E0000}"/>
    <cellStyle name="표준 2 7 3 6 2 2" xfId="28333" xr:uid="{00000000-0005-0000-0000-0000438E0000}"/>
    <cellStyle name="표준 2 7 3 6 2 2 2" xfId="40096" xr:uid="{00000000-0005-0000-0000-0000448E0000}"/>
    <cellStyle name="표준 2 7 3 6 2 3" xfId="31836" xr:uid="{00000000-0005-0000-0000-0000458E0000}"/>
    <cellStyle name="표준 2 7 3 6 3" xfId="29984" xr:uid="{00000000-0005-0000-0000-0000468E0000}"/>
    <cellStyle name="표준 2 7 3 6 3 2" xfId="41744" xr:uid="{00000000-0005-0000-0000-0000478E0000}"/>
    <cellStyle name="표준 2 7 3 6 4" xfId="31686" xr:uid="{00000000-0005-0000-0000-0000488E0000}"/>
    <cellStyle name="표준 2 7 3 7" xfId="3196" xr:uid="{00000000-0005-0000-0000-0000498E0000}"/>
    <cellStyle name="표준 2 7 3 7 2" xfId="26518" xr:uid="{00000000-0005-0000-0000-00004A8E0000}"/>
    <cellStyle name="표준 2 7 3 7 2 2" xfId="38290" xr:uid="{00000000-0005-0000-0000-00004B8E0000}"/>
    <cellStyle name="표준 2 7 3 7 3" xfId="31711" xr:uid="{00000000-0005-0000-0000-00004C8E0000}"/>
    <cellStyle name="표준 2 7 3 8" xfId="28467" xr:uid="{00000000-0005-0000-0000-00004D8E0000}"/>
    <cellStyle name="표준 2 7 3 8 2" xfId="40230" xr:uid="{00000000-0005-0000-0000-00004E8E0000}"/>
    <cellStyle name="표준 2 7 3 9" xfId="31561" xr:uid="{00000000-0005-0000-0000-00004F8E0000}"/>
    <cellStyle name="표준 2 7 4" xfId="2929" xr:uid="{00000000-0005-0000-0000-0000508E0000}"/>
    <cellStyle name="표준 2 7 5" xfId="8838" xr:uid="{00000000-0005-0000-0000-0000518E0000}"/>
    <cellStyle name="표준 2 8" xfId="2278" xr:uid="{00000000-0005-0000-0000-0000528E0000}"/>
    <cellStyle name="표준 2 8 2" xfId="3059" xr:uid="{00000000-0005-0000-0000-0000538E0000}"/>
    <cellStyle name="표준 2 8 2 2" xfId="3252" xr:uid="{00000000-0005-0000-0000-0000548E0000}"/>
    <cellStyle name="표준 2 8 2 2 2" xfId="28039" xr:uid="{00000000-0005-0000-0000-0000558E0000}"/>
    <cellStyle name="표준 2 8 2 2 2 2" xfId="39802" xr:uid="{00000000-0005-0000-0000-0000568E0000}"/>
    <cellStyle name="표준 2 8 2 2 3" xfId="31767" xr:uid="{00000000-0005-0000-0000-0000578E0000}"/>
    <cellStyle name="표준 2 8 2 3" xfId="28742" xr:uid="{00000000-0005-0000-0000-0000588E0000}"/>
    <cellStyle name="표준 2 8 2 3 2" xfId="40504" xr:uid="{00000000-0005-0000-0000-0000598E0000}"/>
    <cellStyle name="표준 2 8 2 4" xfId="31617" xr:uid="{00000000-0005-0000-0000-00005A8E0000}"/>
    <cellStyle name="표준 2 8 3" xfId="3060" xr:uid="{00000000-0005-0000-0000-00005B8E0000}"/>
    <cellStyle name="표준 2 8 3 2" xfId="3253" xr:uid="{00000000-0005-0000-0000-00005C8E0000}"/>
    <cellStyle name="표준 2 8 3 2 2" xfId="28062" xr:uid="{00000000-0005-0000-0000-00005D8E0000}"/>
    <cellStyle name="표준 2 8 3 2 2 2" xfId="39825" xr:uid="{00000000-0005-0000-0000-00005E8E0000}"/>
    <cellStyle name="표준 2 8 3 2 3" xfId="31768" xr:uid="{00000000-0005-0000-0000-00005F8E0000}"/>
    <cellStyle name="표준 2 8 3 3" xfId="28689" xr:uid="{00000000-0005-0000-0000-0000608E0000}"/>
    <cellStyle name="표준 2 8 3 3 2" xfId="40451" xr:uid="{00000000-0005-0000-0000-0000618E0000}"/>
    <cellStyle name="표준 2 8 3 4" xfId="31618" xr:uid="{00000000-0005-0000-0000-0000628E0000}"/>
    <cellStyle name="표준 2 8 4" xfId="3081" xr:uid="{00000000-0005-0000-0000-0000638E0000}"/>
    <cellStyle name="표준 2 8 4 2" xfId="3274" xr:uid="{00000000-0005-0000-0000-0000648E0000}"/>
    <cellStyle name="표준 2 8 4 2 2" xfId="30027" xr:uid="{00000000-0005-0000-0000-0000658E0000}"/>
    <cellStyle name="표준 2 8 4 2 2 2" xfId="41787" xr:uid="{00000000-0005-0000-0000-0000668E0000}"/>
    <cellStyle name="표준 2 8 4 2 3" xfId="31789" xr:uid="{00000000-0005-0000-0000-0000678E0000}"/>
    <cellStyle name="표준 2 8 4 3" xfId="28860" xr:uid="{00000000-0005-0000-0000-0000688E0000}"/>
    <cellStyle name="표준 2 8 4 3 2" xfId="40620" xr:uid="{00000000-0005-0000-0000-0000698E0000}"/>
    <cellStyle name="표준 2 8 4 4" xfId="31639" xr:uid="{00000000-0005-0000-0000-00006A8E0000}"/>
    <cellStyle name="표준 2 8 5" xfId="3105" xr:uid="{00000000-0005-0000-0000-00006B8E0000}"/>
    <cellStyle name="표준 2 8 5 2" xfId="3298" xr:uid="{00000000-0005-0000-0000-00006C8E0000}"/>
    <cellStyle name="표준 2 8 5 2 2" xfId="26257" xr:uid="{00000000-0005-0000-0000-00006D8E0000}"/>
    <cellStyle name="표준 2 8 5 2 2 2" xfId="38029" xr:uid="{00000000-0005-0000-0000-00006E8E0000}"/>
    <cellStyle name="표준 2 8 5 2 3" xfId="31813" xr:uid="{00000000-0005-0000-0000-00006F8E0000}"/>
    <cellStyle name="표준 2 8 5 3" xfId="28309" xr:uid="{00000000-0005-0000-0000-0000708E0000}"/>
    <cellStyle name="표준 2 8 5 3 2" xfId="40072" xr:uid="{00000000-0005-0000-0000-0000718E0000}"/>
    <cellStyle name="표준 2 8 5 4" xfId="31663" xr:uid="{00000000-0005-0000-0000-0000728E0000}"/>
    <cellStyle name="표준 2 8 6" xfId="3173" xr:uid="{00000000-0005-0000-0000-0000738E0000}"/>
    <cellStyle name="표준 2 8 6 2" xfId="3323" xr:uid="{00000000-0005-0000-0000-0000748E0000}"/>
    <cellStyle name="표준 2 8 6 2 2" xfId="25831" xr:uid="{00000000-0005-0000-0000-0000758E0000}"/>
    <cellStyle name="표준 2 8 6 2 2 2" xfId="37607" xr:uid="{00000000-0005-0000-0000-0000768E0000}"/>
    <cellStyle name="표준 2 8 6 2 3" xfId="31838" xr:uid="{00000000-0005-0000-0000-0000778E0000}"/>
    <cellStyle name="표준 2 8 6 3" xfId="28401" xr:uid="{00000000-0005-0000-0000-0000788E0000}"/>
    <cellStyle name="표준 2 8 6 3 2" xfId="40164" xr:uid="{00000000-0005-0000-0000-0000798E0000}"/>
    <cellStyle name="표준 2 8 6 4" xfId="31688" xr:uid="{00000000-0005-0000-0000-00007A8E0000}"/>
    <cellStyle name="표준 2 8 7" xfId="3198" xr:uid="{00000000-0005-0000-0000-00007B8E0000}"/>
    <cellStyle name="표준 2 8 7 2" xfId="24887" xr:uid="{00000000-0005-0000-0000-00007C8E0000}"/>
    <cellStyle name="표준 2 8 7 2 2" xfId="36700" xr:uid="{00000000-0005-0000-0000-00007D8E0000}"/>
    <cellStyle name="표준 2 8 7 3" xfId="31713" xr:uid="{00000000-0005-0000-0000-00007E8E0000}"/>
    <cellStyle name="표준 2 8 8" xfId="3005" xr:uid="{00000000-0005-0000-0000-00007F8E0000}"/>
    <cellStyle name="표준 2 8 8 2" xfId="26713" xr:uid="{00000000-0005-0000-0000-0000808E0000}"/>
    <cellStyle name="표준 2 8 8 2 2" xfId="38485" xr:uid="{00000000-0005-0000-0000-0000818E0000}"/>
    <cellStyle name="표준 2 8 8 3" xfId="31563" xr:uid="{00000000-0005-0000-0000-0000828E0000}"/>
    <cellStyle name="표준 2 9" xfId="2510" xr:uid="{00000000-0005-0000-0000-0000838E0000}"/>
    <cellStyle name="표준 2 9 2" xfId="3061" xr:uid="{00000000-0005-0000-0000-0000848E0000}"/>
    <cellStyle name="표준 2 9 2 2" xfId="3254" xr:uid="{00000000-0005-0000-0000-0000858E0000}"/>
    <cellStyle name="표준 2 9 2 2 2" xfId="28070" xr:uid="{00000000-0005-0000-0000-0000868E0000}"/>
    <cellStyle name="표준 2 9 2 2 2 2" xfId="39833" xr:uid="{00000000-0005-0000-0000-0000878E0000}"/>
    <cellStyle name="표준 2 9 2 2 3" xfId="31769" xr:uid="{00000000-0005-0000-0000-0000888E0000}"/>
    <cellStyle name="표준 2 9 2 3" xfId="28227" xr:uid="{00000000-0005-0000-0000-0000898E0000}"/>
    <cellStyle name="표준 2 9 2 3 2" xfId="39990" xr:uid="{00000000-0005-0000-0000-00008A8E0000}"/>
    <cellStyle name="표준 2 9 2 4" xfId="31619" xr:uid="{00000000-0005-0000-0000-00008B8E0000}"/>
    <cellStyle name="표준 2 9 3" xfId="3062" xr:uid="{00000000-0005-0000-0000-00008C8E0000}"/>
    <cellStyle name="표준 2 9 3 2" xfId="3255" xr:uid="{00000000-0005-0000-0000-00008D8E0000}"/>
    <cellStyle name="표준 2 9 3 2 2" xfId="25506" xr:uid="{00000000-0005-0000-0000-00008E8E0000}"/>
    <cellStyle name="표준 2 9 3 2 2 2" xfId="37296" xr:uid="{00000000-0005-0000-0000-00008F8E0000}"/>
    <cellStyle name="표준 2 9 3 2 3" xfId="31770" xr:uid="{00000000-0005-0000-0000-0000908E0000}"/>
    <cellStyle name="표준 2 9 3 3" xfId="27125" xr:uid="{00000000-0005-0000-0000-0000918E0000}"/>
    <cellStyle name="표준 2 9 3 3 2" xfId="38895" xr:uid="{00000000-0005-0000-0000-0000928E0000}"/>
    <cellStyle name="표준 2 9 3 4" xfId="31620" xr:uid="{00000000-0005-0000-0000-0000938E0000}"/>
    <cellStyle name="표준 2 9 4" xfId="3067" xr:uid="{00000000-0005-0000-0000-0000948E0000}"/>
    <cellStyle name="표준 2 9 4 2" xfId="3260" xr:uid="{00000000-0005-0000-0000-0000958E0000}"/>
    <cellStyle name="표준 2 9 4 2 2" xfId="27993" xr:uid="{00000000-0005-0000-0000-0000968E0000}"/>
    <cellStyle name="표준 2 9 4 2 2 2" xfId="39756" xr:uid="{00000000-0005-0000-0000-0000978E0000}"/>
    <cellStyle name="표준 2 9 4 2 3" xfId="31775" xr:uid="{00000000-0005-0000-0000-0000988E0000}"/>
    <cellStyle name="표준 2 9 4 3" xfId="27107" xr:uid="{00000000-0005-0000-0000-0000998E0000}"/>
    <cellStyle name="표준 2 9 4 3 2" xfId="38877" xr:uid="{00000000-0005-0000-0000-00009A8E0000}"/>
    <cellStyle name="표준 2 9 4 4" xfId="31625" xr:uid="{00000000-0005-0000-0000-00009B8E0000}"/>
    <cellStyle name="표준 2 9 5" xfId="3091" xr:uid="{00000000-0005-0000-0000-00009C8E0000}"/>
    <cellStyle name="표준 2 9 5 2" xfId="3284" xr:uid="{00000000-0005-0000-0000-00009D8E0000}"/>
    <cellStyle name="표준 2 9 5 2 2" xfId="26755" xr:uid="{00000000-0005-0000-0000-00009E8E0000}"/>
    <cellStyle name="표준 2 9 5 2 2 2" xfId="38527" xr:uid="{00000000-0005-0000-0000-00009F8E0000}"/>
    <cellStyle name="표준 2 9 5 2 3" xfId="31799" xr:uid="{00000000-0005-0000-0000-0000A08E0000}"/>
    <cellStyle name="표준 2 9 5 3" xfId="28122" xr:uid="{00000000-0005-0000-0000-0000A18E0000}"/>
    <cellStyle name="표준 2 9 5 3 2" xfId="39885" xr:uid="{00000000-0005-0000-0000-0000A28E0000}"/>
    <cellStyle name="표준 2 9 5 4" xfId="31649" xr:uid="{00000000-0005-0000-0000-0000A38E0000}"/>
    <cellStyle name="표준 2 9 6" xfId="3159" xr:uid="{00000000-0005-0000-0000-0000A48E0000}"/>
    <cellStyle name="표준 2 9 6 2" xfId="3309" xr:uid="{00000000-0005-0000-0000-0000A58E0000}"/>
    <cellStyle name="표준 2 9 6 2 2" xfId="30381" xr:uid="{00000000-0005-0000-0000-0000A68E0000}"/>
    <cellStyle name="표준 2 9 6 2 2 2" xfId="42131" xr:uid="{00000000-0005-0000-0000-0000A78E0000}"/>
    <cellStyle name="표준 2 9 6 2 3" xfId="31824" xr:uid="{00000000-0005-0000-0000-0000A88E0000}"/>
    <cellStyle name="표준 2 9 6 3" xfId="26769" xr:uid="{00000000-0005-0000-0000-0000A98E0000}"/>
    <cellStyle name="표준 2 9 6 3 2" xfId="38541" xr:uid="{00000000-0005-0000-0000-0000AA8E0000}"/>
    <cellStyle name="표준 2 9 6 4" xfId="31674" xr:uid="{00000000-0005-0000-0000-0000AB8E0000}"/>
    <cellStyle name="표준 2 9 7" xfId="3184" xr:uid="{00000000-0005-0000-0000-0000AC8E0000}"/>
    <cellStyle name="표준 2 9 7 2" xfId="28583" xr:uid="{00000000-0005-0000-0000-0000AD8E0000}"/>
    <cellStyle name="표준 2 9 7 2 2" xfId="40345" xr:uid="{00000000-0005-0000-0000-0000AE8E0000}"/>
    <cellStyle name="표준 2 9 7 3" xfId="31699" xr:uid="{00000000-0005-0000-0000-0000AF8E0000}"/>
    <cellStyle name="표준 2 9 8" xfId="2969" xr:uid="{00000000-0005-0000-0000-0000B08E0000}"/>
    <cellStyle name="표준 2 9 8 2" xfId="29997" xr:uid="{00000000-0005-0000-0000-0000B18E0000}"/>
    <cellStyle name="표준 2 9 8 2 2" xfId="41757" xr:uid="{00000000-0005-0000-0000-0000B28E0000}"/>
    <cellStyle name="표준 2 9 8 3" xfId="31549" xr:uid="{00000000-0005-0000-0000-0000B38E0000}"/>
    <cellStyle name="표준 2_2010년_시행계획(채계장확정)" xfId="1520" xr:uid="{00000000-0005-0000-0000-0000B48E0000}"/>
    <cellStyle name="표준 20" xfId="2263" xr:uid="{00000000-0005-0000-0000-0000B58E0000}"/>
    <cellStyle name="표준 20 2" xfId="2841" xr:uid="{00000000-0005-0000-0000-0000B68E0000}"/>
    <cellStyle name="표준 20 2 2" xfId="9364" xr:uid="{00000000-0005-0000-0000-0000B78E0000}"/>
    <cellStyle name="표준 20 3" xfId="2930" xr:uid="{00000000-0005-0000-0000-0000B88E0000}"/>
    <cellStyle name="표준 20 3 2" xfId="9365" xr:uid="{00000000-0005-0000-0000-0000B98E0000}"/>
    <cellStyle name="표준 20 4" xfId="4553" xr:uid="{00000000-0005-0000-0000-0000BA8E0000}"/>
    <cellStyle name="표준 20 5" xfId="27424" xr:uid="{00000000-0005-0000-0000-0000BB8E0000}"/>
    <cellStyle name="표준 20 5 2" xfId="39192" xr:uid="{00000000-0005-0000-0000-0000BC8E0000}"/>
    <cellStyle name="표준 20 6" xfId="31534" xr:uid="{00000000-0005-0000-0000-0000BD8E0000}"/>
    <cellStyle name="표준 200" xfId="9366" xr:uid="{00000000-0005-0000-0000-0000BE8E0000}"/>
    <cellStyle name="표준 200 2" xfId="9367" xr:uid="{00000000-0005-0000-0000-0000BF8E0000}"/>
    <cellStyle name="표준 200 3" xfId="9368" xr:uid="{00000000-0005-0000-0000-0000C08E0000}"/>
    <cellStyle name="표준 201" xfId="9369" xr:uid="{00000000-0005-0000-0000-0000C18E0000}"/>
    <cellStyle name="표준 201 2" xfId="9370" xr:uid="{00000000-0005-0000-0000-0000C28E0000}"/>
    <cellStyle name="표준 201 3" xfId="9371" xr:uid="{00000000-0005-0000-0000-0000C38E0000}"/>
    <cellStyle name="표준 202" xfId="9372" xr:uid="{00000000-0005-0000-0000-0000C48E0000}"/>
    <cellStyle name="표준 202 2" xfId="9373" xr:uid="{00000000-0005-0000-0000-0000C58E0000}"/>
    <cellStyle name="표준 202 3" xfId="9374" xr:uid="{00000000-0005-0000-0000-0000C68E0000}"/>
    <cellStyle name="표준 203" xfId="9375" xr:uid="{00000000-0005-0000-0000-0000C78E0000}"/>
    <cellStyle name="표준 203 2" xfId="9376" xr:uid="{00000000-0005-0000-0000-0000C88E0000}"/>
    <cellStyle name="표준 203 3" xfId="9377" xr:uid="{00000000-0005-0000-0000-0000C98E0000}"/>
    <cellStyle name="표준 204" xfId="9378" xr:uid="{00000000-0005-0000-0000-0000CA8E0000}"/>
    <cellStyle name="표준 204 2" xfId="9379" xr:uid="{00000000-0005-0000-0000-0000CB8E0000}"/>
    <cellStyle name="표준 204 3" xfId="9380" xr:uid="{00000000-0005-0000-0000-0000CC8E0000}"/>
    <cellStyle name="표준 205" xfId="9381" xr:uid="{00000000-0005-0000-0000-0000CD8E0000}"/>
    <cellStyle name="표준 205 2" xfId="9382" xr:uid="{00000000-0005-0000-0000-0000CE8E0000}"/>
    <cellStyle name="표준 205 3" xfId="9383" xr:uid="{00000000-0005-0000-0000-0000CF8E0000}"/>
    <cellStyle name="표준 206" xfId="9384" xr:uid="{00000000-0005-0000-0000-0000D08E0000}"/>
    <cellStyle name="표준 206 2" xfId="9385" xr:uid="{00000000-0005-0000-0000-0000D18E0000}"/>
    <cellStyle name="표준 206 3" xfId="9386" xr:uid="{00000000-0005-0000-0000-0000D28E0000}"/>
    <cellStyle name="표준 207" xfId="9387" xr:uid="{00000000-0005-0000-0000-0000D38E0000}"/>
    <cellStyle name="표준 207 2" xfId="9388" xr:uid="{00000000-0005-0000-0000-0000D48E0000}"/>
    <cellStyle name="표준 207 3" xfId="9389" xr:uid="{00000000-0005-0000-0000-0000D58E0000}"/>
    <cellStyle name="표준 209" xfId="9390" xr:uid="{00000000-0005-0000-0000-0000D68E0000}"/>
    <cellStyle name="표준 209 2" xfId="9391" xr:uid="{00000000-0005-0000-0000-0000D78E0000}"/>
    <cellStyle name="표준 209 3" xfId="9392" xr:uid="{00000000-0005-0000-0000-0000D88E0000}"/>
    <cellStyle name="표준 21" xfId="2798" xr:uid="{00000000-0005-0000-0000-0000D98E0000}"/>
    <cellStyle name="표준 21 2" xfId="2861" xr:uid="{00000000-0005-0000-0000-0000DA8E0000}"/>
    <cellStyle name="표준 21 2 2" xfId="9393" xr:uid="{00000000-0005-0000-0000-0000DB8E0000}"/>
    <cellStyle name="표준 21 3" xfId="9394" xr:uid="{00000000-0005-0000-0000-0000DC8E0000}"/>
    <cellStyle name="표준 21 4" xfId="3679" xr:uid="{00000000-0005-0000-0000-0000DD8E0000}"/>
    <cellStyle name="표준 210" xfId="9395" xr:uid="{00000000-0005-0000-0000-0000DE8E0000}"/>
    <cellStyle name="표준 210 2" xfId="9396" xr:uid="{00000000-0005-0000-0000-0000DF8E0000}"/>
    <cellStyle name="표준 210 3" xfId="9397" xr:uid="{00000000-0005-0000-0000-0000E08E0000}"/>
    <cellStyle name="표준 211" xfId="9398" xr:uid="{00000000-0005-0000-0000-0000E18E0000}"/>
    <cellStyle name="표준 211 2" xfId="9399" xr:uid="{00000000-0005-0000-0000-0000E28E0000}"/>
    <cellStyle name="표준 211 3" xfId="9400" xr:uid="{00000000-0005-0000-0000-0000E38E0000}"/>
    <cellStyle name="표준 212" xfId="9401" xr:uid="{00000000-0005-0000-0000-0000E48E0000}"/>
    <cellStyle name="표준 212 2" xfId="9402" xr:uid="{00000000-0005-0000-0000-0000E58E0000}"/>
    <cellStyle name="표준 212 3" xfId="9403" xr:uid="{00000000-0005-0000-0000-0000E68E0000}"/>
    <cellStyle name="표준 213" xfId="9404" xr:uid="{00000000-0005-0000-0000-0000E78E0000}"/>
    <cellStyle name="표준 213 2" xfId="9405" xr:uid="{00000000-0005-0000-0000-0000E88E0000}"/>
    <cellStyle name="표준 213 3" xfId="9406" xr:uid="{00000000-0005-0000-0000-0000E98E0000}"/>
    <cellStyle name="표준 214" xfId="9407" xr:uid="{00000000-0005-0000-0000-0000EA8E0000}"/>
    <cellStyle name="표준 214 2" xfId="9408" xr:uid="{00000000-0005-0000-0000-0000EB8E0000}"/>
    <cellStyle name="표준 214 3" xfId="9409" xr:uid="{00000000-0005-0000-0000-0000EC8E0000}"/>
    <cellStyle name="표준 216" xfId="9410" xr:uid="{00000000-0005-0000-0000-0000ED8E0000}"/>
    <cellStyle name="표준 216 2" xfId="9411" xr:uid="{00000000-0005-0000-0000-0000EE8E0000}"/>
    <cellStyle name="표준 216 3" xfId="9412" xr:uid="{00000000-0005-0000-0000-0000EF8E0000}"/>
    <cellStyle name="표준 217" xfId="9413" xr:uid="{00000000-0005-0000-0000-0000F08E0000}"/>
    <cellStyle name="표준 217 2" xfId="9414" xr:uid="{00000000-0005-0000-0000-0000F18E0000}"/>
    <cellStyle name="표준 217 3" xfId="9415" xr:uid="{00000000-0005-0000-0000-0000F28E0000}"/>
    <cellStyle name="표준 219" xfId="9416" xr:uid="{00000000-0005-0000-0000-0000F38E0000}"/>
    <cellStyle name="표준 219 2" xfId="9417" xr:uid="{00000000-0005-0000-0000-0000F48E0000}"/>
    <cellStyle name="표준 219 3" xfId="9418" xr:uid="{00000000-0005-0000-0000-0000F58E0000}"/>
    <cellStyle name="표준 22" xfId="2809" xr:uid="{00000000-0005-0000-0000-0000F68E0000}"/>
    <cellStyle name="표준 22 2" xfId="2931" xr:uid="{00000000-0005-0000-0000-0000F78E0000}"/>
    <cellStyle name="표준 22 2 2" xfId="9419" xr:uid="{00000000-0005-0000-0000-0000F88E0000}"/>
    <cellStyle name="표준 22 3" xfId="9420" xr:uid="{00000000-0005-0000-0000-0000F98E0000}"/>
    <cellStyle name="표준 22 4" xfId="5368" xr:uid="{00000000-0005-0000-0000-0000FA8E0000}"/>
    <cellStyle name="표준 220" xfId="9421" xr:uid="{00000000-0005-0000-0000-0000FB8E0000}"/>
    <cellStyle name="표준 220 2" xfId="9422" xr:uid="{00000000-0005-0000-0000-0000FC8E0000}"/>
    <cellStyle name="표준 220 3" xfId="9423" xr:uid="{00000000-0005-0000-0000-0000FD8E0000}"/>
    <cellStyle name="표준 221" xfId="9424" xr:uid="{00000000-0005-0000-0000-0000FE8E0000}"/>
    <cellStyle name="표준 221 2" xfId="9425" xr:uid="{00000000-0005-0000-0000-0000FF8E0000}"/>
    <cellStyle name="표준 221 3" xfId="9426" xr:uid="{00000000-0005-0000-0000-0000008F0000}"/>
    <cellStyle name="표준 223" xfId="9427" xr:uid="{00000000-0005-0000-0000-0000018F0000}"/>
    <cellStyle name="표준 223 2" xfId="9428" xr:uid="{00000000-0005-0000-0000-0000028F0000}"/>
    <cellStyle name="표준 223 3" xfId="9429" xr:uid="{00000000-0005-0000-0000-0000038F0000}"/>
    <cellStyle name="표준 224" xfId="9430" xr:uid="{00000000-0005-0000-0000-0000048F0000}"/>
    <cellStyle name="표준 224 2" xfId="9431" xr:uid="{00000000-0005-0000-0000-0000058F0000}"/>
    <cellStyle name="표준 224 3" xfId="9432" xr:uid="{00000000-0005-0000-0000-0000068F0000}"/>
    <cellStyle name="표준 23" xfId="126" xr:uid="{00000000-0005-0000-0000-0000078F0000}"/>
    <cellStyle name="표준 23 2" xfId="2932" xr:uid="{00000000-0005-0000-0000-0000088F0000}"/>
    <cellStyle name="표준 23 2 2" xfId="9433" xr:uid="{00000000-0005-0000-0000-0000098F0000}"/>
    <cellStyle name="표준 23 3" xfId="9434" xr:uid="{00000000-0005-0000-0000-00000A8F0000}"/>
    <cellStyle name="표준 23 4" xfId="5392" xr:uid="{00000000-0005-0000-0000-00000B8F0000}"/>
    <cellStyle name="표준 23 5" xfId="42184" xr:uid="{00000000-0005-0000-0000-00000C8F0000}"/>
    <cellStyle name="표준 238" xfId="1521" xr:uid="{00000000-0005-0000-0000-00000D8F0000}"/>
    <cellStyle name="표준 238 2" xfId="1559" xr:uid="{00000000-0005-0000-0000-00000E8F0000}"/>
    <cellStyle name="표준 238 2 2" xfId="2105" xr:uid="{00000000-0005-0000-0000-00000F8F0000}"/>
    <cellStyle name="표준 238 2 2 2" xfId="28695" xr:uid="{00000000-0005-0000-0000-0000108F0000}"/>
    <cellStyle name="표준 238 2 2 2 2" xfId="40457" xr:uid="{00000000-0005-0000-0000-0000118F0000}"/>
    <cellStyle name="표준 238 2 2 3" xfId="31403" xr:uid="{00000000-0005-0000-0000-0000128F0000}"/>
    <cellStyle name="표준 238 2 3" xfId="2274" xr:uid="{00000000-0005-0000-0000-0000138F0000}"/>
    <cellStyle name="표준 238 2 3 2" xfId="25931" xr:uid="{00000000-0005-0000-0000-0000148F0000}"/>
    <cellStyle name="표준 238 2 3 2 2" xfId="37706" xr:uid="{00000000-0005-0000-0000-0000158F0000}"/>
    <cellStyle name="표준 238 2 3 3" xfId="31542" xr:uid="{00000000-0005-0000-0000-0000168F0000}"/>
    <cellStyle name="표준 238 2 4" xfId="27796" xr:uid="{00000000-0005-0000-0000-0000178F0000}"/>
    <cellStyle name="표준 238 2 4 2" xfId="39559" xr:uid="{00000000-0005-0000-0000-0000188F0000}"/>
    <cellStyle name="표준 238 2 5" xfId="30896" xr:uid="{00000000-0005-0000-0000-0000198F0000}"/>
    <cellStyle name="표준 238 3" xfId="2155" xr:uid="{00000000-0005-0000-0000-00001A8F0000}"/>
    <cellStyle name="표준 238 3 2" xfId="28421" xr:uid="{00000000-0005-0000-0000-00001B8F0000}"/>
    <cellStyle name="표준 238 3 2 2" xfId="40184" xr:uid="{00000000-0005-0000-0000-00001C8F0000}"/>
    <cellStyle name="표준 238 3 3" xfId="31433" xr:uid="{00000000-0005-0000-0000-00001D8F0000}"/>
    <cellStyle name="표준 238 4" xfId="2212" xr:uid="{00000000-0005-0000-0000-00001E8F0000}"/>
    <cellStyle name="표준 238 4 2" xfId="27743" xr:uid="{00000000-0005-0000-0000-00001F8F0000}"/>
    <cellStyle name="표준 238 4 2 2" xfId="39506" xr:uid="{00000000-0005-0000-0000-0000208F0000}"/>
    <cellStyle name="표준 238 4 3" xfId="31485" xr:uid="{00000000-0005-0000-0000-0000218F0000}"/>
    <cellStyle name="표준 24" xfId="2933" xr:uid="{00000000-0005-0000-0000-0000228F0000}"/>
    <cellStyle name="표준 24 2" xfId="9435" xr:uid="{00000000-0005-0000-0000-0000238F0000}"/>
    <cellStyle name="표준 24 3" xfId="9436" xr:uid="{00000000-0005-0000-0000-0000248F0000}"/>
    <cellStyle name="표준 24 4" xfId="4552" xr:uid="{00000000-0005-0000-0000-0000258F0000}"/>
    <cellStyle name="표준 25" xfId="1584" xr:uid="{00000000-0005-0000-0000-0000268F0000}"/>
    <cellStyle name="표준 25 2" xfId="2163" xr:uid="{00000000-0005-0000-0000-0000278F0000}"/>
    <cellStyle name="표준 25 2 2" xfId="30118" xr:uid="{00000000-0005-0000-0000-0000288F0000}"/>
    <cellStyle name="표준 25 2 2 2" xfId="41877" xr:uid="{00000000-0005-0000-0000-0000298F0000}"/>
    <cellStyle name="표준 25 2 3" xfId="31440" xr:uid="{00000000-0005-0000-0000-00002A8F0000}"/>
    <cellStyle name="표준 25 3" xfId="2222" xr:uid="{00000000-0005-0000-0000-00002B8F0000}"/>
    <cellStyle name="표준 25 3 2" xfId="25008" xr:uid="{00000000-0005-0000-0000-00002C8F0000}"/>
    <cellStyle name="표준 25 3 2 2" xfId="36807" xr:uid="{00000000-0005-0000-0000-00002D8F0000}"/>
    <cellStyle name="표준 25 3 3" xfId="31494" xr:uid="{00000000-0005-0000-0000-00002E8F0000}"/>
    <cellStyle name="표준 25 4" xfId="2129" xr:uid="{00000000-0005-0000-0000-00002F8F0000}"/>
    <cellStyle name="표준 25 4 2" xfId="27875" xr:uid="{00000000-0005-0000-0000-0000308F0000}"/>
    <cellStyle name="표준 25 4 2 2" xfId="39638" xr:uid="{00000000-0005-0000-0000-0000318F0000}"/>
    <cellStyle name="표준 25 4 3" xfId="31410" xr:uid="{00000000-0005-0000-0000-0000328F0000}"/>
    <cellStyle name="표준 25 5" xfId="2934" xr:uid="{00000000-0005-0000-0000-0000338F0000}"/>
    <cellStyle name="표준 25 6" xfId="7026" xr:uid="{00000000-0005-0000-0000-0000348F0000}"/>
    <cellStyle name="표준 25 7" xfId="27812" xr:uid="{00000000-0005-0000-0000-0000358F0000}"/>
    <cellStyle name="표준 25 7 2" xfId="39575" xr:uid="{00000000-0005-0000-0000-0000368F0000}"/>
    <cellStyle name="표준 25 8" xfId="30903" xr:uid="{00000000-0005-0000-0000-0000378F0000}"/>
    <cellStyle name="표준 26" xfId="112" xr:uid="{00000000-0005-0000-0000-0000388F0000}"/>
    <cellStyle name="표준 26 2" xfId="2164" xr:uid="{00000000-0005-0000-0000-0000398F0000}"/>
    <cellStyle name="표준 26 2 2" xfId="9437" xr:uid="{00000000-0005-0000-0000-00003A8F0000}"/>
    <cellStyle name="표준 26 2 3" xfId="26525" xr:uid="{00000000-0005-0000-0000-00003B8F0000}"/>
    <cellStyle name="표준 26 2 3 2" xfId="38297" xr:uid="{00000000-0005-0000-0000-00003C8F0000}"/>
    <cellStyle name="표준 26 2 4" xfId="31441" xr:uid="{00000000-0005-0000-0000-00003D8F0000}"/>
    <cellStyle name="표준 26 3" xfId="2223" xr:uid="{00000000-0005-0000-0000-00003E8F0000}"/>
    <cellStyle name="표준 26 3 2" xfId="9438" xr:uid="{00000000-0005-0000-0000-00003F8F0000}"/>
    <cellStyle name="표준 26 3 3" xfId="27461" xr:uid="{00000000-0005-0000-0000-0000408F0000}"/>
    <cellStyle name="표준 26 3 3 2" xfId="39227" xr:uid="{00000000-0005-0000-0000-0000418F0000}"/>
    <cellStyle name="표준 26 3 4" xfId="31495" xr:uid="{00000000-0005-0000-0000-0000428F0000}"/>
    <cellStyle name="표준 26 4" xfId="2130" xr:uid="{00000000-0005-0000-0000-0000438F0000}"/>
    <cellStyle name="표준 26 4 2" xfId="27115" xr:uid="{00000000-0005-0000-0000-0000448F0000}"/>
    <cellStyle name="표준 26 4 2 2" xfId="38885" xr:uid="{00000000-0005-0000-0000-0000458F0000}"/>
    <cellStyle name="표준 26 4 3" xfId="31411" xr:uid="{00000000-0005-0000-0000-0000468F0000}"/>
    <cellStyle name="표준 26 5" xfId="1585" xr:uid="{00000000-0005-0000-0000-0000478F0000}"/>
    <cellStyle name="표준 26 5 2" xfId="30904" xr:uid="{00000000-0005-0000-0000-0000488F0000}"/>
    <cellStyle name="표준 26 6" xfId="4549" xr:uid="{00000000-0005-0000-0000-0000498F0000}"/>
    <cellStyle name="표준 26 7" xfId="27813" xr:uid="{00000000-0005-0000-0000-00004A8F0000}"/>
    <cellStyle name="표준 26 7 2" xfId="39576" xr:uid="{00000000-0005-0000-0000-00004B8F0000}"/>
    <cellStyle name="표준 27" xfId="2935" xr:uid="{00000000-0005-0000-0000-00004C8F0000}"/>
    <cellStyle name="표준 27 2" xfId="9439" xr:uid="{00000000-0005-0000-0000-00004D8F0000}"/>
    <cellStyle name="표준 27 3" xfId="9440" xr:uid="{00000000-0005-0000-0000-00004E8F0000}"/>
    <cellStyle name="표준 27 4" xfId="4548" xr:uid="{00000000-0005-0000-0000-00004F8F0000}"/>
    <cellStyle name="표준 28" xfId="1522" xr:uid="{00000000-0005-0000-0000-0000508F0000}"/>
    <cellStyle name="표준 28 2" xfId="1586" xr:uid="{00000000-0005-0000-0000-0000518F0000}"/>
    <cellStyle name="표준 28 2 2" xfId="2131" xr:uid="{00000000-0005-0000-0000-0000528F0000}"/>
    <cellStyle name="표준 28 2 2 2" xfId="28356" xr:uid="{00000000-0005-0000-0000-0000538F0000}"/>
    <cellStyle name="표준 28 2 2 2 2" xfId="40119" xr:uid="{00000000-0005-0000-0000-0000548F0000}"/>
    <cellStyle name="표준 28 2 2 3" xfId="31412" xr:uid="{00000000-0005-0000-0000-0000558F0000}"/>
    <cellStyle name="표준 28 2 3" xfId="9441" xr:uid="{00000000-0005-0000-0000-0000568F0000}"/>
    <cellStyle name="표준 28 2 4" xfId="27814" xr:uid="{00000000-0005-0000-0000-0000578F0000}"/>
    <cellStyle name="표준 28 2 4 2" xfId="39577" xr:uid="{00000000-0005-0000-0000-0000588F0000}"/>
    <cellStyle name="표준 28 2 5" xfId="30905" xr:uid="{00000000-0005-0000-0000-0000598F0000}"/>
    <cellStyle name="표준 28 3" xfId="2165" xr:uid="{00000000-0005-0000-0000-00005A8F0000}"/>
    <cellStyle name="표준 28 3 2" xfId="9442" xr:uid="{00000000-0005-0000-0000-00005B8F0000}"/>
    <cellStyle name="표준 28 3 3" xfId="25918" xr:uid="{00000000-0005-0000-0000-00005C8F0000}"/>
    <cellStyle name="표준 28 3 3 2" xfId="37694" xr:uid="{00000000-0005-0000-0000-00005D8F0000}"/>
    <cellStyle name="표준 28 3 4" xfId="31442" xr:uid="{00000000-0005-0000-0000-00005E8F0000}"/>
    <cellStyle name="표준 28 4" xfId="2224" xr:uid="{00000000-0005-0000-0000-00005F8F0000}"/>
    <cellStyle name="표준 28 4 2" xfId="25159" xr:uid="{00000000-0005-0000-0000-0000608F0000}"/>
    <cellStyle name="표준 28 4 2 2" xfId="36956" xr:uid="{00000000-0005-0000-0000-0000618F0000}"/>
    <cellStyle name="표준 28 4 3" xfId="31496" xr:uid="{00000000-0005-0000-0000-0000628F0000}"/>
    <cellStyle name="표준 28 5" xfId="2936" xr:uid="{00000000-0005-0000-0000-0000638F0000}"/>
    <cellStyle name="표준 28 6" xfId="4547" xr:uid="{00000000-0005-0000-0000-0000648F0000}"/>
    <cellStyle name="표준 29" xfId="2937" xr:uid="{00000000-0005-0000-0000-0000658F0000}"/>
    <cellStyle name="표준 29 2" xfId="4546" xr:uid="{00000000-0005-0000-0000-0000668F0000}"/>
    <cellStyle name="표준 3" xfId="8" xr:uid="{00000000-0005-0000-0000-0000678F0000}"/>
    <cellStyle name="표준 3 10" xfId="113" xr:uid="{00000000-0005-0000-0000-0000688F0000}"/>
    <cellStyle name="표준 3 2" xfId="1524" xr:uid="{00000000-0005-0000-0000-0000698F0000}"/>
    <cellStyle name="표준 3 2 2" xfId="2776" xr:uid="{00000000-0005-0000-0000-00006A8F0000}"/>
    <cellStyle name="표준 3 2 2 2" xfId="23711" xr:uid="{00000000-0005-0000-0000-00006B8F0000}"/>
    <cellStyle name="표준 3 2 2 3" xfId="8842" xr:uid="{00000000-0005-0000-0000-00006C8F0000}"/>
    <cellStyle name="표준 3 2 3" xfId="2832" xr:uid="{00000000-0005-0000-0000-00006D8F0000}"/>
    <cellStyle name="표준 3 2 3 2" xfId="23720" xr:uid="{00000000-0005-0000-0000-00006E8F0000}"/>
    <cellStyle name="표준 3 2 3 3" xfId="9443" xr:uid="{00000000-0005-0000-0000-00006F8F0000}"/>
    <cellStyle name="표준 3 2 4" xfId="1550" xr:uid="{00000000-0005-0000-0000-0000708F0000}"/>
    <cellStyle name="표준 3 2 4 2" xfId="23646" xr:uid="{00000000-0005-0000-0000-0000718F0000}"/>
    <cellStyle name="표준 3 2 5" xfId="2998" xr:uid="{00000000-0005-0000-0000-0000728F0000}"/>
    <cellStyle name="표준 3 3" xfId="2268" xr:uid="{00000000-0005-0000-0000-0000738F0000}"/>
    <cellStyle name="표준 3 3 2" xfId="2519" xr:uid="{00000000-0005-0000-0000-0000748F0000}"/>
    <cellStyle name="표준 3 3 2 2" xfId="3256" xr:uid="{00000000-0005-0000-0000-0000758F0000}"/>
    <cellStyle name="표준 3 3 2 2 2" xfId="27216" xr:uid="{00000000-0005-0000-0000-0000768F0000}"/>
    <cellStyle name="표준 3 3 2 2 2 2" xfId="38986" xr:uid="{00000000-0005-0000-0000-0000778F0000}"/>
    <cellStyle name="표준 3 3 2 2 3" xfId="31771" xr:uid="{00000000-0005-0000-0000-0000788F0000}"/>
    <cellStyle name="표준 3 3 2 3" xfId="3063" xr:uid="{00000000-0005-0000-0000-0000798F0000}"/>
    <cellStyle name="표준 3 3 2 3 2" xfId="30101" xr:uid="{00000000-0005-0000-0000-00007A8F0000}"/>
    <cellStyle name="표준 3 3 2 3 2 2" xfId="41861" xr:uid="{00000000-0005-0000-0000-00007B8F0000}"/>
    <cellStyle name="표준 3 3 2 3 3" xfId="31621" xr:uid="{00000000-0005-0000-0000-00007C8F0000}"/>
    <cellStyle name="표준 3 3 2 4" xfId="9444" xr:uid="{00000000-0005-0000-0000-00007D8F0000}"/>
    <cellStyle name="표준 3 3 3" xfId="3064" xr:uid="{00000000-0005-0000-0000-00007E8F0000}"/>
    <cellStyle name="표준 3 3 3 2" xfId="3257" xr:uid="{00000000-0005-0000-0000-00007F8F0000}"/>
    <cellStyle name="표준 3 3 3 2 2" xfId="28754" xr:uid="{00000000-0005-0000-0000-0000808F0000}"/>
    <cellStyle name="표준 3 3 3 2 2 2" xfId="40516" xr:uid="{00000000-0005-0000-0000-0000818F0000}"/>
    <cellStyle name="표준 3 3 3 2 3" xfId="31772" xr:uid="{00000000-0005-0000-0000-0000828F0000}"/>
    <cellStyle name="표준 3 3 3 3" xfId="9445" xr:uid="{00000000-0005-0000-0000-0000838F0000}"/>
    <cellStyle name="표준 3 3 3 4" xfId="24916" xr:uid="{00000000-0005-0000-0000-0000848F0000}"/>
    <cellStyle name="표준 3 3 3 4 2" xfId="36721" xr:uid="{00000000-0005-0000-0000-0000858F0000}"/>
    <cellStyle name="표준 3 3 3 5" xfId="31622" xr:uid="{00000000-0005-0000-0000-0000868F0000}"/>
    <cellStyle name="표준 3 3 4" xfId="3087" xr:uid="{00000000-0005-0000-0000-0000878F0000}"/>
    <cellStyle name="표준 3 3 4 2" xfId="3280" xr:uid="{00000000-0005-0000-0000-0000888F0000}"/>
    <cellStyle name="표준 3 3 4 2 2" xfId="30007" xr:uid="{00000000-0005-0000-0000-0000898F0000}"/>
    <cellStyle name="표준 3 3 4 2 2 2" xfId="41767" xr:uid="{00000000-0005-0000-0000-00008A8F0000}"/>
    <cellStyle name="표준 3 3 4 2 3" xfId="31795" xr:uid="{00000000-0005-0000-0000-00008B8F0000}"/>
    <cellStyle name="표준 3 3 4 3" xfId="28403" xr:uid="{00000000-0005-0000-0000-00008C8F0000}"/>
    <cellStyle name="표준 3 3 4 3 2" xfId="40166" xr:uid="{00000000-0005-0000-0000-00008D8F0000}"/>
    <cellStyle name="표준 3 3 4 4" xfId="31645" xr:uid="{00000000-0005-0000-0000-00008E8F0000}"/>
    <cellStyle name="표준 3 3 5" xfId="3111" xr:uid="{00000000-0005-0000-0000-00008F8F0000}"/>
    <cellStyle name="표준 3 3 5 2" xfId="3304" xr:uid="{00000000-0005-0000-0000-0000908F0000}"/>
    <cellStyle name="표준 3 3 5 2 2" xfId="26069" xr:uid="{00000000-0005-0000-0000-0000918F0000}"/>
    <cellStyle name="표준 3 3 5 2 2 2" xfId="37844" xr:uid="{00000000-0005-0000-0000-0000928F0000}"/>
    <cellStyle name="표준 3 3 5 2 3" xfId="31819" xr:uid="{00000000-0005-0000-0000-0000938F0000}"/>
    <cellStyle name="표준 3 3 5 3" xfId="25176" xr:uid="{00000000-0005-0000-0000-0000948F0000}"/>
    <cellStyle name="표준 3 3 5 3 2" xfId="36971" xr:uid="{00000000-0005-0000-0000-0000958F0000}"/>
    <cellStyle name="표준 3 3 5 4" xfId="31669" xr:uid="{00000000-0005-0000-0000-0000968F0000}"/>
    <cellStyle name="표준 3 3 6" xfId="3179" xr:uid="{00000000-0005-0000-0000-0000978F0000}"/>
    <cellStyle name="표준 3 3 6 2" xfId="3329" xr:uid="{00000000-0005-0000-0000-0000988F0000}"/>
    <cellStyle name="표준 3 3 6 2 2" xfId="30380" xr:uid="{00000000-0005-0000-0000-0000998F0000}"/>
    <cellStyle name="표준 3 3 6 2 2 2" xfId="42130" xr:uid="{00000000-0005-0000-0000-00009A8F0000}"/>
    <cellStyle name="표준 3 3 6 2 3" xfId="31844" xr:uid="{00000000-0005-0000-0000-00009B8F0000}"/>
    <cellStyle name="표준 3 3 6 3" xfId="26760" xr:uid="{00000000-0005-0000-0000-00009C8F0000}"/>
    <cellStyle name="표준 3 3 6 3 2" xfId="38532" xr:uid="{00000000-0005-0000-0000-00009D8F0000}"/>
    <cellStyle name="표준 3 3 6 4" xfId="31694" xr:uid="{00000000-0005-0000-0000-00009E8F0000}"/>
    <cellStyle name="표준 3 3 7" xfId="3204" xr:uid="{00000000-0005-0000-0000-00009F8F0000}"/>
    <cellStyle name="표준 3 3 7 2" xfId="27035" xr:uid="{00000000-0005-0000-0000-0000A08F0000}"/>
    <cellStyle name="표준 3 3 7 2 2" xfId="38805" xr:uid="{00000000-0005-0000-0000-0000A18F0000}"/>
    <cellStyle name="표준 3 3 7 3" xfId="31719" xr:uid="{00000000-0005-0000-0000-0000A28F0000}"/>
    <cellStyle name="표준 3 3 8" xfId="3011" xr:uid="{00000000-0005-0000-0000-0000A38F0000}"/>
    <cellStyle name="표준 3 3 8 2" xfId="30389" xr:uid="{00000000-0005-0000-0000-0000A48F0000}"/>
    <cellStyle name="표준 3 3 8 2 2" xfId="42139" xr:uid="{00000000-0005-0000-0000-0000A58F0000}"/>
    <cellStyle name="표준 3 3 8 3" xfId="31569" xr:uid="{00000000-0005-0000-0000-0000A68F0000}"/>
    <cellStyle name="표준 3 3 9" xfId="7043" xr:uid="{00000000-0005-0000-0000-0000A78F0000}"/>
    <cellStyle name="표준 3 4" xfId="2791" xr:uid="{00000000-0005-0000-0000-0000A88F0000}"/>
    <cellStyle name="표준 3 4 2" xfId="2973" xr:uid="{00000000-0005-0000-0000-0000A98F0000}"/>
    <cellStyle name="표준 3 4 2 2" xfId="23670" xr:uid="{00000000-0005-0000-0000-0000AA8F0000}"/>
    <cellStyle name="표준 3 4 3" xfId="9446" xr:uid="{00000000-0005-0000-0000-0000AB8F0000}"/>
    <cellStyle name="표준 3 5" xfId="2938" xr:uid="{00000000-0005-0000-0000-0000AC8F0000}"/>
    <cellStyle name="표준 3 5 2" xfId="23645" xr:uid="{00000000-0005-0000-0000-0000AD8F0000}"/>
    <cellStyle name="표준 3 5 3" xfId="9447" xr:uid="{00000000-0005-0000-0000-0000AE8F0000}"/>
    <cellStyle name="표준 3 6" xfId="1523" xr:uid="{00000000-0005-0000-0000-0000AF8F0000}"/>
    <cellStyle name="표준 3 6 2" xfId="8841" xr:uid="{00000000-0005-0000-0000-0000B08F0000}"/>
    <cellStyle name="표준 3 7" xfId="8845" xr:uid="{00000000-0005-0000-0000-0000B18F0000}"/>
    <cellStyle name="표준 3 8" xfId="6866" xr:uid="{00000000-0005-0000-0000-0000B28F0000}"/>
    <cellStyle name="표준 3 9" xfId="42181" xr:uid="{00000000-0005-0000-0000-0000B38F0000}"/>
    <cellStyle name="표준 30" xfId="1587" xr:uid="{00000000-0005-0000-0000-0000B48F0000}"/>
    <cellStyle name="표준 30 2" xfId="2166" xr:uid="{00000000-0005-0000-0000-0000B58F0000}"/>
    <cellStyle name="표준 30 2 2" xfId="9448" xr:uid="{00000000-0005-0000-0000-0000B68F0000}"/>
    <cellStyle name="표준 30 2 3" xfId="26710" xr:uid="{00000000-0005-0000-0000-0000B78F0000}"/>
    <cellStyle name="표준 30 2 3 2" xfId="38482" xr:uid="{00000000-0005-0000-0000-0000B88F0000}"/>
    <cellStyle name="표준 30 2 4" xfId="31443" xr:uid="{00000000-0005-0000-0000-0000B98F0000}"/>
    <cellStyle name="표준 30 3" xfId="2225" xr:uid="{00000000-0005-0000-0000-0000BA8F0000}"/>
    <cellStyle name="표준 30 3 2" xfId="9449" xr:uid="{00000000-0005-0000-0000-0000BB8F0000}"/>
    <cellStyle name="표준 30 3 3" xfId="25119" xr:uid="{00000000-0005-0000-0000-0000BC8F0000}"/>
    <cellStyle name="표준 30 3 3 2" xfId="36917" xr:uid="{00000000-0005-0000-0000-0000BD8F0000}"/>
    <cellStyle name="표준 30 3 4" xfId="31497" xr:uid="{00000000-0005-0000-0000-0000BE8F0000}"/>
    <cellStyle name="표준 30 4" xfId="2132" xr:uid="{00000000-0005-0000-0000-0000BF8F0000}"/>
    <cellStyle name="표준 30 4 2" xfId="29972" xr:uid="{00000000-0005-0000-0000-0000C08F0000}"/>
    <cellStyle name="표준 30 4 2 2" xfId="41732" xr:uid="{00000000-0005-0000-0000-0000C18F0000}"/>
    <cellStyle name="표준 30 4 3" xfId="31413" xr:uid="{00000000-0005-0000-0000-0000C28F0000}"/>
    <cellStyle name="표준 30 5" xfId="2939" xr:uid="{00000000-0005-0000-0000-0000C38F0000}"/>
    <cellStyle name="표준 30 6" xfId="3387" xr:uid="{00000000-0005-0000-0000-0000C48F0000}"/>
    <cellStyle name="표준 30 7" xfId="27815" xr:uid="{00000000-0005-0000-0000-0000C58F0000}"/>
    <cellStyle name="표준 30 7 2" xfId="39578" xr:uid="{00000000-0005-0000-0000-0000C68F0000}"/>
    <cellStyle name="표준 30 8" xfId="30906" xr:uid="{00000000-0005-0000-0000-0000C78F0000}"/>
    <cellStyle name="표준 31" xfId="117" xr:uid="{00000000-0005-0000-0000-0000C88F0000}"/>
    <cellStyle name="표준 31 2" xfId="2940" xr:uid="{00000000-0005-0000-0000-0000C98F0000}"/>
    <cellStyle name="표준 31 3" xfId="23721" xr:uid="{00000000-0005-0000-0000-0000CA8F0000}"/>
    <cellStyle name="표준 31 4" xfId="23647" xr:uid="{00000000-0005-0000-0000-0000CB8F0000}"/>
    <cellStyle name="표준 31 5" xfId="23737" xr:uid="{00000000-0005-0000-0000-0000CC8F0000}"/>
    <cellStyle name="표준 31 6" xfId="7017" xr:uid="{00000000-0005-0000-0000-0000CD8F0000}"/>
    <cellStyle name="표준 32" xfId="2941" xr:uid="{00000000-0005-0000-0000-0000CE8F0000}"/>
    <cellStyle name="표준 32 2" xfId="9450" xr:uid="{00000000-0005-0000-0000-0000CF8F0000}"/>
    <cellStyle name="표준 32 3" xfId="9451" xr:uid="{00000000-0005-0000-0000-0000D08F0000}"/>
    <cellStyle name="표준 32 4" xfId="6430" xr:uid="{00000000-0005-0000-0000-0000D18F0000}"/>
    <cellStyle name="표준 33" xfId="7018" xr:uid="{00000000-0005-0000-0000-0000D28F0000}"/>
    <cellStyle name="표준 33 2" xfId="9452" xr:uid="{00000000-0005-0000-0000-0000D38F0000}"/>
    <cellStyle name="표준 33 3" xfId="9453" xr:uid="{00000000-0005-0000-0000-0000D48F0000}"/>
    <cellStyle name="표준 34" xfId="1588" xr:uid="{00000000-0005-0000-0000-0000D58F0000}"/>
    <cellStyle name="표준 34 10" xfId="9760" xr:uid="{00000000-0005-0000-0000-0000D68F0000}"/>
    <cellStyle name="표준 34 10 2" xfId="11113" xr:uid="{00000000-0005-0000-0000-0000D78F0000}"/>
    <cellStyle name="표준 34 10 2 2" xfId="24271" xr:uid="{00000000-0005-0000-0000-0000D88F0000}"/>
    <cellStyle name="표준 34 10 2 2 2" xfId="29495" xr:uid="{00000000-0005-0000-0000-0000D98F0000}"/>
    <cellStyle name="표준 34 10 2 2 2 2" xfId="41255" xr:uid="{00000000-0005-0000-0000-0000DA8F0000}"/>
    <cellStyle name="표준 34 10 2 2 3" xfId="36118" xr:uid="{00000000-0005-0000-0000-0000DB8F0000}"/>
    <cellStyle name="표준 34 10 2 3" xfId="26328" xr:uid="{00000000-0005-0000-0000-0000DC8F0000}"/>
    <cellStyle name="표준 34 10 2 3 2" xfId="38100" xr:uid="{00000000-0005-0000-0000-0000DD8F0000}"/>
    <cellStyle name="표준 34 10 2 4" xfId="35193" xr:uid="{00000000-0005-0000-0000-0000DE8F0000}"/>
    <cellStyle name="표준 34 10 3" xfId="10730" xr:uid="{00000000-0005-0000-0000-0000DF8F0000}"/>
    <cellStyle name="표준 34 10 3 2" xfId="24114" xr:uid="{00000000-0005-0000-0000-0000E08F0000}"/>
    <cellStyle name="표준 34 10 3 2 2" xfId="29338" xr:uid="{00000000-0005-0000-0000-0000E18F0000}"/>
    <cellStyle name="표준 34 10 3 2 2 2" xfId="41098" xr:uid="{00000000-0005-0000-0000-0000E28F0000}"/>
    <cellStyle name="표준 34 10 3 2 3" xfId="35961" xr:uid="{00000000-0005-0000-0000-0000E38F0000}"/>
    <cellStyle name="표준 34 10 3 3" xfId="26114" xr:uid="{00000000-0005-0000-0000-0000E48F0000}"/>
    <cellStyle name="표준 34 10 3 3 2" xfId="37889" xr:uid="{00000000-0005-0000-0000-0000E58F0000}"/>
    <cellStyle name="표준 34 10 3 4" xfId="35036" xr:uid="{00000000-0005-0000-0000-0000E68F0000}"/>
    <cellStyle name="표준 34 10 4" xfId="10931" xr:uid="{00000000-0005-0000-0000-0000E78F0000}"/>
    <cellStyle name="표준 34 10 4 2" xfId="24198" xr:uid="{00000000-0005-0000-0000-0000E88F0000}"/>
    <cellStyle name="표준 34 10 4 2 2" xfId="29422" xr:uid="{00000000-0005-0000-0000-0000E98F0000}"/>
    <cellStyle name="표준 34 10 4 2 2 2" xfId="41182" xr:uid="{00000000-0005-0000-0000-0000EA8F0000}"/>
    <cellStyle name="표준 34 10 4 2 3" xfId="36045" xr:uid="{00000000-0005-0000-0000-0000EB8F0000}"/>
    <cellStyle name="표준 34 10 4 3" xfId="26226" xr:uid="{00000000-0005-0000-0000-0000EC8F0000}"/>
    <cellStyle name="표준 34 10 4 3 2" xfId="37999" xr:uid="{00000000-0005-0000-0000-0000ED8F0000}"/>
    <cellStyle name="표준 34 10 4 4" xfId="35120" xr:uid="{00000000-0005-0000-0000-0000EE8F0000}"/>
    <cellStyle name="표준 34 10 5" xfId="12219" xr:uid="{00000000-0005-0000-0000-0000EF8F0000}"/>
    <cellStyle name="표준 34 10 5 2" xfId="24565" xr:uid="{00000000-0005-0000-0000-0000F08F0000}"/>
    <cellStyle name="표준 34 10 5 2 2" xfId="29789" xr:uid="{00000000-0005-0000-0000-0000F18F0000}"/>
    <cellStyle name="표준 34 10 5 2 2 2" xfId="41549" xr:uid="{00000000-0005-0000-0000-0000F28F0000}"/>
    <cellStyle name="표준 34 10 5 2 3" xfId="36412" xr:uid="{00000000-0005-0000-0000-0000F38F0000}"/>
    <cellStyle name="표준 34 10 5 3" xfId="26798" xr:uid="{00000000-0005-0000-0000-0000F48F0000}"/>
    <cellStyle name="표준 34 10 5 3 2" xfId="38570" xr:uid="{00000000-0005-0000-0000-0000F58F0000}"/>
    <cellStyle name="표준 34 10 5 4" xfId="35485" xr:uid="{00000000-0005-0000-0000-0000F68F0000}"/>
    <cellStyle name="표준 34 10 6" xfId="23858" xr:uid="{00000000-0005-0000-0000-0000F78F0000}"/>
    <cellStyle name="표준 34 10 6 2" xfId="29082" xr:uid="{00000000-0005-0000-0000-0000F88F0000}"/>
    <cellStyle name="표준 34 10 6 2 2" xfId="40842" xr:uid="{00000000-0005-0000-0000-0000F98F0000}"/>
    <cellStyle name="표준 34 10 6 3" xfId="35705" xr:uid="{00000000-0005-0000-0000-0000FA8F0000}"/>
    <cellStyle name="표준 34 10 7" xfId="25680" xr:uid="{00000000-0005-0000-0000-0000FB8F0000}"/>
    <cellStyle name="표준 34 10 7 2" xfId="37457" xr:uid="{00000000-0005-0000-0000-0000FC8F0000}"/>
    <cellStyle name="표준 34 10 8" xfId="34781" xr:uid="{00000000-0005-0000-0000-0000FD8F0000}"/>
    <cellStyle name="표준 34 11" xfId="9761" xr:uid="{00000000-0005-0000-0000-0000FE8F0000}"/>
    <cellStyle name="표준 34 11 2" xfId="11254" xr:uid="{00000000-0005-0000-0000-0000FF8F0000}"/>
    <cellStyle name="표준 34 11 2 2" xfId="24312" xr:uid="{00000000-0005-0000-0000-000000900000}"/>
    <cellStyle name="표준 34 11 2 2 2" xfId="29536" xr:uid="{00000000-0005-0000-0000-000001900000}"/>
    <cellStyle name="표준 34 11 2 2 2 2" xfId="41296" xr:uid="{00000000-0005-0000-0000-000002900000}"/>
    <cellStyle name="표준 34 11 2 2 3" xfId="36159" xr:uid="{00000000-0005-0000-0000-000003900000}"/>
    <cellStyle name="표준 34 11 2 3" xfId="26393" xr:uid="{00000000-0005-0000-0000-000004900000}"/>
    <cellStyle name="표준 34 11 2 3 2" xfId="38165" xr:uid="{00000000-0005-0000-0000-000005900000}"/>
    <cellStyle name="표준 34 11 2 4" xfId="35233" xr:uid="{00000000-0005-0000-0000-000006900000}"/>
    <cellStyle name="표준 34 11 3" xfId="10588" xr:uid="{00000000-0005-0000-0000-000007900000}"/>
    <cellStyle name="표준 34 11 3 2" xfId="24073" xr:uid="{00000000-0005-0000-0000-000008900000}"/>
    <cellStyle name="표준 34 11 3 2 2" xfId="29297" xr:uid="{00000000-0005-0000-0000-000009900000}"/>
    <cellStyle name="표준 34 11 3 2 2 2" xfId="41057" xr:uid="{00000000-0005-0000-0000-00000A900000}"/>
    <cellStyle name="표준 34 11 3 2 3" xfId="35920" xr:uid="{00000000-0005-0000-0000-00000B900000}"/>
    <cellStyle name="표준 34 11 3 3" xfId="26048" xr:uid="{00000000-0005-0000-0000-00000C900000}"/>
    <cellStyle name="표준 34 11 3 3 2" xfId="37823" xr:uid="{00000000-0005-0000-0000-00000D900000}"/>
    <cellStyle name="표준 34 11 3 4" xfId="34995" xr:uid="{00000000-0005-0000-0000-00000E900000}"/>
    <cellStyle name="표준 34 11 4" xfId="11057" xr:uid="{00000000-0005-0000-0000-00000F900000}"/>
    <cellStyle name="표준 34 11 4 2" xfId="24232" xr:uid="{00000000-0005-0000-0000-000010900000}"/>
    <cellStyle name="표준 34 11 4 2 2" xfId="29456" xr:uid="{00000000-0005-0000-0000-000011900000}"/>
    <cellStyle name="표준 34 11 4 2 2 2" xfId="41216" xr:uid="{00000000-0005-0000-0000-000012900000}"/>
    <cellStyle name="표준 34 11 4 2 3" xfId="36079" xr:uid="{00000000-0005-0000-0000-000013900000}"/>
    <cellStyle name="표준 34 11 4 3" xfId="26287" xr:uid="{00000000-0005-0000-0000-000014900000}"/>
    <cellStyle name="표준 34 11 4 3 2" xfId="38059" xr:uid="{00000000-0005-0000-0000-000015900000}"/>
    <cellStyle name="표준 34 11 4 4" xfId="35154" xr:uid="{00000000-0005-0000-0000-000016900000}"/>
    <cellStyle name="표준 34 11 5" xfId="10784" xr:uid="{00000000-0005-0000-0000-000017900000}"/>
    <cellStyle name="표준 34 11 5 2" xfId="24153" xr:uid="{00000000-0005-0000-0000-000018900000}"/>
    <cellStyle name="표준 34 11 5 2 2" xfId="29377" xr:uid="{00000000-0005-0000-0000-000019900000}"/>
    <cellStyle name="표준 34 11 5 2 2 2" xfId="41137" xr:uid="{00000000-0005-0000-0000-00001A900000}"/>
    <cellStyle name="표준 34 11 5 2 3" xfId="36000" xr:uid="{00000000-0005-0000-0000-00001B900000}"/>
    <cellStyle name="표준 34 11 5 3" xfId="26157" xr:uid="{00000000-0005-0000-0000-00001C900000}"/>
    <cellStyle name="표준 34 11 5 3 2" xfId="37931" xr:uid="{00000000-0005-0000-0000-00001D900000}"/>
    <cellStyle name="표준 34 11 5 4" xfId="35075" xr:uid="{00000000-0005-0000-0000-00001E900000}"/>
    <cellStyle name="표준 34 11 6" xfId="23859" xr:uid="{00000000-0005-0000-0000-00001F900000}"/>
    <cellStyle name="표준 34 11 6 2" xfId="29083" xr:uid="{00000000-0005-0000-0000-000020900000}"/>
    <cellStyle name="표준 34 11 6 2 2" xfId="40843" xr:uid="{00000000-0005-0000-0000-000021900000}"/>
    <cellStyle name="표준 34 11 6 3" xfId="35706" xr:uid="{00000000-0005-0000-0000-000022900000}"/>
    <cellStyle name="표준 34 11 7" xfId="25681" xr:uid="{00000000-0005-0000-0000-000023900000}"/>
    <cellStyle name="표준 34 11 7 2" xfId="37458" xr:uid="{00000000-0005-0000-0000-000024900000}"/>
    <cellStyle name="표준 34 11 8" xfId="34782" xr:uid="{00000000-0005-0000-0000-000025900000}"/>
    <cellStyle name="표준 34 12" xfId="9762" xr:uid="{00000000-0005-0000-0000-000026900000}"/>
    <cellStyle name="표준 34 12 2" xfId="11269" xr:uid="{00000000-0005-0000-0000-000027900000}"/>
    <cellStyle name="표준 34 12 2 2" xfId="24327" xr:uid="{00000000-0005-0000-0000-000028900000}"/>
    <cellStyle name="표준 34 12 2 2 2" xfId="29551" xr:uid="{00000000-0005-0000-0000-000029900000}"/>
    <cellStyle name="표준 34 12 2 2 2 2" xfId="41311" xr:uid="{00000000-0005-0000-0000-00002A900000}"/>
    <cellStyle name="표준 34 12 2 2 3" xfId="36174" xr:uid="{00000000-0005-0000-0000-00002B900000}"/>
    <cellStyle name="표준 34 12 2 3" xfId="26408" xr:uid="{00000000-0005-0000-0000-00002C900000}"/>
    <cellStyle name="표준 34 12 2 3 2" xfId="38180" xr:uid="{00000000-0005-0000-0000-00002D900000}"/>
    <cellStyle name="표준 34 12 2 4" xfId="35248" xr:uid="{00000000-0005-0000-0000-00002E900000}"/>
    <cellStyle name="표준 34 12 3" xfId="10573" xr:uid="{00000000-0005-0000-0000-00002F900000}"/>
    <cellStyle name="표준 34 12 3 2" xfId="24058" xr:uid="{00000000-0005-0000-0000-000030900000}"/>
    <cellStyle name="표준 34 12 3 2 2" xfId="29282" xr:uid="{00000000-0005-0000-0000-000031900000}"/>
    <cellStyle name="표준 34 12 3 2 2 2" xfId="41042" xr:uid="{00000000-0005-0000-0000-000032900000}"/>
    <cellStyle name="표준 34 12 3 2 3" xfId="35905" xr:uid="{00000000-0005-0000-0000-000033900000}"/>
    <cellStyle name="표준 34 12 3 3" xfId="26033" xr:uid="{00000000-0005-0000-0000-000034900000}"/>
    <cellStyle name="표준 34 12 3 3 2" xfId="37808" xr:uid="{00000000-0005-0000-0000-000035900000}"/>
    <cellStyle name="표준 34 12 3 4" xfId="34980" xr:uid="{00000000-0005-0000-0000-000036900000}"/>
    <cellStyle name="표준 34 12 4" xfId="11714" xr:uid="{00000000-0005-0000-0000-000037900000}"/>
    <cellStyle name="표준 34 12 4 2" xfId="24456" xr:uid="{00000000-0005-0000-0000-000038900000}"/>
    <cellStyle name="표준 34 12 4 2 2" xfId="29680" xr:uid="{00000000-0005-0000-0000-000039900000}"/>
    <cellStyle name="표준 34 12 4 2 2 2" xfId="41440" xr:uid="{00000000-0005-0000-0000-00003A900000}"/>
    <cellStyle name="표준 34 12 4 2 3" xfId="36303" xr:uid="{00000000-0005-0000-0000-00003B900000}"/>
    <cellStyle name="표준 34 12 4 3" xfId="26613" xr:uid="{00000000-0005-0000-0000-00003C900000}"/>
    <cellStyle name="표준 34 12 4 3 2" xfId="38385" xr:uid="{00000000-0005-0000-0000-00003D900000}"/>
    <cellStyle name="표준 34 12 4 4" xfId="35377" xr:uid="{00000000-0005-0000-0000-00003E900000}"/>
    <cellStyle name="표준 34 12 5" xfId="12244" xr:uid="{00000000-0005-0000-0000-00003F900000}"/>
    <cellStyle name="표준 34 12 5 2" xfId="24581" xr:uid="{00000000-0005-0000-0000-000040900000}"/>
    <cellStyle name="표준 34 12 5 2 2" xfId="29805" xr:uid="{00000000-0005-0000-0000-000041900000}"/>
    <cellStyle name="표준 34 12 5 2 2 2" xfId="41565" xr:uid="{00000000-0005-0000-0000-000042900000}"/>
    <cellStyle name="표준 34 12 5 2 3" xfId="36428" xr:uid="{00000000-0005-0000-0000-000043900000}"/>
    <cellStyle name="표준 34 12 5 3" xfId="26814" xr:uid="{00000000-0005-0000-0000-000044900000}"/>
    <cellStyle name="표준 34 12 5 3 2" xfId="38586" xr:uid="{00000000-0005-0000-0000-000045900000}"/>
    <cellStyle name="표준 34 12 5 4" xfId="35501" xr:uid="{00000000-0005-0000-0000-000046900000}"/>
    <cellStyle name="표준 34 12 6" xfId="23860" xr:uid="{00000000-0005-0000-0000-000047900000}"/>
    <cellStyle name="표준 34 12 6 2" xfId="29084" xr:uid="{00000000-0005-0000-0000-000048900000}"/>
    <cellStyle name="표준 34 12 6 2 2" xfId="40844" xr:uid="{00000000-0005-0000-0000-000049900000}"/>
    <cellStyle name="표준 34 12 6 3" xfId="35707" xr:uid="{00000000-0005-0000-0000-00004A900000}"/>
    <cellStyle name="표준 34 12 7" xfId="25682" xr:uid="{00000000-0005-0000-0000-00004B900000}"/>
    <cellStyle name="표준 34 12 7 2" xfId="37459" xr:uid="{00000000-0005-0000-0000-00004C900000}"/>
    <cellStyle name="표준 34 12 8" xfId="34783" xr:uid="{00000000-0005-0000-0000-00004D900000}"/>
    <cellStyle name="표준 34 13" xfId="9763" xr:uid="{00000000-0005-0000-0000-00004E900000}"/>
    <cellStyle name="표준 34 13 2" xfId="11099" xr:uid="{00000000-0005-0000-0000-00004F900000}"/>
    <cellStyle name="표준 34 13 2 2" xfId="24257" xr:uid="{00000000-0005-0000-0000-000050900000}"/>
    <cellStyle name="표준 34 13 2 2 2" xfId="29481" xr:uid="{00000000-0005-0000-0000-000051900000}"/>
    <cellStyle name="표준 34 13 2 2 2 2" xfId="41241" xr:uid="{00000000-0005-0000-0000-000052900000}"/>
    <cellStyle name="표준 34 13 2 2 3" xfId="36104" xr:uid="{00000000-0005-0000-0000-000053900000}"/>
    <cellStyle name="표준 34 13 2 3" xfId="26314" xr:uid="{00000000-0005-0000-0000-000054900000}"/>
    <cellStyle name="표준 34 13 2 3 2" xfId="38086" xr:uid="{00000000-0005-0000-0000-000055900000}"/>
    <cellStyle name="표준 34 13 2 4" xfId="35179" xr:uid="{00000000-0005-0000-0000-000056900000}"/>
    <cellStyle name="표준 34 13 3" xfId="10744" xr:uid="{00000000-0005-0000-0000-000057900000}"/>
    <cellStyle name="표준 34 13 3 2" xfId="24128" xr:uid="{00000000-0005-0000-0000-000058900000}"/>
    <cellStyle name="표준 34 13 3 2 2" xfId="29352" xr:uid="{00000000-0005-0000-0000-000059900000}"/>
    <cellStyle name="표준 34 13 3 2 2 2" xfId="41112" xr:uid="{00000000-0005-0000-0000-00005A900000}"/>
    <cellStyle name="표준 34 13 3 2 3" xfId="35975" xr:uid="{00000000-0005-0000-0000-00005B900000}"/>
    <cellStyle name="표준 34 13 3 3" xfId="26128" xr:uid="{00000000-0005-0000-0000-00005C900000}"/>
    <cellStyle name="표준 34 13 3 3 2" xfId="37903" xr:uid="{00000000-0005-0000-0000-00005D900000}"/>
    <cellStyle name="표준 34 13 3 4" xfId="35050" xr:uid="{00000000-0005-0000-0000-00005E900000}"/>
    <cellStyle name="표준 34 13 4" xfId="11675" xr:uid="{00000000-0005-0000-0000-00005F900000}"/>
    <cellStyle name="표준 34 13 4 2" xfId="24427" xr:uid="{00000000-0005-0000-0000-000060900000}"/>
    <cellStyle name="표준 34 13 4 2 2" xfId="29651" xr:uid="{00000000-0005-0000-0000-000061900000}"/>
    <cellStyle name="표준 34 13 4 2 2 2" xfId="41411" xr:uid="{00000000-0005-0000-0000-000062900000}"/>
    <cellStyle name="표준 34 13 4 2 3" xfId="36274" xr:uid="{00000000-0005-0000-0000-000063900000}"/>
    <cellStyle name="표준 34 13 4 3" xfId="26583" xr:uid="{00000000-0005-0000-0000-000064900000}"/>
    <cellStyle name="표준 34 13 4 3 2" xfId="38355" xr:uid="{00000000-0005-0000-0000-000065900000}"/>
    <cellStyle name="표준 34 13 4 4" xfId="35348" xr:uid="{00000000-0005-0000-0000-000066900000}"/>
    <cellStyle name="표준 34 13 5" xfId="12205" xr:uid="{00000000-0005-0000-0000-000067900000}"/>
    <cellStyle name="표준 34 13 5 2" xfId="24552" xr:uid="{00000000-0005-0000-0000-000068900000}"/>
    <cellStyle name="표준 34 13 5 2 2" xfId="29776" xr:uid="{00000000-0005-0000-0000-000069900000}"/>
    <cellStyle name="표준 34 13 5 2 2 2" xfId="41536" xr:uid="{00000000-0005-0000-0000-00006A900000}"/>
    <cellStyle name="표준 34 13 5 2 3" xfId="36399" xr:uid="{00000000-0005-0000-0000-00006B900000}"/>
    <cellStyle name="표준 34 13 5 3" xfId="26784" xr:uid="{00000000-0005-0000-0000-00006C900000}"/>
    <cellStyle name="표준 34 13 5 3 2" xfId="38556" xr:uid="{00000000-0005-0000-0000-00006D900000}"/>
    <cellStyle name="표준 34 13 5 4" xfId="35472" xr:uid="{00000000-0005-0000-0000-00006E900000}"/>
    <cellStyle name="표준 34 13 6" xfId="23861" xr:uid="{00000000-0005-0000-0000-00006F900000}"/>
    <cellStyle name="표준 34 13 6 2" xfId="29085" xr:uid="{00000000-0005-0000-0000-000070900000}"/>
    <cellStyle name="표준 34 13 6 2 2" xfId="40845" xr:uid="{00000000-0005-0000-0000-000071900000}"/>
    <cellStyle name="표준 34 13 6 3" xfId="35708" xr:uid="{00000000-0005-0000-0000-000072900000}"/>
    <cellStyle name="표준 34 13 7" xfId="25683" xr:uid="{00000000-0005-0000-0000-000073900000}"/>
    <cellStyle name="표준 34 13 7 2" xfId="37460" xr:uid="{00000000-0005-0000-0000-000074900000}"/>
    <cellStyle name="표준 34 13 8" xfId="34784" xr:uid="{00000000-0005-0000-0000-000075900000}"/>
    <cellStyle name="표준 34 14" xfId="9764" xr:uid="{00000000-0005-0000-0000-000076900000}"/>
    <cellStyle name="표준 34 14 2" xfId="11267" xr:uid="{00000000-0005-0000-0000-000077900000}"/>
    <cellStyle name="표준 34 14 2 2" xfId="24325" xr:uid="{00000000-0005-0000-0000-000078900000}"/>
    <cellStyle name="표준 34 14 2 2 2" xfId="29549" xr:uid="{00000000-0005-0000-0000-000079900000}"/>
    <cellStyle name="표준 34 14 2 2 2 2" xfId="41309" xr:uid="{00000000-0005-0000-0000-00007A900000}"/>
    <cellStyle name="표준 34 14 2 2 3" xfId="36172" xr:uid="{00000000-0005-0000-0000-00007B900000}"/>
    <cellStyle name="표준 34 14 2 3" xfId="26406" xr:uid="{00000000-0005-0000-0000-00007C900000}"/>
    <cellStyle name="표준 34 14 2 3 2" xfId="38178" xr:uid="{00000000-0005-0000-0000-00007D900000}"/>
    <cellStyle name="표준 34 14 2 4" xfId="35246" xr:uid="{00000000-0005-0000-0000-00007E900000}"/>
    <cellStyle name="표준 34 14 3" xfId="10575" xr:uid="{00000000-0005-0000-0000-00007F900000}"/>
    <cellStyle name="표준 34 14 3 2" xfId="24060" xr:uid="{00000000-0005-0000-0000-000080900000}"/>
    <cellStyle name="표준 34 14 3 2 2" xfId="29284" xr:uid="{00000000-0005-0000-0000-000081900000}"/>
    <cellStyle name="표준 34 14 3 2 2 2" xfId="41044" xr:uid="{00000000-0005-0000-0000-000082900000}"/>
    <cellStyle name="표준 34 14 3 2 3" xfId="35907" xr:uid="{00000000-0005-0000-0000-000083900000}"/>
    <cellStyle name="표준 34 14 3 3" xfId="26035" xr:uid="{00000000-0005-0000-0000-000084900000}"/>
    <cellStyle name="표준 34 14 3 3 2" xfId="37810" xr:uid="{00000000-0005-0000-0000-000085900000}"/>
    <cellStyle name="표준 34 14 3 4" xfId="34982" xr:uid="{00000000-0005-0000-0000-000086900000}"/>
    <cellStyle name="표준 34 14 4" xfId="11712" xr:uid="{00000000-0005-0000-0000-000087900000}"/>
    <cellStyle name="표준 34 14 4 2" xfId="24454" xr:uid="{00000000-0005-0000-0000-000088900000}"/>
    <cellStyle name="표준 34 14 4 2 2" xfId="29678" xr:uid="{00000000-0005-0000-0000-000089900000}"/>
    <cellStyle name="표준 34 14 4 2 2 2" xfId="41438" xr:uid="{00000000-0005-0000-0000-00008A900000}"/>
    <cellStyle name="표준 34 14 4 2 3" xfId="36301" xr:uid="{00000000-0005-0000-0000-00008B900000}"/>
    <cellStyle name="표준 34 14 4 3" xfId="26611" xr:uid="{00000000-0005-0000-0000-00008C900000}"/>
    <cellStyle name="표준 34 14 4 3 2" xfId="38383" xr:uid="{00000000-0005-0000-0000-00008D900000}"/>
    <cellStyle name="표준 34 14 4 4" xfId="35375" xr:uid="{00000000-0005-0000-0000-00008E900000}"/>
    <cellStyle name="표준 34 14 5" xfId="12242" xr:uid="{00000000-0005-0000-0000-00008F900000}"/>
    <cellStyle name="표준 34 14 5 2" xfId="24579" xr:uid="{00000000-0005-0000-0000-000090900000}"/>
    <cellStyle name="표준 34 14 5 2 2" xfId="29803" xr:uid="{00000000-0005-0000-0000-000091900000}"/>
    <cellStyle name="표준 34 14 5 2 2 2" xfId="41563" xr:uid="{00000000-0005-0000-0000-000092900000}"/>
    <cellStyle name="표준 34 14 5 2 3" xfId="36426" xr:uid="{00000000-0005-0000-0000-000093900000}"/>
    <cellStyle name="표준 34 14 5 3" xfId="26812" xr:uid="{00000000-0005-0000-0000-000094900000}"/>
    <cellStyle name="표준 34 14 5 3 2" xfId="38584" xr:uid="{00000000-0005-0000-0000-000095900000}"/>
    <cellStyle name="표준 34 14 5 4" xfId="35499" xr:uid="{00000000-0005-0000-0000-000096900000}"/>
    <cellStyle name="표준 34 14 6" xfId="23862" xr:uid="{00000000-0005-0000-0000-000097900000}"/>
    <cellStyle name="표준 34 14 6 2" xfId="29086" xr:uid="{00000000-0005-0000-0000-000098900000}"/>
    <cellStyle name="표준 34 14 6 2 2" xfId="40846" xr:uid="{00000000-0005-0000-0000-000099900000}"/>
    <cellStyle name="표준 34 14 6 3" xfId="35709" xr:uid="{00000000-0005-0000-0000-00009A900000}"/>
    <cellStyle name="표준 34 14 7" xfId="25684" xr:uid="{00000000-0005-0000-0000-00009B900000}"/>
    <cellStyle name="표준 34 14 7 2" xfId="37461" xr:uid="{00000000-0005-0000-0000-00009C900000}"/>
    <cellStyle name="표준 34 14 8" xfId="34785" xr:uid="{00000000-0005-0000-0000-00009D900000}"/>
    <cellStyle name="표준 34 15" xfId="9765" xr:uid="{00000000-0005-0000-0000-00009E900000}"/>
    <cellStyle name="표준 34 15 2" xfId="11101" xr:uid="{00000000-0005-0000-0000-00009F900000}"/>
    <cellStyle name="표준 34 15 2 2" xfId="24259" xr:uid="{00000000-0005-0000-0000-0000A0900000}"/>
    <cellStyle name="표준 34 15 2 2 2" xfId="29483" xr:uid="{00000000-0005-0000-0000-0000A1900000}"/>
    <cellStyle name="표준 34 15 2 2 2 2" xfId="41243" xr:uid="{00000000-0005-0000-0000-0000A2900000}"/>
    <cellStyle name="표준 34 15 2 2 3" xfId="36106" xr:uid="{00000000-0005-0000-0000-0000A3900000}"/>
    <cellStyle name="표준 34 15 2 3" xfId="26316" xr:uid="{00000000-0005-0000-0000-0000A4900000}"/>
    <cellStyle name="표준 34 15 2 3 2" xfId="38088" xr:uid="{00000000-0005-0000-0000-0000A5900000}"/>
    <cellStyle name="표준 34 15 2 4" xfId="35181" xr:uid="{00000000-0005-0000-0000-0000A6900000}"/>
    <cellStyle name="표준 34 15 3" xfId="10742" xr:uid="{00000000-0005-0000-0000-0000A7900000}"/>
    <cellStyle name="표준 34 15 3 2" xfId="24126" xr:uid="{00000000-0005-0000-0000-0000A8900000}"/>
    <cellStyle name="표준 34 15 3 2 2" xfId="29350" xr:uid="{00000000-0005-0000-0000-0000A9900000}"/>
    <cellStyle name="표준 34 15 3 2 2 2" xfId="41110" xr:uid="{00000000-0005-0000-0000-0000AA900000}"/>
    <cellStyle name="표준 34 15 3 2 3" xfId="35973" xr:uid="{00000000-0005-0000-0000-0000AB900000}"/>
    <cellStyle name="표준 34 15 3 3" xfId="26126" xr:uid="{00000000-0005-0000-0000-0000AC900000}"/>
    <cellStyle name="표준 34 15 3 3 2" xfId="37901" xr:uid="{00000000-0005-0000-0000-0000AD900000}"/>
    <cellStyle name="표준 34 15 3 4" xfId="35048" xr:uid="{00000000-0005-0000-0000-0000AE900000}"/>
    <cellStyle name="표준 34 15 4" xfId="11677" xr:uid="{00000000-0005-0000-0000-0000AF900000}"/>
    <cellStyle name="표준 34 15 4 2" xfId="24429" xr:uid="{00000000-0005-0000-0000-0000B0900000}"/>
    <cellStyle name="표준 34 15 4 2 2" xfId="29653" xr:uid="{00000000-0005-0000-0000-0000B1900000}"/>
    <cellStyle name="표준 34 15 4 2 2 2" xfId="41413" xr:uid="{00000000-0005-0000-0000-0000B2900000}"/>
    <cellStyle name="표준 34 15 4 2 3" xfId="36276" xr:uid="{00000000-0005-0000-0000-0000B3900000}"/>
    <cellStyle name="표준 34 15 4 3" xfId="26585" xr:uid="{00000000-0005-0000-0000-0000B4900000}"/>
    <cellStyle name="표준 34 15 4 3 2" xfId="38357" xr:uid="{00000000-0005-0000-0000-0000B5900000}"/>
    <cellStyle name="표준 34 15 4 4" xfId="35350" xr:uid="{00000000-0005-0000-0000-0000B6900000}"/>
    <cellStyle name="표준 34 15 5" xfId="12207" xr:uid="{00000000-0005-0000-0000-0000B7900000}"/>
    <cellStyle name="표준 34 15 5 2" xfId="24554" xr:uid="{00000000-0005-0000-0000-0000B8900000}"/>
    <cellStyle name="표준 34 15 5 2 2" xfId="29778" xr:uid="{00000000-0005-0000-0000-0000B9900000}"/>
    <cellStyle name="표준 34 15 5 2 2 2" xfId="41538" xr:uid="{00000000-0005-0000-0000-0000BA900000}"/>
    <cellStyle name="표준 34 15 5 2 3" xfId="36401" xr:uid="{00000000-0005-0000-0000-0000BB900000}"/>
    <cellStyle name="표준 34 15 5 3" xfId="26786" xr:uid="{00000000-0005-0000-0000-0000BC900000}"/>
    <cellStyle name="표준 34 15 5 3 2" xfId="38558" xr:uid="{00000000-0005-0000-0000-0000BD900000}"/>
    <cellStyle name="표준 34 15 5 4" xfId="35474" xr:uid="{00000000-0005-0000-0000-0000BE900000}"/>
    <cellStyle name="표준 34 15 6" xfId="23863" xr:uid="{00000000-0005-0000-0000-0000BF900000}"/>
    <cellStyle name="표준 34 15 6 2" xfId="29087" xr:uid="{00000000-0005-0000-0000-0000C0900000}"/>
    <cellStyle name="표준 34 15 6 2 2" xfId="40847" xr:uid="{00000000-0005-0000-0000-0000C1900000}"/>
    <cellStyle name="표준 34 15 6 3" xfId="35710" xr:uid="{00000000-0005-0000-0000-0000C2900000}"/>
    <cellStyle name="표준 34 15 7" xfId="25685" xr:uid="{00000000-0005-0000-0000-0000C3900000}"/>
    <cellStyle name="표준 34 15 7 2" xfId="37462" xr:uid="{00000000-0005-0000-0000-0000C4900000}"/>
    <cellStyle name="표준 34 15 8" xfId="34786" xr:uid="{00000000-0005-0000-0000-0000C5900000}"/>
    <cellStyle name="표준 34 16" xfId="9766" xr:uid="{00000000-0005-0000-0000-0000C6900000}"/>
    <cellStyle name="표준 34 16 2" xfId="11282" xr:uid="{00000000-0005-0000-0000-0000C7900000}"/>
    <cellStyle name="표준 34 16 2 2" xfId="24340" xr:uid="{00000000-0005-0000-0000-0000C8900000}"/>
    <cellStyle name="표준 34 16 2 2 2" xfId="29564" xr:uid="{00000000-0005-0000-0000-0000C9900000}"/>
    <cellStyle name="표준 34 16 2 2 2 2" xfId="41324" xr:uid="{00000000-0005-0000-0000-0000CA900000}"/>
    <cellStyle name="표준 34 16 2 2 3" xfId="36187" xr:uid="{00000000-0005-0000-0000-0000CB900000}"/>
    <cellStyle name="표준 34 16 2 3" xfId="26421" xr:uid="{00000000-0005-0000-0000-0000CC900000}"/>
    <cellStyle name="표준 34 16 2 3 2" xfId="38193" xr:uid="{00000000-0005-0000-0000-0000CD900000}"/>
    <cellStyle name="표준 34 16 2 4" xfId="35261" xr:uid="{00000000-0005-0000-0000-0000CE900000}"/>
    <cellStyle name="표준 34 16 3" xfId="10560" xr:uid="{00000000-0005-0000-0000-0000CF900000}"/>
    <cellStyle name="표준 34 16 3 2" xfId="24045" xr:uid="{00000000-0005-0000-0000-0000D0900000}"/>
    <cellStyle name="표준 34 16 3 2 2" xfId="29269" xr:uid="{00000000-0005-0000-0000-0000D1900000}"/>
    <cellStyle name="표준 34 16 3 2 2 2" xfId="41029" xr:uid="{00000000-0005-0000-0000-0000D2900000}"/>
    <cellStyle name="표준 34 16 3 2 3" xfId="35892" xr:uid="{00000000-0005-0000-0000-0000D3900000}"/>
    <cellStyle name="표준 34 16 3 3" xfId="26020" xr:uid="{00000000-0005-0000-0000-0000D4900000}"/>
    <cellStyle name="표준 34 16 3 3 2" xfId="37795" xr:uid="{00000000-0005-0000-0000-0000D5900000}"/>
    <cellStyle name="표준 34 16 3 4" xfId="34967" xr:uid="{00000000-0005-0000-0000-0000D6900000}"/>
    <cellStyle name="표준 34 16 4" xfId="11727" xr:uid="{00000000-0005-0000-0000-0000D7900000}"/>
    <cellStyle name="표준 34 16 4 2" xfId="24469" xr:uid="{00000000-0005-0000-0000-0000D8900000}"/>
    <cellStyle name="표준 34 16 4 2 2" xfId="29693" xr:uid="{00000000-0005-0000-0000-0000D9900000}"/>
    <cellStyle name="표준 34 16 4 2 2 2" xfId="41453" xr:uid="{00000000-0005-0000-0000-0000DA900000}"/>
    <cellStyle name="표준 34 16 4 2 3" xfId="36316" xr:uid="{00000000-0005-0000-0000-0000DB900000}"/>
    <cellStyle name="표준 34 16 4 3" xfId="26626" xr:uid="{00000000-0005-0000-0000-0000DC900000}"/>
    <cellStyle name="표준 34 16 4 3 2" xfId="38398" xr:uid="{00000000-0005-0000-0000-0000DD900000}"/>
    <cellStyle name="표준 34 16 4 4" xfId="35390" xr:uid="{00000000-0005-0000-0000-0000DE900000}"/>
    <cellStyle name="표준 34 16 5" xfId="12257" xr:uid="{00000000-0005-0000-0000-0000DF900000}"/>
    <cellStyle name="표준 34 16 5 2" xfId="24594" xr:uid="{00000000-0005-0000-0000-0000E0900000}"/>
    <cellStyle name="표준 34 16 5 2 2" xfId="29818" xr:uid="{00000000-0005-0000-0000-0000E1900000}"/>
    <cellStyle name="표준 34 16 5 2 2 2" xfId="41578" xr:uid="{00000000-0005-0000-0000-0000E2900000}"/>
    <cellStyle name="표준 34 16 5 2 3" xfId="36441" xr:uid="{00000000-0005-0000-0000-0000E3900000}"/>
    <cellStyle name="표준 34 16 5 3" xfId="26827" xr:uid="{00000000-0005-0000-0000-0000E4900000}"/>
    <cellStyle name="표준 34 16 5 3 2" xfId="38599" xr:uid="{00000000-0005-0000-0000-0000E5900000}"/>
    <cellStyle name="표준 34 16 5 4" xfId="35514" xr:uid="{00000000-0005-0000-0000-0000E6900000}"/>
    <cellStyle name="표준 34 16 6" xfId="23864" xr:uid="{00000000-0005-0000-0000-0000E7900000}"/>
    <cellStyle name="표준 34 16 6 2" xfId="29088" xr:uid="{00000000-0005-0000-0000-0000E8900000}"/>
    <cellStyle name="표준 34 16 6 2 2" xfId="40848" xr:uid="{00000000-0005-0000-0000-0000E9900000}"/>
    <cellStyle name="표준 34 16 6 3" xfId="35711" xr:uid="{00000000-0005-0000-0000-0000EA900000}"/>
    <cellStyle name="표준 34 16 7" xfId="25686" xr:uid="{00000000-0005-0000-0000-0000EB900000}"/>
    <cellStyle name="표준 34 16 7 2" xfId="37463" xr:uid="{00000000-0005-0000-0000-0000EC900000}"/>
    <cellStyle name="표준 34 16 8" xfId="34787" xr:uid="{00000000-0005-0000-0000-0000ED900000}"/>
    <cellStyle name="표준 34 17" xfId="9767" xr:uid="{00000000-0005-0000-0000-0000EE900000}"/>
    <cellStyle name="표준 34 17 2" xfId="11285" xr:uid="{00000000-0005-0000-0000-0000EF900000}"/>
    <cellStyle name="표준 34 17 2 2" xfId="24343" xr:uid="{00000000-0005-0000-0000-0000F0900000}"/>
    <cellStyle name="표준 34 17 2 2 2" xfId="29567" xr:uid="{00000000-0005-0000-0000-0000F1900000}"/>
    <cellStyle name="표준 34 17 2 2 2 2" xfId="41327" xr:uid="{00000000-0005-0000-0000-0000F2900000}"/>
    <cellStyle name="표준 34 17 2 2 3" xfId="36190" xr:uid="{00000000-0005-0000-0000-0000F3900000}"/>
    <cellStyle name="표준 34 17 2 3" xfId="26424" xr:uid="{00000000-0005-0000-0000-0000F4900000}"/>
    <cellStyle name="표준 34 17 2 3 2" xfId="38196" xr:uid="{00000000-0005-0000-0000-0000F5900000}"/>
    <cellStyle name="표준 34 17 2 4" xfId="35264" xr:uid="{00000000-0005-0000-0000-0000F6900000}"/>
    <cellStyle name="표준 34 17 3" xfId="10557" xr:uid="{00000000-0005-0000-0000-0000F7900000}"/>
    <cellStyle name="표준 34 17 3 2" xfId="24042" xr:uid="{00000000-0005-0000-0000-0000F8900000}"/>
    <cellStyle name="표준 34 17 3 2 2" xfId="29266" xr:uid="{00000000-0005-0000-0000-0000F9900000}"/>
    <cellStyle name="표준 34 17 3 2 2 2" xfId="41026" xr:uid="{00000000-0005-0000-0000-0000FA900000}"/>
    <cellStyle name="표준 34 17 3 2 3" xfId="35889" xr:uid="{00000000-0005-0000-0000-0000FB900000}"/>
    <cellStyle name="표준 34 17 3 3" xfId="26017" xr:uid="{00000000-0005-0000-0000-0000FC900000}"/>
    <cellStyle name="표준 34 17 3 3 2" xfId="37792" xr:uid="{00000000-0005-0000-0000-0000FD900000}"/>
    <cellStyle name="표준 34 17 3 4" xfId="34964" xr:uid="{00000000-0005-0000-0000-0000FE900000}"/>
    <cellStyle name="표준 34 17 4" xfId="11730" xr:uid="{00000000-0005-0000-0000-0000FF900000}"/>
    <cellStyle name="표준 34 17 4 2" xfId="24472" xr:uid="{00000000-0005-0000-0000-000000910000}"/>
    <cellStyle name="표준 34 17 4 2 2" xfId="29696" xr:uid="{00000000-0005-0000-0000-000001910000}"/>
    <cellStyle name="표준 34 17 4 2 2 2" xfId="41456" xr:uid="{00000000-0005-0000-0000-000002910000}"/>
    <cellStyle name="표준 34 17 4 2 3" xfId="36319" xr:uid="{00000000-0005-0000-0000-000003910000}"/>
    <cellStyle name="표준 34 17 4 3" xfId="26629" xr:uid="{00000000-0005-0000-0000-000004910000}"/>
    <cellStyle name="표준 34 17 4 3 2" xfId="38401" xr:uid="{00000000-0005-0000-0000-000005910000}"/>
    <cellStyle name="표준 34 17 4 4" xfId="35393" xr:uid="{00000000-0005-0000-0000-000006910000}"/>
    <cellStyle name="표준 34 17 5" xfId="12260" xr:uid="{00000000-0005-0000-0000-000007910000}"/>
    <cellStyle name="표준 34 17 5 2" xfId="24597" xr:uid="{00000000-0005-0000-0000-000008910000}"/>
    <cellStyle name="표준 34 17 5 2 2" xfId="29821" xr:uid="{00000000-0005-0000-0000-000009910000}"/>
    <cellStyle name="표준 34 17 5 2 2 2" xfId="41581" xr:uid="{00000000-0005-0000-0000-00000A910000}"/>
    <cellStyle name="표준 34 17 5 2 3" xfId="36444" xr:uid="{00000000-0005-0000-0000-00000B910000}"/>
    <cellStyle name="표준 34 17 5 3" xfId="26830" xr:uid="{00000000-0005-0000-0000-00000C910000}"/>
    <cellStyle name="표준 34 17 5 3 2" xfId="38602" xr:uid="{00000000-0005-0000-0000-00000D910000}"/>
    <cellStyle name="표준 34 17 5 4" xfId="35517" xr:uid="{00000000-0005-0000-0000-00000E910000}"/>
    <cellStyle name="표준 34 17 6" xfId="23865" xr:uid="{00000000-0005-0000-0000-00000F910000}"/>
    <cellStyle name="표준 34 17 6 2" xfId="29089" xr:uid="{00000000-0005-0000-0000-000010910000}"/>
    <cellStyle name="표준 34 17 6 2 2" xfId="40849" xr:uid="{00000000-0005-0000-0000-000011910000}"/>
    <cellStyle name="표준 34 17 6 3" xfId="35712" xr:uid="{00000000-0005-0000-0000-000012910000}"/>
    <cellStyle name="표준 34 17 7" xfId="25687" xr:uid="{00000000-0005-0000-0000-000013910000}"/>
    <cellStyle name="표준 34 17 7 2" xfId="37464" xr:uid="{00000000-0005-0000-0000-000014910000}"/>
    <cellStyle name="표준 34 17 8" xfId="34788" xr:uid="{00000000-0005-0000-0000-000015910000}"/>
    <cellStyle name="표준 34 18" xfId="9768" xr:uid="{00000000-0005-0000-0000-000016910000}"/>
    <cellStyle name="표준 34 18 2" xfId="11287" xr:uid="{00000000-0005-0000-0000-000017910000}"/>
    <cellStyle name="표준 34 18 2 2" xfId="24345" xr:uid="{00000000-0005-0000-0000-000018910000}"/>
    <cellStyle name="표준 34 18 2 2 2" xfId="29569" xr:uid="{00000000-0005-0000-0000-000019910000}"/>
    <cellStyle name="표준 34 18 2 2 2 2" xfId="41329" xr:uid="{00000000-0005-0000-0000-00001A910000}"/>
    <cellStyle name="표준 34 18 2 2 3" xfId="36192" xr:uid="{00000000-0005-0000-0000-00001B910000}"/>
    <cellStyle name="표준 34 18 2 3" xfId="26426" xr:uid="{00000000-0005-0000-0000-00001C910000}"/>
    <cellStyle name="표준 34 18 2 3 2" xfId="38198" xr:uid="{00000000-0005-0000-0000-00001D910000}"/>
    <cellStyle name="표준 34 18 2 4" xfId="35266" xr:uid="{00000000-0005-0000-0000-00001E910000}"/>
    <cellStyle name="표준 34 18 3" xfId="10555" xr:uid="{00000000-0005-0000-0000-00001F910000}"/>
    <cellStyle name="표준 34 18 3 2" xfId="24040" xr:uid="{00000000-0005-0000-0000-000020910000}"/>
    <cellStyle name="표준 34 18 3 2 2" xfId="29264" xr:uid="{00000000-0005-0000-0000-000021910000}"/>
    <cellStyle name="표준 34 18 3 2 2 2" xfId="41024" xr:uid="{00000000-0005-0000-0000-000022910000}"/>
    <cellStyle name="표준 34 18 3 2 3" xfId="35887" xr:uid="{00000000-0005-0000-0000-000023910000}"/>
    <cellStyle name="표준 34 18 3 3" xfId="26015" xr:uid="{00000000-0005-0000-0000-000024910000}"/>
    <cellStyle name="표준 34 18 3 3 2" xfId="37790" xr:uid="{00000000-0005-0000-0000-000025910000}"/>
    <cellStyle name="표준 34 18 3 4" xfId="34962" xr:uid="{00000000-0005-0000-0000-000026910000}"/>
    <cellStyle name="표준 34 18 4" xfId="11732" xr:uid="{00000000-0005-0000-0000-000027910000}"/>
    <cellStyle name="표준 34 18 4 2" xfId="24474" xr:uid="{00000000-0005-0000-0000-000028910000}"/>
    <cellStyle name="표준 34 18 4 2 2" xfId="29698" xr:uid="{00000000-0005-0000-0000-000029910000}"/>
    <cellStyle name="표준 34 18 4 2 2 2" xfId="41458" xr:uid="{00000000-0005-0000-0000-00002A910000}"/>
    <cellStyle name="표준 34 18 4 2 3" xfId="36321" xr:uid="{00000000-0005-0000-0000-00002B910000}"/>
    <cellStyle name="표준 34 18 4 3" xfId="26631" xr:uid="{00000000-0005-0000-0000-00002C910000}"/>
    <cellStyle name="표준 34 18 4 3 2" xfId="38403" xr:uid="{00000000-0005-0000-0000-00002D910000}"/>
    <cellStyle name="표준 34 18 4 4" xfId="35395" xr:uid="{00000000-0005-0000-0000-00002E910000}"/>
    <cellStyle name="표준 34 18 5" xfId="12262" xr:uid="{00000000-0005-0000-0000-00002F910000}"/>
    <cellStyle name="표준 34 18 5 2" xfId="24599" xr:uid="{00000000-0005-0000-0000-000030910000}"/>
    <cellStyle name="표준 34 18 5 2 2" xfId="29823" xr:uid="{00000000-0005-0000-0000-000031910000}"/>
    <cellStyle name="표준 34 18 5 2 2 2" xfId="41583" xr:uid="{00000000-0005-0000-0000-000032910000}"/>
    <cellStyle name="표준 34 18 5 2 3" xfId="36446" xr:uid="{00000000-0005-0000-0000-000033910000}"/>
    <cellStyle name="표준 34 18 5 3" xfId="26832" xr:uid="{00000000-0005-0000-0000-000034910000}"/>
    <cellStyle name="표준 34 18 5 3 2" xfId="38604" xr:uid="{00000000-0005-0000-0000-000035910000}"/>
    <cellStyle name="표준 34 18 5 4" xfId="35519" xr:uid="{00000000-0005-0000-0000-000036910000}"/>
    <cellStyle name="표준 34 18 6" xfId="23866" xr:uid="{00000000-0005-0000-0000-000037910000}"/>
    <cellStyle name="표준 34 18 6 2" xfId="29090" xr:uid="{00000000-0005-0000-0000-000038910000}"/>
    <cellStyle name="표준 34 18 6 2 2" xfId="40850" xr:uid="{00000000-0005-0000-0000-000039910000}"/>
    <cellStyle name="표준 34 18 6 3" xfId="35713" xr:uid="{00000000-0005-0000-0000-00003A910000}"/>
    <cellStyle name="표준 34 18 7" xfId="25688" xr:uid="{00000000-0005-0000-0000-00003B910000}"/>
    <cellStyle name="표준 34 18 7 2" xfId="37465" xr:uid="{00000000-0005-0000-0000-00003C910000}"/>
    <cellStyle name="표준 34 18 8" xfId="34789" xr:uid="{00000000-0005-0000-0000-00003D910000}"/>
    <cellStyle name="표준 34 19" xfId="9769" xr:uid="{00000000-0005-0000-0000-00003E910000}"/>
    <cellStyle name="표준 34 19 2" xfId="11290" xr:uid="{00000000-0005-0000-0000-00003F910000}"/>
    <cellStyle name="표준 34 19 2 2" xfId="24348" xr:uid="{00000000-0005-0000-0000-000040910000}"/>
    <cellStyle name="표준 34 19 2 2 2" xfId="29572" xr:uid="{00000000-0005-0000-0000-000041910000}"/>
    <cellStyle name="표준 34 19 2 2 2 2" xfId="41332" xr:uid="{00000000-0005-0000-0000-000042910000}"/>
    <cellStyle name="표준 34 19 2 2 3" xfId="36195" xr:uid="{00000000-0005-0000-0000-000043910000}"/>
    <cellStyle name="표준 34 19 2 3" xfId="26429" xr:uid="{00000000-0005-0000-0000-000044910000}"/>
    <cellStyle name="표준 34 19 2 3 2" xfId="38201" xr:uid="{00000000-0005-0000-0000-000045910000}"/>
    <cellStyle name="표준 34 19 2 4" xfId="35269" xr:uid="{00000000-0005-0000-0000-000046910000}"/>
    <cellStyle name="표준 34 19 3" xfId="10552" xr:uid="{00000000-0005-0000-0000-000047910000}"/>
    <cellStyle name="표준 34 19 3 2" xfId="24037" xr:uid="{00000000-0005-0000-0000-000048910000}"/>
    <cellStyle name="표준 34 19 3 2 2" xfId="29261" xr:uid="{00000000-0005-0000-0000-000049910000}"/>
    <cellStyle name="표준 34 19 3 2 2 2" xfId="41021" xr:uid="{00000000-0005-0000-0000-00004A910000}"/>
    <cellStyle name="표준 34 19 3 2 3" xfId="35884" xr:uid="{00000000-0005-0000-0000-00004B910000}"/>
    <cellStyle name="표준 34 19 3 3" xfId="26012" xr:uid="{00000000-0005-0000-0000-00004C910000}"/>
    <cellStyle name="표준 34 19 3 3 2" xfId="37787" xr:uid="{00000000-0005-0000-0000-00004D910000}"/>
    <cellStyle name="표준 34 19 3 4" xfId="34959" xr:uid="{00000000-0005-0000-0000-00004E910000}"/>
    <cellStyle name="표준 34 19 4" xfId="11735" xr:uid="{00000000-0005-0000-0000-00004F910000}"/>
    <cellStyle name="표준 34 19 4 2" xfId="24477" xr:uid="{00000000-0005-0000-0000-000050910000}"/>
    <cellStyle name="표준 34 19 4 2 2" xfId="29701" xr:uid="{00000000-0005-0000-0000-000051910000}"/>
    <cellStyle name="표준 34 19 4 2 2 2" xfId="41461" xr:uid="{00000000-0005-0000-0000-000052910000}"/>
    <cellStyle name="표준 34 19 4 2 3" xfId="36324" xr:uid="{00000000-0005-0000-0000-000053910000}"/>
    <cellStyle name="표준 34 19 4 3" xfId="26634" xr:uid="{00000000-0005-0000-0000-000054910000}"/>
    <cellStyle name="표준 34 19 4 3 2" xfId="38406" xr:uid="{00000000-0005-0000-0000-000055910000}"/>
    <cellStyle name="표준 34 19 4 4" xfId="35398" xr:uid="{00000000-0005-0000-0000-000056910000}"/>
    <cellStyle name="표준 34 19 5" xfId="10778" xr:uid="{00000000-0005-0000-0000-000057910000}"/>
    <cellStyle name="표준 34 19 5 2" xfId="24147" xr:uid="{00000000-0005-0000-0000-000058910000}"/>
    <cellStyle name="표준 34 19 5 2 2" xfId="29371" xr:uid="{00000000-0005-0000-0000-000059910000}"/>
    <cellStyle name="표준 34 19 5 2 2 2" xfId="41131" xr:uid="{00000000-0005-0000-0000-00005A910000}"/>
    <cellStyle name="표준 34 19 5 2 3" xfId="35994" xr:uid="{00000000-0005-0000-0000-00005B910000}"/>
    <cellStyle name="표준 34 19 5 3" xfId="26151" xr:uid="{00000000-0005-0000-0000-00005C910000}"/>
    <cellStyle name="표준 34 19 5 3 2" xfId="37925" xr:uid="{00000000-0005-0000-0000-00005D910000}"/>
    <cellStyle name="표준 34 19 5 4" xfId="35069" xr:uid="{00000000-0005-0000-0000-00005E910000}"/>
    <cellStyle name="표준 34 19 6" xfId="23867" xr:uid="{00000000-0005-0000-0000-00005F910000}"/>
    <cellStyle name="표준 34 19 6 2" xfId="29091" xr:uid="{00000000-0005-0000-0000-000060910000}"/>
    <cellStyle name="표준 34 19 6 2 2" xfId="40851" xr:uid="{00000000-0005-0000-0000-000061910000}"/>
    <cellStyle name="표준 34 19 6 3" xfId="35714" xr:uid="{00000000-0005-0000-0000-000062910000}"/>
    <cellStyle name="표준 34 19 7" xfId="25689" xr:uid="{00000000-0005-0000-0000-000063910000}"/>
    <cellStyle name="표준 34 19 7 2" xfId="37466" xr:uid="{00000000-0005-0000-0000-000064910000}"/>
    <cellStyle name="표준 34 19 8" xfId="34790" xr:uid="{00000000-0005-0000-0000-000065910000}"/>
    <cellStyle name="표준 34 2" xfId="2167" xr:uid="{00000000-0005-0000-0000-000066910000}"/>
    <cellStyle name="표준 34 2 10" xfId="9770" xr:uid="{00000000-0005-0000-0000-000067910000}"/>
    <cellStyle name="표준 34 2 10 2" xfId="11279" xr:uid="{00000000-0005-0000-0000-000068910000}"/>
    <cellStyle name="표준 34 2 10 2 2" xfId="24337" xr:uid="{00000000-0005-0000-0000-000069910000}"/>
    <cellStyle name="표준 34 2 10 2 2 2" xfId="29561" xr:uid="{00000000-0005-0000-0000-00006A910000}"/>
    <cellStyle name="표준 34 2 10 2 2 2 2" xfId="41321" xr:uid="{00000000-0005-0000-0000-00006B910000}"/>
    <cellStyle name="표준 34 2 10 2 2 3" xfId="36184" xr:uid="{00000000-0005-0000-0000-00006C910000}"/>
    <cellStyle name="표준 34 2 10 2 3" xfId="26418" xr:uid="{00000000-0005-0000-0000-00006D910000}"/>
    <cellStyle name="표준 34 2 10 2 3 2" xfId="38190" xr:uid="{00000000-0005-0000-0000-00006E910000}"/>
    <cellStyle name="표준 34 2 10 2 4" xfId="35258" xr:uid="{00000000-0005-0000-0000-00006F910000}"/>
    <cellStyle name="표준 34 2 10 3" xfId="10563" xr:uid="{00000000-0005-0000-0000-000070910000}"/>
    <cellStyle name="표준 34 2 10 3 2" xfId="24048" xr:uid="{00000000-0005-0000-0000-000071910000}"/>
    <cellStyle name="표준 34 2 10 3 2 2" xfId="29272" xr:uid="{00000000-0005-0000-0000-000072910000}"/>
    <cellStyle name="표준 34 2 10 3 2 2 2" xfId="41032" xr:uid="{00000000-0005-0000-0000-000073910000}"/>
    <cellStyle name="표준 34 2 10 3 2 3" xfId="35895" xr:uid="{00000000-0005-0000-0000-000074910000}"/>
    <cellStyle name="표준 34 2 10 3 3" xfId="26023" xr:uid="{00000000-0005-0000-0000-000075910000}"/>
    <cellStyle name="표준 34 2 10 3 3 2" xfId="37798" xr:uid="{00000000-0005-0000-0000-000076910000}"/>
    <cellStyle name="표준 34 2 10 3 4" xfId="34970" xr:uid="{00000000-0005-0000-0000-000077910000}"/>
    <cellStyle name="표준 34 2 10 4" xfId="11724" xr:uid="{00000000-0005-0000-0000-000078910000}"/>
    <cellStyle name="표준 34 2 10 4 2" xfId="24466" xr:uid="{00000000-0005-0000-0000-000079910000}"/>
    <cellStyle name="표준 34 2 10 4 2 2" xfId="29690" xr:uid="{00000000-0005-0000-0000-00007A910000}"/>
    <cellStyle name="표준 34 2 10 4 2 2 2" xfId="41450" xr:uid="{00000000-0005-0000-0000-00007B910000}"/>
    <cellStyle name="표준 34 2 10 4 2 3" xfId="36313" xr:uid="{00000000-0005-0000-0000-00007C910000}"/>
    <cellStyle name="표준 34 2 10 4 3" xfId="26623" xr:uid="{00000000-0005-0000-0000-00007D910000}"/>
    <cellStyle name="표준 34 2 10 4 3 2" xfId="38395" xr:uid="{00000000-0005-0000-0000-00007E910000}"/>
    <cellStyle name="표준 34 2 10 4 4" xfId="35387" xr:uid="{00000000-0005-0000-0000-00007F910000}"/>
    <cellStyle name="표준 34 2 10 5" xfId="12254" xr:uid="{00000000-0005-0000-0000-000080910000}"/>
    <cellStyle name="표준 34 2 10 5 2" xfId="24591" xr:uid="{00000000-0005-0000-0000-000081910000}"/>
    <cellStyle name="표준 34 2 10 5 2 2" xfId="29815" xr:uid="{00000000-0005-0000-0000-000082910000}"/>
    <cellStyle name="표준 34 2 10 5 2 2 2" xfId="41575" xr:uid="{00000000-0005-0000-0000-000083910000}"/>
    <cellStyle name="표준 34 2 10 5 2 3" xfId="36438" xr:uid="{00000000-0005-0000-0000-000084910000}"/>
    <cellStyle name="표준 34 2 10 5 3" xfId="26824" xr:uid="{00000000-0005-0000-0000-000085910000}"/>
    <cellStyle name="표준 34 2 10 5 3 2" xfId="38596" xr:uid="{00000000-0005-0000-0000-000086910000}"/>
    <cellStyle name="표준 34 2 10 5 4" xfId="35511" xr:uid="{00000000-0005-0000-0000-000087910000}"/>
    <cellStyle name="표준 34 2 10 6" xfId="23868" xr:uid="{00000000-0005-0000-0000-000088910000}"/>
    <cellStyle name="표준 34 2 10 6 2" xfId="29092" xr:uid="{00000000-0005-0000-0000-000089910000}"/>
    <cellStyle name="표준 34 2 10 6 2 2" xfId="40852" xr:uid="{00000000-0005-0000-0000-00008A910000}"/>
    <cellStyle name="표준 34 2 10 6 3" xfId="35715" xr:uid="{00000000-0005-0000-0000-00008B910000}"/>
    <cellStyle name="표준 34 2 10 7" xfId="25690" xr:uid="{00000000-0005-0000-0000-00008C910000}"/>
    <cellStyle name="표준 34 2 10 7 2" xfId="37467" xr:uid="{00000000-0005-0000-0000-00008D910000}"/>
    <cellStyle name="표준 34 2 10 8" xfId="34791" xr:uid="{00000000-0005-0000-0000-00008E910000}"/>
    <cellStyle name="표준 34 2 11" xfId="9771" xr:uid="{00000000-0005-0000-0000-00008F910000}"/>
    <cellStyle name="표준 34 2 11 2" xfId="11115" xr:uid="{00000000-0005-0000-0000-000090910000}"/>
    <cellStyle name="표준 34 2 11 2 2" xfId="24273" xr:uid="{00000000-0005-0000-0000-000091910000}"/>
    <cellStyle name="표준 34 2 11 2 2 2" xfId="29497" xr:uid="{00000000-0005-0000-0000-000092910000}"/>
    <cellStyle name="표준 34 2 11 2 2 2 2" xfId="41257" xr:uid="{00000000-0005-0000-0000-000093910000}"/>
    <cellStyle name="표준 34 2 11 2 2 3" xfId="36120" xr:uid="{00000000-0005-0000-0000-000094910000}"/>
    <cellStyle name="표준 34 2 11 2 3" xfId="26330" xr:uid="{00000000-0005-0000-0000-000095910000}"/>
    <cellStyle name="표준 34 2 11 2 3 2" xfId="38102" xr:uid="{00000000-0005-0000-0000-000096910000}"/>
    <cellStyle name="표준 34 2 11 2 4" xfId="35195" xr:uid="{00000000-0005-0000-0000-000097910000}"/>
    <cellStyle name="표준 34 2 11 3" xfId="10728" xr:uid="{00000000-0005-0000-0000-000098910000}"/>
    <cellStyle name="표준 34 2 11 3 2" xfId="24112" xr:uid="{00000000-0005-0000-0000-000099910000}"/>
    <cellStyle name="표준 34 2 11 3 2 2" xfId="29336" xr:uid="{00000000-0005-0000-0000-00009A910000}"/>
    <cellStyle name="표준 34 2 11 3 2 2 2" xfId="41096" xr:uid="{00000000-0005-0000-0000-00009B910000}"/>
    <cellStyle name="표준 34 2 11 3 2 3" xfId="35959" xr:uid="{00000000-0005-0000-0000-00009C910000}"/>
    <cellStyle name="표준 34 2 11 3 3" xfId="26112" xr:uid="{00000000-0005-0000-0000-00009D910000}"/>
    <cellStyle name="표준 34 2 11 3 3 2" xfId="37887" xr:uid="{00000000-0005-0000-0000-00009E910000}"/>
    <cellStyle name="표준 34 2 11 3 4" xfId="35034" xr:uid="{00000000-0005-0000-0000-00009F910000}"/>
    <cellStyle name="표준 34 2 11 4" xfId="11691" xr:uid="{00000000-0005-0000-0000-0000A0910000}"/>
    <cellStyle name="표준 34 2 11 4 2" xfId="24442" xr:uid="{00000000-0005-0000-0000-0000A1910000}"/>
    <cellStyle name="표준 34 2 11 4 2 2" xfId="29666" xr:uid="{00000000-0005-0000-0000-0000A2910000}"/>
    <cellStyle name="표준 34 2 11 4 2 2 2" xfId="41426" xr:uid="{00000000-0005-0000-0000-0000A3910000}"/>
    <cellStyle name="표준 34 2 11 4 2 3" xfId="36289" xr:uid="{00000000-0005-0000-0000-0000A4910000}"/>
    <cellStyle name="표준 34 2 11 4 3" xfId="26599" xr:uid="{00000000-0005-0000-0000-0000A5910000}"/>
    <cellStyle name="표준 34 2 11 4 3 2" xfId="38371" xr:uid="{00000000-0005-0000-0000-0000A6910000}"/>
    <cellStyle name="표준 34 2 11 4 4" xfId="35363" xr:uid="{00000000-0005-0000-0000-0000A7910000}"/>
    <cellStyle name="표준 34 2 11 5" xfId="12221" xr:uid="{00000000-0005-0000-0000-0000A8910000}"/>
    <cellStyle name="표준 34 2 11 5 2" xfId="24567" xr:uid="{00000000-0005-0000-0000-0000A9910000}"/>
    <cellStyle name="표준 34 2 11 5 2 2" xfId="29791" xr:uid="{00000000-0005-0000-0000-0000AA910000}"/>
    <cellStyle name="표준 34 2 11 5 2 2 2" xfId="41551" xr:uid="{00000000-0005-0000-0000-0000AB910000}"/>
    <cellStyle name="표준 34 2 11 5 2 3" xfId="36414" xr:uid="{00000000-0005-0000-0000-0000AC910000}"/>
    <cellStyle name="표준 34 2 11 5 3" xfId="26800" xr:uid="{00000000-0005-0000-0000-0000AD910000}"/>
    <cellStyle name="표준 34 2 11 5 3 2" xfId="38572" xr:uid="{00000000-0005-0000-0000-0000AE910000}"/>
    <cellStyle name="표준 34 2 11 5 4" xfId="35487" xr:uid="{00000000-0005-0000-0000-0000AF910000}"/>
    <cellStyle name="표준 34 2 11 6" xfId="23869" xr:uid="{00000000-0005-0000-0000-0000B0910000}"/>
    <cellStyle name="표준 34 2 11 6 2" xfId="29093" xr:uid="{00000000-0005-0000-0000-0000B1910000}"/>
    <cellStyle name="표준 34 2 11 6 2 2" xfId="40853" xr:uid="{00000000-0005-0000-0000-0000B2910000}"/>
    <cellStyle name="표준 34 2 11 6 3" xfId="35716" xr:uid="{00000000-0005-0000-0000-0000B3910000}"/>
    <cellStyle name="표준 34 2 11 7" xfId="25691" xr:uid="{00000000-0005-0000-0000-0000B4910000}"/>
    <cellStyle name="표준 34 2 11 7 2" xfId="37468" xr:uid="{00000000-0005-0000-0000-0000B5910000}"/>
    <cellStyle name="표준 34 2 11 8" xfId="34792" xr:uid="{00000000-0005-0000-0000-0000B6910000}"/>
    <cellStyle name="표준 34 2 12" xfId="9772" xr:uid="{00000000-0005-0000-0000-0000B7910000}"/>
    <cellStyle name="표준 34 2 12 2" xfId="11252" xr:uid="{00000000-0005-0000-0000-0000B8910000}"/>
    <cellStyle name="표준 34 2 12 2 2" xfId="24310" xr:uid="{00000000-0005-0000-0000-0000B9910000}"/>
    <cellStyle name="표준 34 2 12 2 2 2" xfId="29534" xr:uid="{00000000-0005-0000-0000-0000BA910000}"/>
    <cellStyle name="표준 34 2 12 2 2 2 2" xfId="41294" xr:uid="{00000000-0005-0000-0000-0000BB910000}"/>
    <cellStyle name="표준 34 2 12 2 2 3" xfId="36157" xr:uid="{00000000-0005-0000-0000-0000BC910000}"/>
    <cellStyle name="표준 34 2 12 2 3" xfId="26391" xr:uid="{00000000-0005-0000-0000-0000BD910000}"/>
    <cellStyle name="표준 34 2 12 2 3 2" xfId="38163" xr:uid="{00000000-0005-0000-0000-0000BE910000}"/>
    <cellStyle name="표준 34 2 12 2 4" xfId="35231" xr:uid="{00000000-0005-0000-0000-0000BF910000}"/>
    <cellStyle name="표준 34 2 12 3" xfId="10590" xr:uid="{00000000-0005-0000-0000-0000C0910000}"/>
    <cellStyle name="표준 34 2 12 3 2" xfId="24075" xr:uid="{00000000-0005-0000-0000-0000C1910000}"/>
    <cellStyle name="표준 34 2 12 3 2 2" xfId="29299" xr:uid="{00000000-0005-0000-0000-0000C2910000}"/>
    <cellStyle name="표준 34 2 12 3 2 2 2" xfId="41059" xr:uid="{00000000-0005-0000-0000-0000C3910000}"/>
    <cellStyle name="표준 34 2 12 3 2 3" xfId="35922" xr:uid="{00000000-0005-0000-0000-0000C4910000}"/>
    <cellStyle name="표준 34 2 12 3 3" xfId="26050" xr:uid="{00000000-0005-0000-0000-0000C5910000}"/>
    <cellStyle name="표준 34 2 12 3 3 2" xfId="37825" xr:uid="{00000000-0005-0000-0000-0000C6910000}"/>
    <cellStyle name="표준 34 2 12 3 4" xfId="34997" xr:uid="{00000000-0005-0000-0000-0000C7910000}"/>
    <cellStyle name="표준 34 2 12 4" xfId="11055" xr:uid="{00000000-0005-0000-0000-0000C8910000}"/>
    <cellStyle name="표준 34 2 12 4 2" xfId="24230" xr:uid="{00000000-0005-0000-0000-0000C9910000}"/>
    <cellStyle name="표준 34 2 12 4 2 2" xfId="29454" xr:uid="{00000000-0005-0000-0000-0000CA910000}"/>
    <cellStyle name="표준 34 2 12 4 2 2 2" xfId="41214" xr:uid="{00000000-0005-0000-0000-0000CB910000}"/>
    <cellStyle name="표준 34 2 12 4 2 3" xfId="36077" xr:uid="{00000000-0005-0000-0000-0000CC910000}"/>
    <cellStyle name="표준 34 2 12 4 3" xfId="26285" xr:uid="{00000000-0005-0000-0000-0000CD910000}"/>
    <cellStyle name="표준 34 2 12 4 3 2" xfId="38057" xr:uid="{00000000-0005-0000-0000-0000CE910000}"/>
    <cellStyle name="표준 34 2 12 4 4" xfId="35152" xr:uid="{00000000-0005-0000-0000-0000CF910000}"/>
    <cellStyle name="표준 34 2 12 5" xfId="10786" xr:uid="{00000000-0005-0000-0000-0000D0910000}"/>
    <cellStyle name="표준 34 2 12 5 2" xfId="24155" xr:uid="{00000000-0005-0000-0000-0000D1910000}"/>
    <cellStyle name="표준 34 2 12 5 2 2" xfId="29379" xr:uid="{00000000-0005-0000-0000-0000D2910000}"/>
    <cellStyle name="표준 34 2 12 5 2 2 2" xfId="41139" xr:uid="{00000000-0005-0000-0000-0000D3910000}"/>
    <cellStyle name="표준 34 2 12 5 2 3" xfId="36002" xr:uid="{00000000-0005-0000-0000-0000D4910000}"/>
    <cellStyle name="표준 34 2 12 5 3" xfId="26159" xr:uid="{00000000-0005-0000-0000-0000D5910000}"/>
    <cellStyle name="표준 34 2 12 5 3 2" xfId="37933" xr:uid="{00000000-0005-0000-0000-0000D6910000}"/>
    <cellStyle name="표준 34 2 12 5 4" xfId="35077" xr:uid="{00000000-0005-0000-0000-0000D7910000}"/>
    <cellStyle name="표준 34 2 12 6" xfId="23870" xr:uid="{00000000-0005-0000-0000-0000D8910000}"/>
    <cellStyle name="표준 34 2 12 6 2" xfId="29094" xr:uid="{00000000-0005-0000-0000-0000D9910000}"/>
    <cellStyle name="표준 34 2 12 6 2 2" xfId="40854" xr:uid="{00000000-0005-0000-0000-0000DA910000}"/>
    <cellStyle name="표준 34 2 12 6 3" xfId="35717" xr:uid="{00000000-0005-0000-0000-0000DB910000}"/>
    <cellStyle name="표준 34 2 12 7" xfId="25692" xr:uid="{00000000-0005-0000-0000-0000DC910000}"/>
    <cellStyle name="표준 34 2 12 7 2" xfId="37469" xr:uid="{00000000-0005-0000-0000-0000DD910000}"/>
    <cellStyle name="표준 34 2 12 8" xfId="34793" xr:uid="{00000000-0005-0000-0000-0000DE910000}"/>
    <cellStyle name="표준 34 2 13" xfId="9773" xr:uid="{00000000-0005-0000-0000-0000DF910000}"/>
    <cellStyle name="표준 34 2 13 2" xfId="11117" xr:uid="{00000000-0005-0000-0000-0000E0910000}"/>
    <cellStyle name="표준 34 2 13 2 2" xfId="24275" xr:uid="{00000000-0005-0000-0000-0000E1910000}"/>
    <cellStyle name="표준 34 2 13 2 2 2" xfId="29499" xr:uid="{00000000-0005-0000-0000-0000E2910000}"/>
    <cellStyle name="표준 34 2 13 2 2 2 2" xfId="41259" xr:uid="{00000000-0005-0000-0000-0000E3910000}"/>
    <cellStyle name="표준 34 2 13 2 2 3" xfId="36122" xr:uid="{00000000-0005-0000-0000-0000E4910000}"/>
    <cellStyle name="표준 34 2 13 2 3" xfId="26332" xr:uid="{00000000-0005-0000-0000-0000E5910000}"/>
    <cellStyle name="표준 34 2 13 2 3 2" xfId="38104" xr:uid="{00000000-0005-0000-0000-0000E6910000}"/>
    <cellStyle name="표준 34 2 13 2 4" xfId="35197" xr:uid="{00000000-0005-0000-0000-0000E7910000}"/>
    <cellStyle name="표준 34 2 13 3" xfId="10726" xr:uid="{00000000-0005-0000-0000-0000E8910000}"/>
    <cellStyle name="표준 34 2 13 3 2" xfId="24110" xr:uid="{00000000-0005-0000-0000-0000E9910000}"/>
    <cellStyle name="표준 34 2 13 3 2 2" xfId="29334" xr:uid="{00000000-0005-0000-0000-0000EA910000}"/>
    <cellStyle name="표준 34 2 13 3 2 2 2" xfId="41094" xr:uid="{00000000-0005-0000-0000-0000EB910000}"/>
    <cellStyle name="표준 34 2 13 3 2 3" xfId="35957" xr:uid="{00000000-0005-0000-0000-0000EC910000}"/>
    <cellStyle name="표준 34 2 13 3 3" xfId="26110" xr:uid="{00000000-0005-0000-0000-0000ED910000}"/>
    <cellStyle name="표준 34 2 13 3 3 2" xfId="37885" xr:uid="{00000000-0005-0000-0000-0000EE910000}"/>
    <cellStyle name="표준 34 2 13 3 4" xfId="35032" xr:uid="{00000000-0005-0000-0000-0000EF910000}"/>
    <cellStyle name="표준 34 2 13 4" xfId="11693" xr:uid="{00000000-0005-0000-0000-0000F0910000}"/>
    <cellStyle name="표준 34 2 13 4 2" xfId="24444" xr:uid="{00000000-0005-0000-0000-0000F1910000}"/>
    <cellStyle name="표준 34 2 13 4 2 2" xfId="29668" xr:uid="{00000000-0005-0000-0000-0000F2910000}"/>
    <cellStyle name="표준 34 2 13 4 2 2 2" xfId="41428" xr:uid="{00000000-0005-0000-0000-0000F3910000}"/>
    <cellStyle name="표준 34 2 13 4 2 3" xfId="36291" xr:uid="{00000000-0005-0000-0000-0000F4910000}"/>
    <cellStyle name="표준 34 2 13 4 3" xfId="26601" xr:uid="{00000000-0005-0000-0000-0000F5910000}"/>
    <cellStyle name="표준 34 2 13 4 3 2" xfId="38373" xr:uid="{00000000-0005-0000-0000-0000F6910000}"/>
    <cellStyle name="표준 34 2 13 4 4" xfId="35365" xr:uid="{00000000-0005-0000-0000-0000F7910000}"/>
    <cellStyle name="표준 34 2 13 5" xfId="10910" xr:uid="{00000000-0005-0000-0000-0000F8910000}"/>
    <cellStyle name="표준 34 2 13 5 2" xfId="24187" xr:uid="{00000000-0005-0000-0000-0000F9910000}"/>
    <cellStyle name="표준 34 2 13 5 2 2" xfId="29411" xr:uid="{00000000-0005-0000-0000-0000FA910000}"/>
    <cellStyle name="표준 34 2 13 5 2 2 2" xfId="41171" xr:uid="{00000000-0005-0000-0000-0000FB910000}"/>
    <cellStyle name="표준 34 2 13 5 2 3" xfId="36034" xr:uid="{00000000-0005-0000-0000-0000FC910000}"/>
    <cellStyle name="표준 34 2 13 5 3" xfId="26213" xr:uid="{00000000-0005-0000-0000-0000FD910000}"/>
    <cellStyle name="표준 34 2 13 5 3 2" xfId="37986" xr:uid="{00000000-0005-0000-0000-0000FE910000}"/>
    <cellStyle name="표준 34 2 13 5 4" xfId="35109" xr:uid="{00000000-0005-0000-0000-0000FF910000}"/>
    <cellStyle name="표준 34 2 13 6" xfId="23871" xr:uid="{00000000-0005-0000-0000-000000920000}"/>
    <cellStyle name="표준 34 2 13 6 2" xfId="29095" xr:uid="{00000000-0005-0000-0000-000001920000}"/>
    <cellStyle name="표준 34 2 13 6 2 2" xfId="40855" xr:uid="{00000000-0005-0000-0000-000002920000}"/>
    <cellStyle name="표준 34 2 13 6 3" xfId="35718" xr:uid="{00000000-0005-0000-0000-000003920000}"/>
    <cellStyle name="표준 34 2 13 7" xfId="25693" xr:uid="{00000000-0005-0000-0000-000004920000}"/>
    <cellStyle name="표준 34 2 13 7 2" xfId="37470" xr:uid="{00000000-0005-0000-0000-000005920000}"/>
    <cellStyle name="표준 34 2 13 8" xfId="34794" xr:uid="{00000000-0005-0000-0000-000006920000}"/>
    <cellStyle name="표준 34 2 14" xfId="9774" xr:uid="{00000000-0005-0000-0000-000007920000}"/>
    <cellStyle name="표준 34 2 14 2" xfId="11250" xr:uid="{00000000-0005-0000-0000-000008920000}"/>
    <cellStyle name="표준 34 2 14 2 2" xfId="24308" xr:uid="{00000000-0005-0000-0000-000009920000}"/>
    <cellStyle name="표준 34 2 14 2 2 2" xfId="29532" xr:uid="{00000000-0005-0000-0000-00000A920000}"/>
    <cellStyle name="표준 34 2 14 2 2 2 2" xfId="41292" xr:uid="{00000000-0005-0000-0000-00000B920000}"/>
    <cellStyle name="표준 34 2 14 2 2 3" xfId="36155" xr:uid="{00000000-0005-0000-0000-00000C920000}"/>
    <cellStyle name="표준 34 2 14 2 3" xfId="26389" xr:uid="{00000000-0005-0000-0000-00000D920000}"/>
    <cellStyle name="표준 34 2 14 2 3 2" xfId="38161" xr:uid="{00000000-0005-0000-0000-00000E920000}"/>
    <cellStyle name="표준 34 2 14 2 4" xfId="35229" xr:uid="{00000000-0005-0000-0000-00000F920000}"/>
    <cellStyle name="표준 34 2 14 3" xfId="10592" xr:uid="{00000000-0005-0000-0000-000010920000}"/>
    <cellStyle name="표준 34 2 14 3 2" xfId="24077" xr:uid="{00000000-0005-0000-0000-000011920000}"/>
    <cellStyle name="표준 34 2 14 3 2 2" xfId="29301" xr:uid="{00000000-0005-0000-0000-000012920000}"/>
    <cellStyle name="표준 34 2 14 3 2 2 2" xfId="41061" xr:uid="{00000000-0005-0000-0000-000013920000}"/>
    <cellStyle name="표준 34 2 14 3 2 3" xfId="35924" xr:uid="{00000000-0005-0000-0000-000014920000}"/>
    <cellStyle name="표준 34 2 14 3 3" xfId="26052" xr:uid="{00000000-0005-0000-0000-000015920000}"/>
    <cellStyle name="표준 34 2 14 3 3 2" xfId="37827" xr:uid="{00000000-0005-0000-0000-000016920000}"/>
    <cellStyle name="표준 34 2 14 3 4" xfId="34999" xr:uid="{00000000-0005-0000-0000-000017920000}"/>
    <cellStyle name="표준 34 2 14 4" xfId="11053" xr:uid="{00000000-0005-0000-0000-000018920000}"/>
    <cellStyle name="표준 34 2 14 4 2" xfId="24228" xr:uid="{00000000-0005-0000-0000-000019920000}"/>
    <cellStyle name="표준 34 2 14 4 2 2" xfId="29452" xr:uid="{00000000-0005-0000-0000-00001A920000}"/>
    <cellStyle name="표준 34 2 14 4 2 2 2" xfId="41212" xr:uid="{00000000-0005-0000-0000-00001B920000}"/>
    <cellStyle name="표준 34 2 14 4 2 3" xfId="36075" xr:uid="{00000000-0005-0000-0000-00001C920000}"/>
    <cellStyle name="표준 34 2 14 4 3" xfId="26283" xr:uid="{00000000-0005-0000-0000-00001D920000}"/>
    <cellStyle name="표준 34 2 14 4 3 2" xfId="38055" xr:uid="{00000000-0005-0000-0000-00001E920000}"/>
    <cellStyle name="표준 34 2 14 4 4" xfId="35150" xr:uid="{00000000-0005-0000-0000-00001F920000}"/>
    <cellStyle name="표준 34 2 14 5" xfId="10788" xr:uid="{00000000-0005-0000-0000-000020920000}"/>
    <cellStyle name="표준 34 2 14 5 2" xfId="24157" xr:uid="{00000000-0005-0000-0000-000021920000}"/>
    <cellStyle name="표준 34 2 14 5 2 2" xfId="29381" xr:uid="{00000000-0005-0000-0000-000022920000}"/>
    <cellStyle name="표준 34 2 14 5 2 2 2" xfId="41141" xr:uid="{00000000-0005-0000-0000-000023920000}"/>
    <cellStyle name="표준 34 2 14 5 2 3" xfId="36004" xr:uid="{00000000-0005-0000-0000-000024920000}"/>
    <cellStyle name="표준 34 2 14 5 3" xfId="26161" xr:uid="{00000000-0005-0000-0000-000025920000}"/>
    <cellStyle name="표준 34 2 14 5 3 2" xfId="37935" xr:uid="{00000000-0005-0000-0000-000026920000}"/>
    <cellStyle name="표준 34 2 14 5 4" xfId="35079" xr:uid="{00000000-0005-0000-0000-000027920000}"/>
    <cellStyle name="표준 34 2 14 6" xfId="23872" xr:uid="{00000000-0005-0000-0000-000028920000}"/>
    <cellStyle name="표준 34 2 14 6 2" xfId="29096" xr:uid="{00000000-0005-0000-0000-000029920000}"/>
    <cellStyle name="표준 34 2 14 6 2 2" xfId="40856" xr:uid="{00000000-0005-0000-0000-00002A920000}"/>
    <cellStyle name="표준 34 2 14 6 3" xfId="35719" xr:uid="{00000000-0005-0000-0000-00002B920000}"/>
    <cellStyle name="표준 34 2 14 7" xfId="25694" xr:uid="{00000000-0005-0000-0000-00002C920000}"/>
    <cellStyle name="표준 34 2 14 7 2" xfId="37471" xr:uid="{00000000-0005-0000-0000-00002D920000}"/>
    <cellStyle name="표준 34 2 14 8" xfId="34795" xr:uid="{00000000-0005-0000-0000-00002E920000}"/>
    <cellStyle name="표준 34 2 15" xfId="9775" xr:uid="{00000000-0005-0000-0000-00002F920000}"/>
    <cellStyle name="표준 34 2 15 2" xfId="11119" xr:uid="{00000000-0005-0000-0000-000030920000}"/>
    <cellStyle name="표준 34 2 15 2 2" xfId="24277" xr:uid="{00000000-0005-0000-0000-000031920000}"/>
    <cellStyle name="표준 34 2 15 2 2 2" xfId="29501" xr:uid="{00000000-0005-0000-0000-000032920000}"/>
    <cellStyle name="표준 34 2 15 2 2 2 2" xfId="41261" xr:uid="{00000000-0005-0000-0000-000033920000}"/>
    <cellStyle name="표준 34 2 15 2 2 3" xfId="36124" xr:uid="{00000000-0005-0000-0000-000034920000}"/>
    <cellStyle name="표준 34 2 15 2 3" xfId="26334" xr:uid="{00000000-0005-0000-0000-000035920000}"/>
    <cellStyle name="표준 34 2 15 2 3 2" xfId="38106" xr:uid="{00000000-0005-0000-0000-000036920000}"/>
    <cellStyle name="표준 34 2 15 2 4" xfId="35199" xr:uid="{00000000-0005-0000-0000-000037920000}"/>
    <cellStyle name="표준 34 2 15 3" xfId="10724" xr:uid="{00000000-0005-0000-0000-000038920000}"/>
    <cellStyle name="표준 34 2 15 3 2" xfId="24108" xr:uid="{00000000-0005-0000-0000-000039920000}"/>
    <cellStyle name="표준 34 2 15 3 2 2" xfId="29332" xr:uid="{00000000-0005-0000-0000-00003A920000}"/>
    <cellStyle name="표준 34 2 15 3 2 2 2" xfId="41092" xr:uid="{00000000-0005-0000-0000-00003B920000}"/>
    <cellStyle name="표준 34 2 15 3 2 3" xfId="35955" xr:uid="{00000000-0005-0000-0000-00003C920000}"/>
    <cellStyle name="표준 34 2 15 3 3" xfId="26108" xr:uid="{00000000-0005-0000-0000-00003D920000}"/>
    <cellStyle name="표준 34 2 15 3 3 2" xfId="37883" xr:uid="{00000000-0005-0000-0000-00003E920000}"/>
    <cellStyle name="표준 34 2 15 3 4" xfId="35030" xr:uid="{00000000-0005-0000-0000-00003F920000}"/>
    <cellStyle name="표준 34 2 15 4" xfId="10933" xr:uid="{00000000-0005-0000-0000-000040920000}"/>
    <cellStyle name="표준 34 2 15 4 2" xfId="24200" xr:uid="{00000000-0005-0000-0000-000041920000}"/>
    <cellStyle name="표준 34 2 15 4 2 2" xfId="29424" xr:uid="{00000000-0005-0000-0000-000042920000}"/>
    <cellStyle name="표준 34 2 15 4 2 2 2" xfId="41184" xr:uid="{00000000-0005-0000-0000-000043920000}"/>
    <cellStyle name="표준 34 2 15 4 2 3" xfId="36047" xr:uid="{00000000-0005-0000-0000-000044920000}"/>
    <cellStyle name="표준 34 2 15 4 3" xfId="26228" xr:uid="{00000000-0005-0000-0000-000045920000}"/>
    <cellStyle name="표준 34 2 15 4 3 2" xfId="38001" xr:uid="{00000000-0005-0000-0000-000046920000}"/>
    <cellStyle name="표준 34 2 15 4 4" xfId="35122" xr:uid="{00000000-0005-0000-0000-000047920000}"/>
    <cellStyle name="표준 34 2 15 5" xfId="12223" xr:uid="{00000000-0005-0000-0000-000048920000}"/>
    <cellStyle name="표준 34 2 15 5 2" xfId="24569" xr:uid="{00000000-0005-0000-0000-000049920000}"/>
    <cellStyle name="표준 34 2 15 5 2 2" xfId="29793" xr:uid="{00000000-0005-0000-0000-00004A920000}"/>
    <cellStyle name="표준 34 2 15 5 2 2 2" xfId="41553" xr:uid="{00000000-0005-0000-0000-00004B920000}"/>
    <cellStyle name="표준 34 2 15 5 2 3" xfId="36416" xr:uid="{00000000-0005-0000-0000-00004C920000}"/>
    <cellStyle name="표준 34 2 15 5 3" xfId="26802" xr:uid="{00000000-0005-0000-0000-00004D920000}"/>
    <cellStyle name="표준 34 2 15 5 3 2" xfId="38574" xr:uid="{00000000-0005-0000-0000-00004E920000}"/>
    <cellStyle name="표준 34 2 15 5 4" xfId="35489" xr:uid="{00000000-0005-0000-0000-00004F920000}"/>
    <cellStyle name="표준 34 2 15 6" xfId="23873" xr:uid="{00000000-0005-0000-0000-000050920000}"/>
    <cellStyle name="표준 34 2 15 6 2" xfId="29097" xr:uid="{00000000-0005-0000-0000-000051920000}"/>
    <cellStyle name="표준 34 2 15 6 2 2" xfId="40857" xr:uid="{00000000-0005-0000-0000-000052920000}"/>
    <cellStyle name="표준 34 2 15 6 3" xfId="35720" xr:uid="{00000000-0005-0000-0000-000053920000}"/>
    <cellStyle name="표준 34 2 15 7" xfId="25695" xr:uid="{00000000-0005-0000-0000-000054920000}"/>
    <cellStyle name="표준 34 2 15 7 2" xfId="37472" xr:uid="{00000000-0005-0000-0000-000055920000}"/>
    <cellStyle name="표준 34 2 15 8" xfId="34796" xr:uid="{00000000-0005-0000-0000-000056920000}"/>
    <cellStyle name="표준 34 2 16" xfId="9776" xr:uid="{00000000-0005-0000-0000-000057920000}"/>
    <cellStyle name="표준 34 2 16 2" xfId="11248" xr:uid="{00000000-0005-0000-0000-000058920000}"/>
    <cellStyle name="표준 34 2 16 2 2" xfId="24306" xr:uid="{00000000-0005-0000-0000-000059920000}"/>
    <cellStyle name="표준 34 2 16 2 2 2" xfId="29530" xr:uid="{00000000-0005-0000-0000-00005A920000}"/>
    <cellStyle name="표준 34 2 16 2 2 2 2" xfId="41290" xr:uid="{00000000-0005-0000-0000-00005B920000}"/>
    <cellStyle name="표준 34 2 16 2 2 3" xfId="36153" xr:uid="{00000000-0005-0000-0000-00005C920000}"/>
    <cellStyle name="표준 34 2 16 2 3" xfId="26387" xr:uid="{00000000-0005-0000-0000-00005D920000}"/>
    <cellStyle name="표준 34 2 16 2 3 2" xfId="38159" xr:uid="{00000000-0005-0000-0000-00005E920000}"/>
    <cellStyle name="표준 34 2 16 2 4" xfId="35227" xr:uid="{00000000-0005-0000-0000-00005F920000}"/>
    <cellStyle name="표준 34 2 16 3" xfId="10594" xr:uid="{00000000-0005-0000-0000-000060920000}"/>
    <cellStyle name="표준 34 2 16 3 2" xfId="24079" xr:uid="{00000000-0005-0000-0000-000061920000}"/>
    <cellStyle name="표준 34 2 16 3 2 2" xfId="29303" xr:uid="{00000000-0005-0000-0000-000062920000}"/>
    <cellStyle name="표준 34 2 16 3 2 2 2" xfId="41063" xr:uid="{00000000-0005-0000-0000-000063920000}"/>
    <cellStyle name="표준 34 2 16 3 2 3" xfId="35926" xr:uid="{00000000-0005-0000-0000-000064920000}"/>
    <cellStyle name="표준 34 2 16 3 3" xfId="26054" xr:uid="{00000000-0005-0000-0000-000065920000}"/>
    <cellStyle name="표준 34 2 16 3 3 2" xfId="37829" xr:uid="{00000000-0005-0000-0000-000066920000}"/>
    <cellStyle name="표준 34 2 16 3 4" xfId="35001" xr:uid="{00000000-0005-0000-0000-000067920000}"/>
    <cellStyle name="표준 34 2 16 4" xfId="11051" xr:uid="{00000000-0005-0000-0000-000068920000}"/>
    <cellStyle name="표준 34 2 16 4 2" xfId="24226" xr:uid="{00000000-0005-0000-0000-000069920000}"/>
    <cellStyle name="표준 34 2 16 4 2 2" xfId="29450" xr:uid="{00000000-0005-0000-0000-00006A920000}"/>
    <cellStyle name="표준 34 2 16 4 2 2 2" xfId="41210" xr:uid="{00000000-0005-0000-0000-00006B920000}"/>
    <cellStyle name="표준 34 2 16 4 2 3" xfId="36073" xr:uid="{00000000-0005-0000-0000-00006C920000}"/>
    <cellStyle name="표준 34 2 16 4 3" xfId="26281" xr:uid="{00000000-0005-0000-0000-00006D920000}"/>
    <cellStyle name="표준 34 2 16 4 3 2" xfId="38053" xr:uid="{00000000-0005-0000-0000-00006E920000}"/>
    <cellStyle name="표준 34 2 16 4 4" xfId="35148" xr:uid="{00000000-0005-0000-0000-00006F920000}"/>
    <cellStyle name="표준 34 2 16 5" xfId="10790" xr:uid="{00000000-0005-0000-0000-000070920000}"/>
    <cellStyle name="표준 34 2 16 5 2" xfId="24159" xr:uid="{00000000-0005-0000-0000-000071920000}"/>
    <cellStyle name="표준 34 2 16 5 2 2" xfId="29383" xr:uid="{00000000-0005-0000-0000-000072920000}"/>
    <cellStyle name="표준 34 2 16 5 2 2 2" xfId="41143" xr:uid="{00000000-0005-0000-0000-000073920000}"/>
    <cellStyle name="표준 34 2 16 5 2 3" xfId="36006" xr:uid="{00000000-0005-0000-0000-000074920000}"/>
    <cellStyle name="표준 34 2 16 5 3" xfId="26163" xr:uid="{00000000-0005-0000-0000-000075920000}"/>
    <cellStyle name="표준 34 2 16 5 3 2" xfId="37937" xr:uid="{00000000-0005-0000-0000-000076920000}"/>
    <cellStyle name="표준 34 2 16 5 4" xfId="35081" xr:uid="{00000000-0005-0000-0000-000077920000}"/>
    <cellStyle name="표준 34 2 16 6" xfId="23874" xr:uid="{00000000-0005-0000-0000-000078920000}"/>
    <cellStyle name="표준 34 2 16 6 2" xfId="29098" xr:uid="{00000000-0005-0000-0000-000079920000}"/>
    <cellStyle name="표준 34 2 16 6 2 2" xfId="40858" xr:uid="{00000000-0005-0000-0000-00007A920000}"/>
    <cellStyle name="표준 34 2 16 6 3" xfId="35721" xr:uid="{00000000-0005-0000-0000-00007B920000}"/>
    <cellStyle name="표준 34 2 16 7" xfId="25696" xr:uid="{00000000-0005-0000-0000-00007C920000}"/>
    <cellStyle name="표준 34 2 16 7 2" xfId="37473" xr:uid="{00000000-0005-0000-0000-00007D920000}"/>
    <cellStyle name="표준 34 2 16 8" xfId="34797" xr:uid="{00000000-0005-0000-0000-00007E920000}"/>
    <cellStyle name="표준 34 2 17" xfId="9777" xr:uid="{00000000-0005-0000-0000-00007F920000}"/>
    <cellStyle name="표준 34 2 17 2" xfId="11121" xr:uid="{00000000-0005-0000-0000-000080920000}"/>
    <cellStyle name="표준 34 2 17 2 2" xfId="24279" xr:uid="{00000000-0005-0000-0000-000081920000}"/>
    <cellStyle name="표준 34 2 17 2 2 2" xfId="29503" xr:uid="{00000000-0005-0000-0000-000082920000}"/>
    <cellStyle name="표준 34 2 17 2 2 2 2" xfId="41263" xr:uid="{00000000-0005-0000-0000-000083920000}"/>
    <cellStyle name="표준 34 2 17 2 2 3" xfId="36126" xr:uid="{00000000-0005-0000-0000-000084920000}"/>
    <cellStyle name="표준 34 2 17 2 3" xfId="26336" xr:uid="{00000000-0005-0000-0000-000085920000}"/>
    <cellStyle name="표준 34 2 17 2 3 2" xfId="38108" xr:uid="{00000000-0005-0000-0000-000086920000}"/>
    <cellStyle name="표준 34 2 17 2 4" xfId="35201" xr:uid="{00000000-0005-0000-0000-000087920000}"/>
    <cellStyle name="표준 34 2 17 3" xfId="10722" xr:uid="{00000000-0005-0000-0000-000088920000}"/>
    <cellStyle name="표준 34 2 17 3 2" xfId="24106" xr:uid="{00000000-0005-0000-0000-000089920000}"/>
    <cellStyle name="표준 34 2 17 3 2 2" xfId="29330" xr:uid="{00000000-0005-0000-0000-00008A920000}"/>
    <cellStyle name="표준 34 2 17 3 2 2 2" xfId="41090" xr:uid="{00000000-0005-0000-0000-00008B920000}"/>
    <cellStyle name="표준 34 2 17 3 2 3" xfId="35953" xr:uid="{00000000-0005-0000-0000-00008C920000}"/>
    <cellStyle name="표준 34 2 17 3 3" xfId="26106" xr:uid="{00000000-0005-0000-0000-00008D920000}"/>
    <cellStyle name="표준 34 2 17 3 3 2" xfId="37881" xr:uid="{00000000-0005-0000-0000-00008E920000}"/>
    <cellStyle name="표준 34 2 17 3 4" xfId="35028" xr:uid="{00000000-0005-0000-0000-00008F920000}"/>
    <cellStyle name="표준 34 2 17 4" xfId="11695" xr:uid="{00000000-0005-0000-0000-000090920000}"/>
    <cellStyle name="표준 34 2 17 4 2" xfId="24446" xr:uid="{00000000-0005-0000-0000-000091920000}"/>
    <cellStyle name="표준 34 2 17 4 2 2" xfId="29670" xr:uid="{00000000-0005-0000-0000-000092920000}"/>
    <cellStyle name="표준 34 2 17 4 2 2 2" xfId="41430" xr:uid="{00000000-0005-0000-0000-000093920000}"/>
    <cellStyle name="표준 34 2 17 4 2 3" xfId="36293" xr:uid="{00000000-0005-0000-0000-000094920000}"/>
    <cellStyle name="표준 34 2 17 4 3" xfId="26603" xr:uid="{00000000-0005-0000-0000-000095920000}"/>
    <cellStyle name="표준 34 2 17 4 3 2" xfId="38375" xr:uid="{00000000-0005-0000-0000-000096920000}"/>
    <cellStyle name="표준 34 2 17 4 4" xfId="35367" xr:uid="{00000000-0005-0000-0000-000097920000}"/>
    <cellStyle name="표준 34 2 17 5" xfId="12225" xr:uid="{00000000-0005-0000-0000-000098920000}"/>
    <cellStyle name="표준 34 2 17 5 2" xfId="24571" xr:uid="{00000000-0005-0000-0000-000099920000}"/>
    <cellStyle name="표준 34 2 17 5 2 2" xfId="29795" xr:uid="{00000000-0005-0000-0000-00009A920000}"/>
    <cellStyle name="표준 34 2 17 5 2 2 2" xfId="41555" xr:uid="{00000000-0005-0000-0000-00009B920000}"/>
    <cellStyle name="표준 34 2 17 5 2 3" xfId="36418" xr:uid="{00000000-0005-0000-0000-00009C920000}"/>
    <cellStyle name="표준 34 2 17 5 3" xfId="26804" xr:uid="{00000000-0005-0000-0000-00009D920000}"/>
    <cellStyle name="표준 34 2 17 5 3 2" xfId="38576" xr:uid="{00000000-0005-0000-0000-00009E920000}"/>
    <cellStyle name="표준 34 2 17 5 4" xfId="35491" xr:uid="{00000000-0005-0000-0000-00009F920000}"/>
    <cellStyle name="표준 34 2 17 6" xfId="23875" xr:uid="{00000000-0005-0000-0000-0000A0920000}"/>
    <cellStyle name="표준 34 2 17 6 2" xfId="29099" xr:uid="{00000000-0005-0000-0000-0000A1920000}"/>
    <cellStyle name="표준 34 2 17 6 2 2" xfId="40859" xr:uid="{00000000-0005-0000-0000-0000A2920000}"/>
    <cellStyle name="표준 34 2 17 6 3" xfId="35722" xr:uid="{00000000-0005-0000-0000-0000A3920000}"/>
    <cellStyle name="표준 34 2 17 7" xfId="25697" xr:uid="{00000000-0005-0000-0000-0000A4920000}"/>
    <cellStyle name="표준 34 2 17 7 2" xfId="37474" xr:uid="{00000000-0005-0000-0000-0000A5920000}"/>
    <cellStyle name="표준 34 2 17 8" xfId="34798" xr:uid="{00000000-0005-0000-0000-0000A6920000}"/>
    <cellStyle name="표준 34 2 18" xfId="9778" xr:uid="{00000000-0005-0000-0000-0000A7920000}"/>
    <cellStyle name="표준 34 2 18 2" xfId="11247" xr:uid="{00000000-0005-0000-0000-0000A8920000}"/>
    <cellStyle name="표준 34 2 18 2 2" xfId="24305" xr:uid="{00000000-0005-0000-0000-0000A9920000}"/>
    <cellStyle name="표준 34 2 18 2 2 2" xfId="29529" xr:uid="{00000000-0005-0000-0000-0000AA920000}"/>
    <cellStyle name="표준 34 2 18 2 2 2 2" xfId="41289" xr:uid="{00000000-0005-0000-0000-0000AB920000}"/>
    <cellStyle name="표준 34 2 18 2 2 3" xfId="36152" xr:uid="{00000000-0005-0000-0000-0000AC920000}"/>
    <cellStyle name="표준 34 2 18 2 3" xfId="26386" xr:uid="{00000000-0005-0000-0000-0000AD920000}"/>
    <cellStyle name="표준 34 2 18 2 3 2" xfId="38158" xr:uid="{00000000-0005-0000-0000-0000AE920000}"/>
    <cellStyle name="표준 34 2 18 2 4" xfId="35226" xr:uid="{00000000-0005-0000-0000-0000AF920000}"/>
    <cellStyle name="표준 34 2 18 3" xfId="10595" xr:uid="{00000000-0005-0000-0000-0000B0920000}"/>
    <cellStyle name="표준 34 2 18 3 2" xfId="24080" xr:uid="{00000000-0005-0000-0000-0000B1920000}"/>
    <cellStyle name="표준 34 2 18 3 2 2" xfId="29304" xr:uid="{00000000-0005-0000-0000-0000B2920000}"/>
    <cellStyle name="표준 34 2 18 3 2 2 2" xfId="41064" xr:uid="{00000000-0005-0000-0000-0000B3920000}"/>
    <cellStyle name="표준 34 2 18 3 2 3" xfId="35927" xr:uid="{00000000-0005-0000-0000-0000B4920000}"/>
    <cellStyle name="표준 34 2 18 3 3" xfId="26055" xr:uid="{00000000-0005-0000-0000-0000B5920000}"/>
    <cellStyle name="표준 34 2 18 3 3 2" xfId="37830" xr:uid="{00000000-0005-0000-0000-0000B6920000}"/>
    <cellStyle name="표준 34 2 18 3 4" xfId="35002" xr:uid="{00000000-0005-0000-0000-0000B7920000}"/>
    <cellStyle name="표준 34 2 18 4" xfId="11050" xr:uid="{00000000-0005-0000-0000-0000B8920000}"/>
    <cellStyle name="표준 34 2 18 4 2" xfId="24225" xr:uid="{00000000-0005-0000-0000-0000B9920000}"/>
    <cellStyle name="표준 34 2 18 4 2 2" xfId="29449" xr:uid="{00000000-0005-0000-0000-0000BA920000}"/>
    <cellStyle name="표준 34 2 18 4 2 2 2" xfId="41209" xr:uid="{00000000-0005-0000-0000-0000BB920000}"/>
    <cellStyle name="표준 34 2 18 4 2 3" xfId="36072" xr:uid="{00000000-0005-0000-0000-0000BC920000}"/>
    <cellStyle name="표준 34 2 18 4 3" xfId="26280" xr:uid="{00000000-0005-0000-0000-0000BD920000}"/>
    <cellStyle name="표준 34 2 18 4 3 2" xfId="38052" xr:uid="{00000000-0005-0000-0000-0000BE920000}"/>
    <cellStyle name="표준 34 2 18 4 4" xfId="35147" xr:uid="{00000000-0005-0000-0000-0000BF920000}"/>
    <cellStyle name="표준 34 2 18 5" xfId="10791" xr:uid="{00000000-0005-0000-0000-0000C0920000}"/>
    <cellStyle name="표준 34 2 18 5 2" xfId="24160" xr:uid="{00000000-0005-0000-0000-0000C1920000}"/>
    <cellStyle name="표준 34 2 18 5 2 2" xfId="29384" xr:uid="{00000000-0005-0000-0000-0000C2920000}"/>
    <cellStyle name="표준 34 2 18 5 2 2 2" xfId="41144" xr:uid="{00000000-0005-0000-0000-0000C3920000}"/>
    <cellStyle name="표준 34 2 18 5 2 3" xfId="36007" xr:uid="{00000000-0005-0000-0000-0000C4920000}"/>
    <cellStyle name="표준 34 2 18 5 3" xfId="26164" xr:uid="{00000000-0005-0000-0000-0000C5920000}"/>
    <cellStyle name="표준 34 2 18 5 3 2" xfId="37938" xr:uid="{00000000-0005-0000-0000-0000C6920000}"/>
    <cellStyle name="표준 34 2 18 5 4" xfId="35082" xr:uid="{00000000-0005-0000-0000-0000C7920000}"/>
    <cellStyle name="표준 34 2 18 6" xfId="23876" xr:uid="{00000000-0005-0000-0000-0000C8920000}"/>
    <cellStyle name="표준 34 2 18 6 2" xfId="29100" xr:uid="{00000000-0005-0000-0000-0000C9920000}"/>
    <cellStyle name="표준 34 2 18 6 2 2" xfId="40860" xr:uid="{00000000-0005-0000-0000-0000CA920000}"/>
    <cellStyle name="표준 34 2 18 6 3" xfId="35723" xr:uid="{00000000-0005-0000-0000-0000CB920000}"/>
    <cellStyle name="표준 34 2 18 7" xfId="25698" xr:uid="{00000000-0005-0000-0000-0000CC920000}"/>
    <cellStyle name="표준 34 2 18 7 2" xfId="37475" xr:uid="{00000000-0005-0000-0000-0000CD920000}"/>
    <cellStyle name="표준 34 2 18 8" xfId="34799" xr:uid="{00000000-0005-0000-0000-0000CE920000}"/>
    <cellStyle name="표준 34 2 19" xfId="9779" xr:uid="{00000000-0005-0000-0000-0000CF920000}"/>
    <cellStyle name="표준 34 2 19 2" xfId="11123" xr:uid="{00000000-0005-0000-0000-0000D0920000}"/>
    <cellStyle name="표준 34 2 19 2 2" xfId="24281" xr:uid="{00000000-0005-0000-0000-0000D1920000}"/>
    <cellStyle name="표준 34 2 19 2 2 2" xfId="29505" xr:uid="{00000000-0005-0000-0000-0000D2920000}"/>
    <cellStyle name="표준 34 2 19 2 2 2 2" xfId="41265" xr:uid="{00000000-0005-0000-0000-0000D3920000}"/>
    <cellStyle name="표준 34 2 19 2 2 3" xfId="36128" xr:uid="{00000000-0005-0000-0000-0000D4920000}"/>
    <cellStyle name="표준 34 2 19 2 3" xfId="26338" xr:uid="{00000000-0005-0000-0000-0000D5920000}"/>
    <cellStyle name="표준 34 2 19 2 3 2" xfId="38110" xr:uid="{00000000-0005-0000-0000-0000D6920000}"/>
    <cellStyle name="표준 34 2 19 2 4" xfId="35203" xr:uid="{00000000-0005-0000-0000-0000D7920000}"/>
    <cellStyle name="표준 34 2 19 3" xfId="10720" xr:uid="{00000000-0005-0000-0000-0000D8920000}"/>
    <cellStyle name="표준 34 2 19 3 2" xfId="24104" xr:uid="{00000000-0005-0000-0000-0000D9920000}"/>
    <cellStyle name="표준 34 2 19 3 2 2" xfId="29328" xr:uid="{00000000-0005-0000-0000-0000DA920000}"/>
    <cellStyle name="표준 34 2 19 3 2 2 2" xfId="41088" xr:uid="{00000000-0005-0000-0000-0000DB920000}"/>
    <cellStyle name="표준 34 2 19 3 2 3" xfId="35951" xr:uid="{00000000-0005-0000-0000-0000DC920000}"/>
    <cellStyle name="표준 34 2 19 3 3" xfId="26104" xr:uid="{00000000-0005-0000-0000-0000DD920000}"/>
    <cellStyle name="표준 34 2 19 3 3 2" xfId="37879" xr:uid="{00000000-0005-0000-0000-0000DE920000}"/>
    <cellStyle name="표준 34 2 19 3 4" xfId="35026" xr:uid="{00000000-0005-0000-0000-0000DF920000}"/>
    <cellStyle name="표준 34 2 19 4" xfId="10934" xr:uid="{00000000-0005-0000-0000-0000E0920000}"/>
    <cellStyle name="표준 34 2 19 4 2" xfId="24201" xr:uid="{00000000-0005-0000-0000-0000E1920000}"/>
    <cellStyle name="표준 34 2 19 4 2 2" xfId="29425" xr:uid="{00000000-0005-0000-0000-0000E2920000}"/>
    <cellStyle name="표준 34 2 19 4 2 2 2" xfId="41185" xr:uid="{00000000-0005-0000-0000-0000E3920000}"/>
    <cellStyle name="표준 34 2 19 4 2 3" xfId="36048" xr:uid="{00000000-0005-0000-0000-0000E4920000}"/>
    <cellStyle name="표준 34 2 19 4 3" xfId="26229" xr:uid="{00000000-0005-0000-0000-0000E5920000}"/>
    <cellStyle name="표준 34 2 19 4 3 2" xfId="38002" xr:uid="{00000000-0005-0000-0000-0000E6920000}"/>
    <cellStyle name="표준 34 2 19 4 4" xfId="35123" xr:uid="{00000000-0005-0000-0000-0000E7920000}"/>
    <cellStyle name="표준 34 2 19 5" xfId="10907" xr:uid="{00000000-0005-0000-0000-0000E8920000}"/>
    <cellStyle name="표준 34 2 19 5 2" xfId="24184" xr:uid="{00000000-0005-0000-0000-0000E9920000}"/>
    <cellStyle name="표준 34 2 19 5 2 2" xfId="29408" xr:uid="{00000000-0005-0000-0000-0000EA920000}"/>
    <cellStyle name="표준 34 2 19 5 2 2 2" xfId="41168" xr:uid="{00000000-0005-0000-0000-0000EB920000}"/>
    <cellStyle name="표준 34 2 19 5 2 3" xfId="36031" xr:uid="{00000000-0005-0000-0000-0000EC920000}"/>
    <cellStyle name="표준 34 2 19 5 3" xfId="26210" xr:uid="{00000000-0005-0000-0000-0000ED920000}"/>
    <cellStyle name="표준 34 2 19 5 3 2" xfId="37983" xr:uid="{00000000-0005-0000-0000-0000EE920000}"/>
    <cellStyle name="표준 34 2 19 5 4" xfId="35106" xr:uid="{00000000-0005-0000-0000-0000EF920000}"/>
    <cellStyle name="표준 34 2 19 6" xfId="23877" xr:uid="{00000000-0005-0000-0000-0000F0920000}"/>
    <cellStyle name="표준 34 2 19 6 2" xfId="29101" xr:uid="{00000000-0005-0000-0000-0000F1920000}"/>
    <cellStyle name="표준 34 2 19 6 2 2" xfId="40861" xr:uid="{00000000-0005-0000-0000-0000F2920000}"/>
    <cellStyle name="표준 34 2 19 6 3" xfId="35724" xr:uid="{00000000-0005-0000-0000-0000F3920000}"/>
    <cellStyle name="표준 34 2 19 7" xfId="25699" xr:uid="{00000000-0005-0000-0000-0000F4920000}"/>
    <cellStyle name="표준 34 2 19 7 2" xfId="37476" xr:uid="{00000000-0005-0000-0000-0000F5920000}"/>
    <cellStyle name="표준 34 2 19 8" xfId="34800" xr:uid="{00000000-0005-0000-0000-0000F6920000}"/>
    <cellStyle name="표준 34 2 2" xfId="9454" xr:uid="{00000000-0005-0000-0000-0000F7920000}"/>
    <cellStyle name="표준 34 2 2 2" xfId="11271" xr:uid="{00000000-0005-0000-0000-0000F8920000}"/>
    <cellStyle name="표준 34 2 2 2 2" xfId="13002" xr:uid="{00000000-0005-0000-0000-0000F9920000}"/>
    <cellStyle name="표준 34 2 2 2 3" xfId="24329" xr:uid="{00000000-0005-0000-0000-0000FA920000}"/>
    <cellStyle name="표준 34 2 2 2 3 2" xfId="29553" xr:uid="{00000000-0005-0000-0000-0000FB920000}"/>
    <cellStyle name="표준 34 2 2 2 3 2 2" xfId="41313" xr:uid="{00000000-0005-0000-0000-0000FC920000}"/>
    <cellStyle name="표준 34 2 2 2 3 3" xfId="36176" xr:uid="{00000000-0005-0000-0000-0000FD920000}"/>
    <cellStyle name="표준 34 2 2 2 4" xfId="26410" xr:uid="{00000000-0005-0000-0000-0000FE920000}"/>
    <cellStyle name="표준 34 2 2 2 4 2" xfId="38182" xr:uid="{00000000-0005-0000-0000-0000FF920000}"/>
    <cellStyle name="표준 34 2 2 2 5" xfId="35250" xr:uid="{00000000-0005-0000-0000-000000930000}"/>
    <cellStyle name="표준 34 2 2 3" xfId="10571" xr:uid="{00000000-0005-0000-0000-000001930000}"/>
    <cellStyle name="표준 34 2 2 3 2" xfId="24056" xr:uid="{00000000-0005-0000-0000-000002930000}"/>
    <cellStyle name="표준 34 2 2 3 2 2" xfId="29280" xr:uid="{00000000-0005-0000-0000-000003930000}"/>
    <cellStyle name="표준 34 2 2 3 2 2 2" xfId="41040" xr:uid="{00000000-0005-0000-0000-000004930000}"/>
    <cellStyle name="표준 34 2 2 3 2 3" xfId="35903" xr:uid="{00000000-0005-0000-0000-000005930000}"/>
    <cellStyle name="표준 34 2 2 3 3" xfId="26031" xr:uid="{00000000-0005-0000-0000-000006930000}"/>
    <cellStyle name="표준 34 2 2 3 3 2" xfId="37806" xr:uid="{00000000-0005-0000-0000-000007930000}"/>
    <cellStyle name="표준 34 2 2 3 4" xfId="34978" xr:uid="{00000000-0005-0000-0000-000008930000}"/>
    <cellStyle name="표준 34 2 2 4" xfId="11716" xr:uid="{00000000-0005-0000-0000-000009930000}"/>
    <cellStyle name="표준 34 2 2 4 2" xfId="24458" xr:uid="{00000000-0005-0000-0000-00000A930000}"/>
    <cellStyle name="표준 34 2 2 4 2 2" xfId="29682" xr:uid="{00000000-0005-0000-0000-00000B930000}"/>
    <cellStyle name="표준 34 2 2 4 2 2 2" xfId="41442" xr:uid="{00000000-0005-0000-0000-00000C930000}"/>
    <cellStyle name="표준 34 2 2 4 2 3" xfId="36305" xr:uid="{00000000-0005-0000-0000-00000D930000}"/>
    <cellStyle name="표준 34 2 2 4 3" xfId="26615" xr:uid="{00000000-0005-0000-0000-00000E930000}"/>
    <cellStyle name="표준 34 2 2 4 3 2" xfId="38387" xr:uid="{00000000-0005-0000-0000-00000F930000}"/>
    <cellStyle name="표준 34 2 2 4 4" xfId="35379" xr:uid="{00000000-0005-0000-0000-000010930000}"/>
    <cellStyle name="표준 34 2 2 5" xfId="12246" xr:uid="{00000000-0005-0000-0000-000011930000}"/>
    <cellStyle name="표준 34 2 2 5 2" xfId="24583" xr:uid="{00000000-0005-0000-0000-000012930000}"/>
    <cellStyle name="표준 34 2 2 5 2 2" xfId="29807" xr:uid="{00000000-0005-0000-0000-000013930000}"/>
    <cellStyle name="표준 34 2 2 5 2 2 2" xfId="41567" xr:uid="{00000000-0005-0000-0000-000014930000}"/>
    <cellStyle name="표준 34 2 2 5 2 3" xfId="36430" xr:uid="{00000000-0005-0000-0000-000015930000}"/>
    <cellStyle name="표준 34 2 2 5 3" xfId="26816" xr:uid="{00000000-0005-0000-0000-000016930000}"/>
    <cellStyle name="표준 34 2 2 5 3 2" xfId="38588" xr:uid="{00000000-0005-0000-0000-000017930000}"/>
    <cellStyle name="표준 34 2 2 5 4" xfId="35503" xr:uid="{00000000-0005-0000-0000-000018930000}"/>
    <cellStyle name="표준 34 2 2 6" xfId="12953" xr:uid="{00000000-0005-0000-0000-000019930000}"/>
    <cellStyle name="표준 34 2 2 7" xfId="9780" xr:uid="{00000000-0005-0000-0000-00001A930000}"/>
    <cellStyle name="표준 34 2 2 7 2" xfId="23878" xr:uid="{00000000-0005-0000-0000-00001B930000}"/>
    <cellStyle name="표준 34 2 2 7 2 2" xfId="29102" xr:uid="{00000000-0005-0000-0000-00001C930000}"/>
    <cellStyle name="표준 34 2 2 7 2 2 2" xfId="40862" xr:uid="{00000000-0005-0000-0000-00001D930000}"/>
    <cellStyle name="표준 34 2 2 7 2 3" xfId="35725" xr:uid="{00000000-0005-0000-0000-00001E930000}"/>
    <cellStyle name="표준 34 2 2 7 3" xfId="25700" xr:uid="{00000000-0005-0000-0000-00001F930000}"/>
    <cellStyle name="표준 34 2 2 7 3 2" xfId="37477" xr:uid="{00000000-0005-0000-0000-000020930000}"/>
    <cellStyle name="표준 34 2 2 7 4" xfId="34801" xr:uid="{00000000-0005-0000-0000-000021930000}"/>
    <cellStyle name="표준 34 2 20" xfId="9781" xr:uid="{00000000-0005-0000-0000-000022930000}"/>
    <cellStyle name="표준 34 2 20 2" xfId="11245" xr:uid="{00000000-0005-0000-0000-000023930000}"/>
    <cellStyle name="표준 34 2 20 2 2" xfId="24303" xr:uid="{00000000-0005-0000-0000-000024930000}"/>
    <cellStyle name="표준 34 2 20 2 2 2" xfId="29527" xr:uid="{00000000-0005-0000-0000-000025930000}"/>
    <cellStyle name="표준 34 2 20 2 2 2 2" xfId="41287" xr:uid="{00000000-0005-0000-0000-000026930000}"/>
    <cellStyle name="표준 34 2 20 2 2 3" xfId="36150" xr:uid="{00000000-0005-0000-0000-000027930000}"/>
    <cellStyle name="표준 34 2 20 2 3" xfId="26384" xr:uid="{00000000-0005-0000-0000-000028930000}"/>
    <cellStyle name="표준 34 2 20 2 3 2" xfId="38156" xr:uid="{00000000-0005-0000-0000-000029930000}"/>
    <cellStyle name="표준 34 2 20 2 4" xfId="35224" xr:uid="{00000000-0005-0000-0000-00002A930000}"/>
    <cellStyle name="표준 34 2 20 3" xfId="10597" xr:uid="{00000000-0005-0000-0000-00002B930000}"/>
    <cellStyle name="표준 34 2 20 3 2" xfId="24082" xr:uid="{00000000-0005-0000-0000-00002C930000}"/>
    <cellStyle name="표준 34 2 20 3 2 2" xfId="29306" xr:uid="{00000000-0005-0000-0000-00002D930000}"/>
    <cellStyle name="표준 34 2 20 3 2 2 2" xfId="41066" xr:uid="{00000000-0005-0000-0000-00002E930000}"/>
    <cellStyle name="표준 34 2 20 3 2 3" xfId="35929" xr:uid="{00000000-0005-0000-0000-00002F930000}"/>
    <cellStyle name="표준 34 2 20 3 3" xfId="26057" xr:uid="{00000000-0005-0000-0000-000030930000}"/>
    <cellStyle name="표준 34 2 20 3 3 2" xfId="37832" xr:uid="{00000000-0005-0000-0000-000031930000}"/>
    <cellStyle name="표준 34 2 20 3 4" xfId="35004" xr:uid="{00000000-0005-0000-0000-000032930000}"/>
    <cellStyle name="표준 34 2 20 4" xfId="11048" xr:uid="{00000000-0005-0000-0000-000033930000}"/>
    <cellStyle name="표준 34 2 20 4 2" xfId="24223" xr:uid="{00000000-0005-0000-0000-000034930000}"/>
    <cellStyle name="표준 34 2 20 4 2 2" xfId="29447" xr:uid="{00000000-0005-0000-0000-000035930000}"/>
    <cellStyle name="표준 34 2 20 4 2 2 2" xfId="41207" xr:uid="{00000000-0005-0000-0000-000036930000}"/>
    <cellStyle name="표준 34 2 20 4 2 3" xfId="36070" xr:uid="{00000000-0005-0000-0000-000037930000}"/>
    <cellStyle name="표준 34 2 20 4 3" xfId="26278" xr:uid="{00000000-0005-0000-0000-000038930000}"/>
    <cellStyle name="표준 34 2 20 4 3 2" xfId="38050" xr:uid="{00000000-0005-0000-0000-000039930000}"/>
    <cellStyle name="표준 34 2 20 4 4" xfId="35145" xr:uid="{00000000-0005-0000-0000-00003A930000}"/>
    <cellStyle name="표준 34 2 20 5" xfId="10793" xr:uid="{00000000-0005-0000-0000-00003B930000}"/>
    <cellStyle name="표준 34 2 20 5 2" xfId="24162" xr:uid="{00000000-0005-0000-0000-00003C930000}"/>
    <cellStyle name="표준 34 2 20 5 2 2" xfId="29386" xr:uid="{00000000-0005-0000-0000-00003D930000}"/>
    <cellStyle name="표준 34 2 20 5 2 2 2" xfId="41146" xr:uid="{00000000-0005-0000-0000-00003E930000}"/>
    <cellStyle name="표준 34 2 20 5 2 3" xfId="36009" xr:uid="{00000000-0005-0000-0000-00003F930000}"/>
    <cellStyle name="표준 34 2 20 5 3" xfId="26166" xr:uid="{00000000-0005-0000-0000-000040930000}"/>
    <cellStyle name="표준 34 2 20 5 3 2" xfId="37940" xr:uid="{00000000-0005-0000-0000-000041930000}"/>
    <cellStyle name="표준 34 2 20 5 4" xfId="35084" xr:uid="{00000000-0005-0000-0000-000042930000}"/>
    <cellStyle name="표준 34 2 20 6" xfId="23879" xr:uid="{00000000-0005-0000-0000-000043930000}"/>
    <cellStyle name="표준 34 2 20 6 2" xfId="29103" xr:uid="{00000000-0005-0000-0000-000044930000}"/>
    <cellStyle name="표준 34 2 20 6 2 2" xfId="40863" xr:uid="{00000000-0005-0000-0000-000045930000}"/>
    <cellStyle name="표준 34 2 20 6 3" xfId="35726" xr:uid="{00000000-0005-0000-0000-000046930000}"/>
    <cellStyle name="표준 34 2 20 7" xfId="25701" xr:uid="{00000000-0005-0000-0000-000047930000}"/>
    <cellStyle name="표준 34 2 20 7 2" xfId="37478" xr:uid="{00000000-0005-0000-0000-000048930000}"/>
    <cellStyle name="표준 34 2 20 8" xfId="34802" xr:uid="{00000000-0005-0000-0000-000049930000}"/>
    <cellStyle name="표준 34 2 21" xfId="9782" xr:uid="{00000000-0005-0000-0000-00004A930000}"/>
    <cellStyle name="표준 34 2 21 2" xfId="11125" xr:uid="{00000000-0005-0000-0000-00004B930000}"/>
    <cellStyle name="표준 34 2 21 2 2" xfId="24283" xr:uid="{00000000-0005-0000-0000-00004C930000}"/>
    <cellStyle name="표준 34 2 21 2 2 2" xfId="29507" xr:uid="{00000000-0005-0000-0000-00004D930000}"/>
    <cellStyle name="표준 34 2 21 2 2 2 2" xfId="41267" xr:uid="{00000000-0005-0000-0000-00004E930000}"/>
    <cellStyle name="표준 34 2 21 2 2 3" xfId="36130" xr:uid="{00000000-0005-0000-0000-00004F930000}"/>
    <cellStyle name="표준 34 2 21 2 3" xfId="26340" xr:uid="{00000000-0005-0000-0000-000050930000}"/>
    <cellStyle name="표준 34 2 21 2 3 2" xfId="38112" xr:uid="{00000000-0005-0000-0000-000051930000}"/>
    <cellStyle name="표준 34 2 21 2 4" xfId="35205" xr:uid="{00000000-0005-0000-0000-000052930000}"/>
    <cellStyle name="표준 34 2 21 3" xfId="10718" xr:uid="{00000000-0005-0000-0000-000053930000}"/>
    <cellStyle name="표준 34 2 21 3 2" xfId="24102" xr:uid="{00000000-0005-0000-0000-000054930000}"/>
    <cellStyle name="표준 34 2 21 3 2 2" xfId="29326" xr:uid="{00000000-0005-0000-0000-000055930000}"/>
    <cellStyle name="표준 34 2 21 3 2 2 2" xfId="41086" xr:uid="{00000000-0005-0000-0000-000056930000}"/>
    <cellStyle name="표준 34 2 21 3 2 3" xfId="35949" xr:uid="{00000000-0005-0000-0000-000057930000}"/>
    <cellStyle name="표준 34 2 21 3 3" xfId="26102" xr:uid="{00000000-0005-0000-0000-000058930000}"/>
    <cellStyle name="표준 34 2 21 3 3 2" xfId="37877" xr:uid="{00000000-0005-0000-0000-000059930000}"/>
    <cellStyle name="표준 34 2 21 3 4" xfId="35024" xr:uid="{00000000-0005-0000-0000-00005A930000}"/>
    <cellStyle name="표준 34 2 21 4" xfId="10936" xr:uid="{00000000-0005-0000-0000-00005B930000}"/>
    <cellStyle name="표준 34 2 21 4 2" xfId="24203" xr:uid="{00000000-0005-0000-0000-00005C930000}"/>
    <cellStyle name="표준 34 2 21 4 2 2" xfId="29427" xr:uid="{00000000-0005-0000-0000-00005D930000}"/>
    <cellStyle name="표준 34 2 21 4 2 2 2" xfId="41187" xr:uid="{00000000-0005-0000-0000-00005E930000}"/>
    <cellStyle name="표준 34 2 21 4 2 3" xfId="36050" xr:uid="{00000000-0005-0000-0000-00005F930000}"/>
    <cellStyle name="표준 34 2 21 4 3" xfId="26231" xr:uid="{00000000-0005-0000-0000-000060930000}"/>
    <cellStyle name="표준 34 2 21 4 3 2" xfId="38004" xr:uid="{00000000-0005-0000-0000-000061930000}"/>
    <cellStyle name="표준 34 2 21 4 4" xfId="35125" xr:uid="{00000000-0005-0000-0000-000062930000}"/>
    <cellStyle name="표준 34 2 21 5" xfId="10905" xr:uid="{00000000-0005-0000-0000-000063930000}"/>
    <cellStyle name="표준 34 2 21 5 2" xfId="24182" xr:uid="{00000000-0005-0000-0000-000064930000}"/>
    <cellStyle name="표준 34 2 21 5 2 2" xfId="29406" xr:uid="{00000000-0005-0000-0000-000065930000}"/>
    <cellStyle name="표준 34 2 21 5 2 2 2" xfId="41166" xr:uid="{00000000-0005-0000-0000-000066930000}"/>
    <cellStyle name="표준 34 2 21 5 2 3" xfId="36029" xr:uid="{00000000-0005-0000-0000-000067930000}"/>
    <cellStyle name="표준 34 2 21 5 3" xfId="26208" xr:uid="{00000000-0005-0000-0000-000068930000}"/>
    <cellStyle name="표준 34 2 21 5 3 2" xfId="37981" xr:uid="{00000000-0005-0000-0000-000069930000}"/>
    <cellStyle name="표준 34 2 21 5 4" xfId="35104" xr:uid="{00000000-0005-0000-0000-00006A930000}"/>
    <cellStyle name="표준 34 2 21 6" xfId="23880" xr:uid="{00000000-0005-0000-0000-00006B930000}"/>
    <cellStyle name="표준 34 2 21 6 2" xfId="29104" xr:uid="{00000000-0005-0000-0000-00006C930000}"/>
    <cellStyle name="표준 34 2 21 6 2 2" xfId="40864" xr:uid="{00000000-0005-0000-0000-00006D930000}"/>
    <cellStyle name="표준 34 2 21 6 3" xfId="35727" xr:uid="{00000000-0005-0000-0000-00006E930000}"/>
    <cellStyle name="표준 34 2 21 7" xfId="25702" xr:uid="{00000000-0005-0000-0000-00006F930000}"/>
    <cellStyle name="표준 34 2 21 7 2" xfId="37479" xr:uid="{00000000-0005-0000-0000-000070930000}"/>
    <cellStyle name="표준 34 2 21 8" xfId="34803" xr:uid="{00000000-0005-0000-0000-000071930000}"/>
    <cellStyle name="표준 34 2 22" xfId="9783" xr:uid="{00000000-0005-0000-0000-000072930000}"/>
    <cellStyle name="표준 34 2 22 2" xfId="11243" xr:uid="{00000000-0005-0000-0000-000073930000}"/>
    <cellStyle name="표준 34 2 22 2 2" xfId="24301" xr:uid="{00000000-0005-0000-0000-000074930000}"/>
    <cellStyle name="표준 34 2 22 2 2 2" xfId="29525" xr:uid="{00000000-0005-0000-0000-000075930000}"/>
    <cellStyle name="표준 34 2 22 2 2 2 2" xfId="41285" xr:uid="{00000000-0005-0000-0000-000076930000}"/>
    <cellStyle name="표준 34 2 22 2 2 3" xfId="36148" xr:uid="{00000000-0005-0000-0000-000077930000}"/>
    <cellStyle name="표준 34 2 22 2 3" xfId="26382" xr:uid="{00000000-0005-0000-0000-000078930000}"/>
    <cellStyle name="표준 34 2 22 2 3 2" xfId="38154" xr:uid="{00000000-0005-0000-0000-000079930000}"/>
    <cellStyle name="표준 34 2 22 2 4" xfId="35222" xr:uid="{00000000-0005-0000-0000-00007A930000}"/>
    <cellStyle name="표준 34 2 22 3" xfId="10599" xr:uid="{00000000-0005-0000-0000-00007B930000}"/>
    <cellStyle name="표준 34 2 22 3 2" xfId="24084" xr:uid="{00000000-0005-0000-0000-00007C930000}"/>
    <cellStyle name="표준 34 2 22 3 2 2" xfId="29308" xr:uid="{00000000-0005-0000-0000-00007D930000}"/>
    <cellStyle name="표준 34 2 22 3 2 2 2" xfId="41068" xr:uid="{00000000-0005-0000-0000-00007E930000}"/>
    <cellStyle name="표준 34 2 22 3 2 3" xfId="35931" xr:uid="{00000000-0005-0000-0000-00007F930000}"/>
    <cellStyle name="표준 34 2 22 3 3" xfId="26059" xr:uid="{00000000-0005-0000-0000-000080930000}"/>
    <cellStyle name="표준 34 2 22 3 3 2" xfId="37834" xr:uid="{00000000-0005-0000-0000-000081930000}"/>
    <cellStyle name="표준 34 2 22 3 4" xfId="35006" xr:uid="{00000000-0005-0000-0000-000082930000}"/>
    <cellStyle name="표준 34 2 22 4" xfId="11046" xr:uid="{00000000-0005-0000-0000-000083930000}"/>
    <cellStyle name="표준 34 2 22 4 2" xfId="24221" xr:uid="{00000000-0005-0000-0000-000084930000}"/>
    <cellStyle name="표준 34 2 22 4 2 2" xfId="29445" xr:uid="{00000000-0005-0000-0000-000085930000}"/>
    <cellStyle name="표준 34 2 22 4 2 2 2" xfId="41205" xr:uid="{00000000-0005-0000-0000-000086930000}"/>
    <cellStyle name="표준 34 2 22 4 2 3" xfId="36068" xr:uid="{00000000-0005-0000-0000-000087930000}"/>
    <cellStyle name="표준 34 2 22 4 3" xfId="26276" xr:uid="{00000000-0005-0000-0000-000088930000}"/>
    <cellStyle name="표준 34 2 22 4 3 2" xfId="38048" xr:uid="{00000000-0005-0000-0000-000089930000}"/>
    <cellStyle name="표준 34 2 22 4 4" xfId="35143" xr:uid="{00000000-0005-0000-0000-00008A930000}"/>
    <cellStyle name="표준 34 2 22 5" xfId="10795" xr:uid="{00000000-0005-0000-0000-00008B930000}"/>
    <cellStyle name="표준 34 2 22 5 2" xfId="24164" xr:uid="{00000000-0005-0000-0000-00008C930000}"/>
    <cellStyle name="표준 34 2 22 5 2 2" xfId="29388" xr:uid="{00000000-0005-0000-0000-00008D930000}"/>
    <cellStyle name="표준 34 2 22 5 2 2 2" xfId="41148" xr:uid="{00000000-0005-0000-0000-00008E930000}"/>
    <cellStyle name="표준 34 2 22 5 2 3" xfId="36011" xr:uid="{00000000-0005-0000-0000-00008F930000}"/>
    <cellStyle name="표준 34 2 22 5 3" xfId="26168" xr:uid="{00000000-0005-0000-0000-000090930000}"/>
    <cellStyle name="표준 34 2 22 5 3 2" xfId="37942" xr:uid="{00000000-0005-0000-0000-000091930000}"/>
    <cellStyle name="표준 34 2 22 5 4" xfId="35086" xr:uid="{00000000-0005-0000-0000-000092930000}"/>
    <cellStyle name="표준 34 2 22 6" xfId="23881" xr:uid="{00000000-0005-0000-0000-000093930000}"/>
    <cellStyle name="표준 34 2 22 6 2" xfId="29105" xr:uid="{00000000-0005-0000-0000-000094930000}"/>
    <cellStyle name="표준 34 2 22 6 2 2" xfId="40865" xr:uid="{00000000-0005-0000-0000-000095930000}"/>
    <cellStyle name="표준 34 2 22 6 3" xfId="35728" xr:uid="{00000000-0005-0000-0000-000096930000}"/>
    <cellStyle name="표준 34 2 22 7" xfId="25703" xr:uid="{00000000-0005-0000-0000-000097930000}"/>
    <cellStyle name="표준 34 2 22 7 2" xfId="37480" xr:uid="{00000000-0005-0000-0000-000098930000}"/>
    <cellStyle name="표준 34 2 22 8" xfId="34804" xr:uid="{00000000-0005-0000-0000-000099930000}"/>
    <cellStyle name="표준 34 2 23" xfId="9784" xr:uid="{00000000-0005-0000-0000-00009A930000}"/>
    <cellStyle name="표준 34 2 23 2" xfId="11126" xr:uid="{00000000-0005-0000-0000-00009B930000}"/>
    <cellStyle name="표준 34 2 23 2 2" xfId="24284" xr:uid="{00000000-0005-0000-0000-00009C930000}"/>
    <cellStyle name="표준 34 2 23 2 2 2" xfId="29508" xr:uid="{00000000-0005-0000-0000-00009D930000}"/>
    <cellStyle name="표준 34 2 23 2 2 2 2" xfId="41268" xr:uid="{00000000-0005-0000-0000-00009E930000}"/>
    <cellStyle name="표준 34 2 23 2 2 3" xfId="36131" xr:uid="{00000000-0005-0000-0000-00009F930000}"/>
    <cellStyle name="표준 34 2 23 2 3" xfId="26341" xr:uid="{00000000-0005-0000-0000-0000A0930000}"/>
    <cellStyle name="표준 34 2 23 2 3 2" xfId="38113" xr:uid="{00000000-0005-0000-0000-0000A1930000}"/>
    <cellStyle name="표준 34 2 23 2 4" xfId="35206" xr:uid="{00000000-0005-0000-0000-0000A2930000}"/>
    <cellStyle name="표준 34 2 23 3" xfId="10717" xr:uid="{00000000-0005-0000-0000-0000A3930000}"/>
    <cellStyle name="표준 34 2 23 3 2" xfId="24101" xr:uid="{00000000-0005-0000-0000-0000A4930000}"/>
    <cellStyle name="표준 34 2 23 3 2 2" xfId="29325" xr:uid="{00000000-0005-0000-0000-0000A5930000}"/>
    <cellStyle name="표준 34 2 23 3 2 2 2" xfId="41085" xr:uid="{00000000-0005-0000-0000-0000A6930000}"/>
    <cellStyle name="표준 34 2 23 3 2 3" xfId="35948" xr:uid="{00000000-0005-0000-0000-0000A7930000}"/>
    <cellStyle name="표준 34 2 23 3 3" xfId="26101" xr:uid="{00000000-0005-0000-0000-0000A8930000}"/>
    <cellStyle name="표준 34 2 23 3 3 2" xfId="37876" xr:uid="{00000000-0005-0000-0000-0000A9930000}"/>
    <cellStyle name="표준 34 2 23 3 4" xfId="35023" xr:uid="{00000000-0005-0000-0000-0000AA930000}"/>
    <cellStyle name="표준 34 2 23 4" xfId="10937" xr:uid="{00000000-0005-0000-0000-0000AB930000}"/>
    <cellStyle name="표준 34 2 23 4 2" xfId="24204" xr:uid="{00000000-0005-0000-0000-0000AC930000}"/>
    <cellStyle name="표준 34 2 23 4 2 2" xfId="29428" xr:uid="{00000000-0005-0000-0000-0000AD930000}"/>
    <cellStyle name="표준 34 2 23 4 2 2 2" xfId="41188" xr:uid="{00000000-0005-0000-0000-0000AE930000}"/>
    <cellStyle name="표준 34 2 23 4 2 3" xfId="36051" xr:uid="{00000000-0005-0000-0000-0000AF930000}"/>
    <cellStyle name="표준 34 2 23 4 3" xfId="26232" xr:uid="{00000000-0005-0000-0000-0000B0930000}"/>
    <cellStyle name="표준 34 2 23 4 3 2" xfId="38005" xr:uid="{00000000-0005-0000-0000-0000B1930000}"/>
    <cellStyle name="표준 34 2 23 4 4" xfId="35126" xr:uid="{00000000-0005-0000-0000-0000B2930000}"/>
    <cellStyle name="표준 34 2 23 5" xfId="10904" xr:uid="{00000000-0005-0000-0000-0000B3930000}"/>
    <cellStyle name="표준 34 2 23 5 2" xfId="24181" xr:uid="{00000000-0005-0000-0000-0000B4930000}"/>
    <cellStyle name="표준 34 2 23 5 2 2" xfId="29405" xr:uid="{00000000-0005-0000-0000-0000B5930000}"/>
    <cellStyle name="표준 34 2 23 5 2 2 2" xfId="41165" xr:uid="{00000000-0005-0000-0000-0000B6930000}"/>
    <cellStyle name="표준 34 2 23 5 2 3" xfId="36028" xr:uid="{00000000-0005-0000-0000-0000B7930000}"/>
    <cellStyle name="표준 34 2 23 5 3" xfId="26207" xr:uid="{00000000-0005-0000-0000-0000B8930000}"/>
    <cellStyle name="표준 34 2 23 5 3 2" xfId="37980" xr:uid="{00000000-0005-0000-0000-0000B9930000}"/>
    <cellStyle name="표준 34 2 23 5 4" xfId="35103" xr:uid="{00000000-0005-0000-0000-0000BA930000}"/>
    <cellStyle name="표준 34 2 23 6" xfId="23882" xr:uid="{00000000-0005-0000-0000-0000BB930000}"/>
    <cellStyle name="표준 34 2 23 6 2" xfId="29106" xr:uid="{00000000-0005-0000-0000-0000BC930000}"/>
    <cellStyle name="표준 34 2 23 6 2 2" xfId="40866" xr:uid="{00000000-0005-0000-0000-0000BD930000}"/>
    <cellStyle name="표준 34 2 23 6 3" xfId="35729" xr:uid="{00000000-0005-0000-0000-0000BE930000}"/>
    <cellStyle name="표준 34 2 23 7" xfId="25704" xr:uid="{00000000-0005-0000-0000-0000BF930000}"/>
    <cellStyle name="표준 34 2 23 7 2" xfId="37481" xr:uid="{00000000-0005-0000-0000-0000C0930000}"/>
    <cellStyle name="표준 34 2 23 8" xfId="34805" xr:uid="{00000000-0005-0000-0000-0000C1930000}"/>
    <cellStyle name="표준 34 2 24" xfId="9785" xr:uid="{00000000-0005-0000-0000-0000C2930000}"/>
    <cellStyle name="표준 34 2 24 2" xfId="11280" xr:uid="{00000000-0005-0000-0000-0000C3930000}"/>
    <cellStyle name="표준 34 2 24 2 2" xfId="24338" xr:uid="{00000000-0005-0000-0000-0000C4930000}"/>
    <cellStyle name="표준 34 2 24 2 2 2" xfId="29562" xr:uid="{00000000-0005-0000-0000-0000C5930000}"/>
    <cellStyle name="표준 34 2 24 2 2 2 2" xfId="41322" xr:uid="{00000000-0005-0000-0000-0000C6930000}"/>
    <cellStyle name="표준 34 2 24 2 2 3" xfId="36185" xr:uid="{00000000-0005-0000-0000-0000C7930000}"/>
    <cellStyle name="표준 34 2 24 2 3" xfId="26419" xr:uid="{00000000-0005-0000-0000-0000C8930000}"/>
    <cellStyle name="표준 34 2 24 2 3 2" xfId="38191" xr:uid="{00000000-0005-0000-0000-0000C9930000}"/>
    <cellStyle name="표준 34 2 24 2 4" xfId="35259" xr:uid="{00000000-0005-0000-0000-0000CA930000}"/>
    <cellStyle name="표준 34 2 24 3" xfId="10562" xr:uid="{00000000-0005-0000-0000-0000CB930000}"/>
    <cellStyle name="표준 34 2 24 3 2" xfId="24047" xr:uid="{00000000-0005-0000-0000-0000CC930000}"/>
    <cellStyle name="표준 34 2 24 3 2 2" xfId="29271" xr:uid="{00000000-0005-0000-0000-0000CD930000}"/>
    <cellStyle name="표준 34 2 24 3 2 2 2" xfId="41031" xr:uid="{00000000-0005-0000-0000-0000CE930000}"/>
    <cellStyle name="표준 34 2 24 3 2 3" xfId="35894" xr:uid="{00000000-0005-0000-0000-0000CF930000}"/>
    <cellStyle name="표준 34 2 24 3 3" xfId="26022" xr:uid="{00000000-0005-0000-0000-0000D0930000}"/>
    <cellStyle name="표준 34 2 24 3 3 2" xfId="37797" xr:uid="{00000000-0005-0000-0000-0000D1930000}"/>
    <cellStyle name="표준 34 2 24 3 4" xfId="34969" xr:uid="{00000000-0005-0000-0000-0000D2930000}"/>
    <cellStyle name="표준 34 2 24 4" xfId="11725" xr:uid="{00000000-0005-0000-0000-0000D3930000}"/>
    <cellStyle name="표준 34 2 24 4 2" xfId="24467" xr:uid="{00000000-0005-0000-0000-0000D4930000}"/>
    <cellStyle name="표준 34 2 24 4 2 2" xfId="29691" xr:uid="{00000000-0005-0000-0000-0000D5930000}"/>
    <cellStyle name="표준 34 2 24 4 2 2 2" xfId="41451" xr:uid="{00000000-0005-0000-0000-0000D6930000}"/>
    <cellStyle name="표준 34 2 24 4 2 3" xfId="36314" xr:uid="{00000000-0005-0000-0000-0000D7930000}"/>
    <cellStyle name="표준 34 2 24 4 3" xfId="26624" xr:uid="{00000000-0005-0000-0000-0000D8930000}"/>
    <cellStyle name="표준 34 2 24 4 3 2" xfId="38396" xr:uid="{00000000-0005-0000-0000-0000D9930000}"/>
    <cellStyle name="표준 34 2 24 4 4" xfId="35388" xr:uid="{00000000-0005-0000-0000-0000DA930000}"/>
    <cellStyle name="표준 34 2 24 5" xfId="12255" xr:uid="{00000000-0005-0000-0000-0000DB930000}"/>
    <cellStyle name="표준 34 2 24 5 2" xfId="24592" xr:uid="{00000000-0005-0000-0000-0000DC930000}"/>
    <cellStyle name="표준 34 2 24 5 2 2" xfId="29816" xr:uid="{00000000-0005-0000-0000-0000DD930000}"/>
    <cellStyle name="표준 34 2 24 5 2 2 2" xfId="41576" xr:uid="{00000000-0005-0000-0000-0000DE930000}"/>
    <cellStyle name="표준 34 2 24 5 2 3" xfId="36439" xr:uid="{00000000-0005-0000-0000-0000DF930000}"/>
    <cellStyle name="표준 34 2 24 5 3" xfId="26825" xr:uid="{00000000-0005-0000-0000-0000E0930000}"/>
    <cellStyle name="표준 34 2 24 5 3 2" xfId="38597" xr:uid="{00000000-0005-0000-0000-0000E1930000}"/>
    <cellStyle name="표준 34 2 24 5 4" xfId="35512" xr:uid="{00000000-0005-0000-0000-0000E2930000}"/>
    <cellStyle name="표준 34 2 24 6" xfId="23883" xr:uid="{00000000-0005-0000-0000-0000E3930000}"/>
    <cellStyle name="표준 34 2 24 6 2" xfId="29107" xr:uid="{00000000-0005-0000-0000-0000E4930000}"/>
    <cellStyle name="표준 34 2 24 6 2 2" xfId="40867" xr:uid="{00000000-0005-0000-0000-0000E5930000}"/>
    <cellStyle name="표준 34 2 24 6 3" xfId="35730" xr:uid="{00000000-0005-0000-0000-0000E6930000}"/>
    <cellStyle name="표준 34 2 24 7" xfId="25705" xr:uid="{00000000-0005-0000-0000-0000E7930000}"/>
    <cellStyle name="표준 34 2 24 7 2" xfId="37482" xr:uid="{00000000-0005-0000-0000-0000E8930000}"/>
    <cellStyle name="표준 34 2 24 8" xfId="34806" xr:uid="{00000000-0005-0000-0000-0000E9930000}"/>
    <cellStyle name="표준 34 2 25" xfId="9786" xr:uid="{00000000-0005-0000-0000-0000EA930000}"/>
    <cellStyle name="표준 34 2 25 2" xfId="11128" xr:uid="{00000000-0005-0000-0000-0000EB930000}"/>
    <cellStyle name="표준 34 2 25 2 2" xfId="24286" xr:uid="{00000000-0005-0000-0000-0000EC930000}"/>
    <cellStyle name="표준 34 2 25 2 2 2" xfId="29510" xr:uid="{00000000-0005-0000-0000-0000ED930000}"/>
    <cellStyle name="표준 34 2 25 2 2 2 2" xfId="41270" xr:uid="{00000000-0005-0000-0000-0000EE930000}"/>
    <cellStyle name="표준 34 2 25 2 2 3" xfId="36133" xr:uid="{00000000-0005-0000-0000-0000EF930000}"/>
    <cellStyle name="표준 34 2 25 2 3" xfId="26343" xr:uid="{00000000-0005-0000-0000-0000F0930000}"/>
    <cellStyle name="표준 34 2 25 2 3 2" xfId="38115" xr:uid="{00000000-0005-0000-0000-0000F1930000}"/>
    <cellStyle name="표준 34 2 25 2 4" xfId="35208" xr:uid="{00000000-0005-0000-0000-0000F2930000}"/>
    <cellStyle name="표준 34 2 25 3" xfId="10715" xr:uid="{00000000-0005-0000-0000-0000F3930000}"/>
    <cellStyle name="표준 34 2 25 3 2" xfId="24099" xr:uid="{00000000-0005-0000-0000-0000F4930000}"/>
    <cellStyle name="표준 34 2 25 3 2 2" xfId="29323" xr:uid="{00000000-0005-0000-0000-0000F5930000}"/>
    <cellStyle name="표준 34 2 25 3 2 2 2" xfId="41083" xr:uid="{00000000-0005-0000-0000-0000F6930000}"/>
    <cellStyle name="표준 34 2 25 3 2 3" xfId="35946" xr:uid="{00000000-0005-0000-0000-0000F7930000}"/>
    <cellStyle name="표준 34 2 25 3 3" xfId="26099" xr:uid="{00000000-0005-0000-0000-0000F8930000}"/>
    <cellStyle name="표준 34 2 25 3 3 2" xfId="37874" xr:uid="{00000000-0005-0000-0000-0000F9930000}"/>
    <cellStyle name="표준 34 2 25 3 4" xfId="35021" xr:uid="{00000000-0005-0000-0000-0000FA930000}"/>
    <cellStyle name="표준 34 2 25 4" xfId="10939" xr:uid="{00000000-0005-0000-0000-0000FB930000}"/>
    <cellStyle name="표준 34 2 25 4 2" xfId="24206" xr:uid="{00000000-0005-0000-0000-0000FC930000}"/>
    <cellStyle name="표준 34 2 25 4 2 2" xfId="29430" xr:uid="{00000000-0005-0000-0000-0000FD930000}"/>
    <cellStyle name="표준 34 2 25 4 2 2 2" xfId="41190" xr:uid="{00000000-0005-0000-0000-0000FE930000}"/>
    <cellStyle name="표준 34 2 25 4 2 3" xfId="36053" xr:uid="{00000000-0005-0000-0000-0000FF930000}"/>
    <cellStyle name="표준 34 2 25 4 3" xfId="26234" xr:uid="{00000000-0005-0000-0000-000000940000}"/>
    <cellStyle name="표준 34 2 25 4 3 2" xfId="38007" xr:uid="{00000000-0005-0000-0000-000001940000}"/>
    <cellStyle name="표준 34 2 25 4 4" xfId="35128" xr:uid="{00000000-0005-0000-0000-000002940000}"/>
    <cellStyle name="표준 34 2 25 5" xfId="10902" xr:uid="{00000000-0005-0000-0000-000003940000}"/>
    <cellStyle name="표준 34 2 25 5 2" xfId="24179" xr:uid="{00000000-0005-0000-0000-000004940000}"/>
    <cellStyle name="표준 34 2 25 5 2 2" xfId="29403" xr:uid="{00000000-0005-0000-0000-000005940000}"/>
    <cellStyle name="표준 34 2 25 5 2 2 2" xfId="41163" xr:uid="{00000000-0005-0000-0000-000006940000}"/>
    <cellStyle name="표준 34 2 25 5 2 3" xfId="36026" xr:uid="{00000000-0005-0000-0000-000007940000}"/>
    <cellStyle name="표준 34 2 25 5 3" xfId="26205" xr:uid="{00000000-0005-0000-0000-000008940000}"/>
    <cellStyle name="표준 34 2 25 5 3 2" xfId="37978" xr:uid="{00000000-0005-0000-0000-000009940000}"/>
    <cellStyle name="표준 34 2 25 5 4" xfId="35101" xr:uid="{00000000-0005-0000-0000-00000A940000}"/>
    <cellStyle name="표준 34 2 25 6" xfId="23884" xr:uid="{00000000-0005-0000-0000-00000B940000}"/>
    <cellStyle name="표준 34 2 25 6 2" xfId="29108" xr:uid="{00000000-0005-0000-0000-00000C940000}"/>
    <cellStyle name="표준 34 2 25 6 2 2" xfId="40868" xr:uid="{00000000-0005-0000-0000-00000D940000}"/>
    <cellStyle name="표준 34 2 25 6 3" xfId="35731" xr:uid="{00000000-0005-0000-0000-00000E940000}"/>
    <cellStyle name="표준 34 2 25 7" xfId="25706" xr:uid="{00000000-0005-0000-0000-00000F940000}"/>
    <cellStyle name="표준 34 2 25 7 2" xfId="37483" xr:uid="{00000000-0005-0000-0000-000010940000}"/>
    <cellStyle name="표준 34 2 25 8" xfId="34807" xr:uid="{00000000-0005-0000-0000-000011940000}"/>
    <cellStyle name="표준 34 2 26" xfId="9787" xr:uid="{00000000-0005-0000-0000-000012940000}"/>
    <cellStyle name="표준 34 2 26 2" xfId="11241" xr:uid="{00000000-0005-0000-0000-000013940000}"/>
    <cellStyle name="표준 34 2 26 2 2" xfId="24299" xr:uid="{00000000-0005-0000-0000-000014940000}"/>
    <cellStyle name="표준 34 2 26 2 2 2" xfId="29523" xr:uid="{00000000-0005-0000-0000-000015940000}"/>
    <cellStyle name="표준 34 2 26 2 2 2 2" xfId="41283" xr:uid="{00000000-0005-0000-0000-000016940000}"/>
    <cellStyle name="표준 34 2 26 2 2 3" xfId="36146" xr:uid="{00000000-0005-0000-0000-000017940000}"/>
    <cellStyle name="표준 34 2 26 2 3" xfId="26380" xr:uid="{00000000-0005-0000-0000-000018940000}"/>
    <cellStyle name="표준 34 2 26 2 3 2" xfId="38152" xr:uid="{00000000-0005-0000-0000-000019940000}"/>
    <cellStyle name="표준 34 2 26 2 4" xfId="35220" xr:uid="{00000000-0005-0000-0000-00001A940000}"/>
    <cellStyle name="표준 34 2 26 3" xfId="10601" xr:uid="{00000000-0005-0000-0000-00001B940000}"/>
    <cellStyle name="표준 34 2 26 3 2" xfId="24086" xr:uid="{00000000-0005-0000-0000-00001C940000}"/>
    <cellStyle name="표준 34 2 26 3 2 2" xfId="29310" xr:uid="{00000000-0005-0000-0000-00001D940000}"/>
    <cellStyle name="표준 34 2 26 3 2 2 2" xfId="41070" xr:uid="{00000000-0005-0000-0000-00001E940000}"/>
    <cellStyle name="표준 34 2 26 3 2 3" xfId="35933" xr:uid="{00000000-0005-0000-0000-00001F940000}"/>
    <cellStyle name="표준 34 2 26 3 3" xfId="26061" xr:uid="{00000000-0005-0000-0000-000020940000}"/>
    <cellStyle name="표준 34 2 26 3 3 2" xfId="37836" xr:uid="{00000000-0005-0000-0000-000021940000}"/>
    <cellStyle name="표준 34 2 26 3 4" xfId="35008" xr:uid="{00000000-0005-0000-0000-000022940000}"/>
    <cellStyle name="표준 34 2 26 4" xfId="11044" xr:uid="{00000000-0005-0000-0000-000023940000}"/>
    <cellStyle name="표준 34 2 26 4 2" xfId="24219" xr:uid="{00000000-0005-0000-0000-000024940000}"/>
    <cellStyle name="표준 34 2 26 4 2 2" xfId="29443" xr:uid="{00000000-0005-0000-0000-000025940000}"/>
    <cellStyle name="표준 34 2 26 4 2 2 2" xfId="41203" xr:uid="{00000000-0005-0000-0000-000026940000}"/>
    <cellStyle name="표준 34 2 26 4 2 3" xfId="36066" xr:uid="{00000000-0005-0000-0000-000027940000}"/>
    <cellStyle name="표준 34 2 26 4 3" xfId="26274" xr:uid="{00000000-0005-0000-0000-000028940000}"/>
    <cellStyle name="표준 34 2 26 4 3 2" xfId="38046" xr:uid="{00000000-0005-0000-0000-000029940000}"/>
    <cellStyle name="표준 34 2 26 4 4" xfId="35141" xr:uid="{00000000-0005-0000-0000-00002A940000}"/>
    <cellStyle name="표준 34 2 26 5" xfId="10797" xr:uid="{00000000-0005-0000-0000-00002B940000}"/>
    <cellStyle name="표준 34 2 26 5 2" xfId="24166" xr:uid="{00000000-0005-0000-0000-00002C940000}"/>
    <cellStyle name="표준 34 2 26 5 2 2" xfId="29390" xr:uid="{00000000-0005-0000-0000-00002D940000}"/>
    <cellStyle name="표준 34 2 26 5 2 2 2" xfId="41150" xr:uid="{00000000-0005-0000-0000-00002E940000}"/>
    <cellStyle name="표준 34 2 26 5 2 3" xfId="36013" xr:uid="{00000000-0005-0000-0000-00002F940000}"/>
    <cellStyle name="표준 34 2 26 5 3" xfId="26170" xr:uid="{00000000-0005-0000-0000-000030940000}"/>
    <cellStyle name="표준 34 2 26 5 3 2" xfId="37944" xr:uid="{00000000-0005-0000-0000-000031940000}"/>
    <cellStyle name="표준 34 2 26 5 4" xfId="35088" xr:uid="{00000000-0005-0000-0000-000032940000}"/>
    <cellStyle name="표준 34 2 26 6" xfId="23885" xr:uid="{00000000-0005-0000-0000-000033940000}"/>
    <cellStyle name="표준 34 2 26 6 2" xfId="29109" xr:uid="{00000000-0005-0000-0000-000034940000}"/>
    <cellStyle name="표준 34 2 26 6 2 2" xfId="40869" xr:uid="{00000000-0005-0000-0000-000035940000}"/>
    <cellStyle name="표준 34 2 26 6 3" xfId="35732" xr:uid="{00000000-0005-0000-0000-000036940000}"/>
    <cellStyle name="표준 34 2 26 7" xfId="25707" xr:uid="{00000000-0005-0000-0000-000037940000}"/>
    <cellStyle name="표준 34 2 26 7 2" xfId="37484" xr:uid="{00000000-0005-0000-0000-000038940000}"/>
    <cellStyle name="표준 34 2 26 8" xfId="34808" xr:uid="{00000000-0005-0000-0000-000039940000}"/>
    <cellStyle name="표준 34 2 27" xfId="9788" xr:uid="{00000000-0005-0000-0000-00003A940000}"/>
    <cellStyle name="표준 34 2 27 2" xfId="11129" xr:uid="{00000000-0005-0000-0000-00003B940000}"/>
    <cellStyle name="표준 34 2 27 2 2" xfId="24287" xr:uid="{00000000-0005-0000-0000-00003C940000}"/>
    <cellStyle name="표준 34 2 27 2 2 2" xfId="29511" xr:uid="{00000000-0005-0000-0000-00003D940000}"/>
    <cellStyle name="표준 34 2 27 2 2 2 2" xfId="41271" xr:uid="{00000000-0005-0000-0000-00003E940000}"/>
    <cellStyle name="표준 34 2 27 2 2 3" xfId="36134" xr:uid="{00000000-0005-0000-0000-00003F940000}"/>
    <cellStyle name="표준 34 2 27 2 3" xfId="26344" xr:uid="{00000000-0005-0000-0000-000040940000}"/>
    <cellStyle name="표준 34 2 27 2 3 2" xfId="38116" xr:uid="{00000000-0005-0000-0000-000041940000}"/>
    <cellStyle name="표준 34 2 27 2 4" xfId="35209" xr:uid="{00000000-0005-0000-0000-000042940000}"/>
    <cellStyle name="표준 34 2 27 3" xfId="10714" xr:uid="{00000000-0005-0000-0000-000043940000}"/>
    <cellStyle name="표준 34 2 27 3 2" xfId="24098" xr:uid="{00000000-0005-0000-0000-000044940000}"/>
    <cellStyle name="표준 34 2 27 3 2 2" xfId="29322" xr:uid="{00000000-0005-0000-0000-000045940000}"/>
    <cellStyle name="표준 34 2 27 3 2 2 2" xfId="41082" xr:uid="{00000000-0005-0000-0000-000046940000}"/>
    <cellStyle name="표준 34 2 27 3 2 3" xfId="35945" xr:uid="{00000000-0005-0000-0000-000047940000}"/>
    <cellStyle name="표준 34 2 27 3 3" xfId="26098" xr:uid="{00000000-0005-0000-0000-000048940000}"/>
    <cellStyle name="표준 34 2 27 3 3 2" xfId="37873" xr:uid="{00000000-0005-0000-0000-000049940000}"/>
    <cellStyle name="표준 34 2 27 3 4" xfId="35020" xr:uid="{00000000-0005-0000-0000-00004A940000}"/>
    <cellStyle name="표준 34 2 27 4" xfId="10940" xr:uid="{00000000-0005-0000-0000-00004B940000}"/>
    <cellStyle name="표준 34 2 27 4 2" xfId="24207" xr:uid="{00000000-0005-0000-0000-00004C940000}"/>
    <cellStyle name="표준 34 2 27 4 2 2" xfId="29431" xr:uid="{00000000-0005-0000-0000-00004D940000}"/>
    <cellStyle name="표준 34 2 27 4 2 2 2" xfId="41191" xr:uid="{00000000-0005-0000-0000-00004E940000}"/>
    <cellStyle name="표준 34 2 27 4 2 3" xfId="36054" xr:uid="{00000000-0005-0000-0000-00004F940000}"/>
    <cellStyle name="표준 34 2 27 4 3" xfId="26235" xr:uid="{00000000-0005-0000-0000-000050940000}"/>
    <cellStyle name="표준 34 2 27 4 3 2" xfId="38008" xr:uid="{00000000-0005-0000-0000-000051940000}"/>
    <cellStyle name="표준 34 2 27 4 4" xfId="35129" xr:uid="{00000000-0005-0000-0000-000052940000}"/>
    <cellStyle name="표준 34 2 27 5" xfId="10901" xr:uid="{00000000-0005-0000-0000-000053940000}"/>
    <cellStyle name="표준 34 2 27 5 2" xfId="24178" xr:uid="{00000000-0005-0000-0000-000054940000}"/>
    <cellStyle name="표준 34 2 27 5 2 2" xfId="29402" xr:uid="{00000000-0005-0000-0000-000055940000}"/>
    <cellStyle name="표준 34 2 27 5 2 2 2" xfId="41162" xr:uid="{00000000-0005-0000-0000-000056940000}"/>
    <cellStyle name="표준 34 2 27 5 2 3" xfId="36025" xr:uid="{00000000-0005-0000-0000-000057940000}"/>
    <cellStyle name="표준 34 2 27 5 3" xfId="26204" xr:uid="{00000000-0005-0000-0000-000058940000}"/>
    <cellStyle name="표준 34 2 27 5 3 2" xfId="37977" xr:uid="{00000000-0005-0000-0000-000059940000}"/>
    <cellStyle name="표준 34 2 27 5 4" xfId="35100" xr:uid="{00000000-0005-0000-0000-00005A940000}"/>
    <cellStyle name="표준 34 2 27 6" xfId="23886" xr:uid="{00000000-0005-0000-0000-00005B940000}"/>
    <cellStyle name="표준 34 2 27 6 2" xfId="29110" xr:uid="{00000000-0005-0000-0000-00005C940000}"/>
    <cellStyle name="표준 34 2 27 6 2 2" xfId="40870" xr:uid="{00000000-0005-0000-0000-00005D940000}"/>
    <cellStyle name="표준 34 2 27 6 3" xfId="35733" xr:uid="{00000000-0005-0000-0000-00005E940000}"/>
    <cellStyle name="표준 34 2 27 7" xfId="25708" xr:uid="{00000000-0005-0000-0000-00005F940000}"/>
    <cellStyle name="표준 34 2 27 7 2" xfId="37485" xr:uid="{00000000-0005-0000-0000-000060940000}"/>
    <cellStyle name="표준 34 2 27 8" xfId="34809" xr:uid="{00000000-0005-0000-0000-000061940000}"/>
    <cellStyle name="표준 34 2 28" xfId="9789" xr:uid="{00000000-0005-0000-0000-000062940000}"/>
    <cellStyle name="표준 34 2 28 2" xfId="11240" xr:uid="{00000000-0005-0000-0000-000063940000}"/>
    <cellStyle name="표준 34 2 28 2 2" xfId="24298" xr:uid="{00000000-0005-0000-0000-000064940000}"/>
    <cellStyle name="표준 34 2 28 2 2 2" xfId="29522" xr:uid="{00000000-0005-0000-0000-000065940000}"/>
    <cellStyle name="표준 34 2 28 2 2 2 2" xfId="41282" xr:uid="{00000000-0005-0000-0000-000066940000}"/>
    <cellStyle name="표준 34 2 28 2 2 3" xfId="36145" xr:uid="{00000000-0005-0000-0000-000067940000}"/>
    <cellStyle name="표준 34 2 28 2 3" xfId="26379" xr:uid="{00000000-0005-0000-0000-000068940000}"/>
    <cellStyle name="표준 34 2 28 2 3 2" xfId="38151" xr:uid="{00000000-0005-0000-0000-000069940000}"/>
    <cellStyle name="표준 34 2 28 2 4" xfId="35219" xr:uid="{00000000-0005-0000-0000-00006A940000}"/>
    <cellStyle name="표준 34 2 28 3" xfId="10602" xr:uid="{00000000-0005-0000-0000-00006B940000}"/>
    <cellStyle name="표준 34 2 28 3 2" xfId="24087" xr:uid="{00000000-0005-0000-0000-00006C940000}"/>
    <cellStyle name="표준 34 2 28 3 2 2" xfId="29311" xr:uid="{00000000-0005-0000-0000-00006D940000}"/>
    <cellStyle name="표준 34 2 28 3 2 2 2" xfId="41071" xr:uid="{00000000-0005-0000-0000-00006E940000}"/>
    <cellStyle name="표준 34 2 28 3 2 3" xfId="35934" xr:uid="{00000000-0005-0000-0000-00006F940000}"/>
    <cellStyle name="표준 34 2 28 3 3" xfId="26062" xr:uid="{00000000-0005-0000-0000-000070940000}"/>
    <cellStyle name="표준 34 2 28 3 3 2" xfId="37837" xr:uid="{00000000-0005-0000-0000-000071940000}"/>
    <cellStyle name="표준 34 2 28 3 4" xfId="35009" xr:uid="{00000000-0005-0000-0000-000072940000}"/>
    <cellStyle name="표준 34 2 28 4" xfId="11043" xr:uid="{00000000-0005-0000-0000-000073940000}"/>
    <cellStyle name="표준 34 2 28 4 2" xfId="24218" xr:uid="{00000000-0005-0000-0000-000074940000}"/>
    <cellStyle name="표준 34 2 28 4 2 2" xfId="29442" xr:uid="{00000000-0005-0000-0000-000075940000}"/>
    <cellStyle name="표준 34 2 28 4 2 2 2" xfId="41202" xr:uid="{00000000-0005-0000-0000-000076940000}"/>
    <cellStyle name="표준 34 2 28 4 2 3" xfId="36065" xr:uid="{00000000-0005-0000-0000-000077940000}"/>
    <cellStyle name="표준 34 2 28 4 3" xfId="26273" xr:uid="{00000000-0005-0000-0000-000078940000}"/>
    <cellStyle name="표준 34 2 28 4 3 2" xfId="38045" xr:uid="{00000000-0005-0000-0000-000079940000}"/>
    <cellStyle name="표준 34 2 28 4 4" xfId="35140" xr:uid="{00000000-0005-0000-0000-00007A940000}"/>
    <cellStyle name="표준 34 2 28 5" xfId="10798" xr:uid="{00000000-0005-0000-0000-00007B940000}"/>
    <cellStyle name="표준 34 2 28 5 2" xfId="24167" xr:uid="{00000000-0005-0000-0000-00007C940000}"/>
    <cellStyle name="표준 34 2 28 5 2 2" xfId="29391" xr:uid="{00000000-0005-0000-0000-00007D940000}"/>
    <cellStyle name="표준 34 2 28 5 2 2 2" xfId="41151" xr:uid="{00000000-0005-0000-0000-00007E940000}"/>
    <cellStyle name="표준 34 2 28 5 2 3" xfId="36014" xr:uid="{00000000-0005-0000-0000-00007F940000}"/>
    <cellStyle name="표준 34 2 28 5 3" xfId="26171" xr:uid="{00000000-0005-0000-0000-000080940000}"/>
    <cellStyle name="표준 34 2 28 5 3 2" xfId="37945" xr:uid="{00000000-0005-0000-0000-000081940000}"/>
    <cellStyle name="표준 34 2 28 5 4" xfId="35089" xr:uid="{00000000-0005-0000-0000-000082940000}"/>
    <cellStyle name="표준 34 2 28 6" xfId="23887" xr:uid="{00000000-0005-0000-0000-000083940000}"/>
    <cellStyle name="표준 34 2 28 6 2" xfId="29111" xr:uid="{00000000-0005-0000-0000-000084940000}"/>
    <cellStyle name="표준 34 2 28 6 2 2" xfId="40871" xr:uid="{00000000-0005-0000-0000-000085940000}"/>
    <cellStyle name="표준 34 2 28 6 3" xfId="35734" xr:uid="{00000000-0005-0000-0000-000086940000}"/>
    <cellStyle name="표준 34 2 28 7" xfId="25709" xr:uid="{00000000-0005-0000-0000-000087940000}"/>
    <cellStyle name="표준 34 2 28 7 2" xfId="37486" xr:uid="{00000000-0005-0000-0000-000088940000}"/>
    <cellStyle name="표준 34 2 28 8" xfId="34810" xr:uid="{00000000-0005-0000-0000-000089940000}"/>
    <cellStyle name="표준 34 2 29" xfId="9790" xr:uid="{00000000-0005-0000-0000-00008A940000}"/>
    <cellStyle name="표준 34 2 29 2" xfId="11130" xr:uid="{00000000-0005-0000-0000-00008B940000}"/>
    <cellStyle name="표준 34 2 29 2 2" xfId="24288" xr:uid="{00000000-0005-0000-0000-00008C940000}"/>
    <cellStyle name="표준 34 2 29 2 2 2" xfId="29512" xr:uid="{00000000-0005-0000-0000-00008D940000}"/>
    <cellStyle name="표준 34 2 29 2 2 2 2" xfId="41272" xr:uid="{00000000-0005-0000-0000-00008E940000}"/>
    <cellStyle name="표준 34 2 29 2 2 3" xfId="36135" xr:uid="{00000000-0005-0000-0000-00008F940000}"/>
    <cellStyle name="표준 34 2 29 2 3" xfId="26345" xr:uid="{00000000-0005-0000-0000-000090940000}"/>
    <cellStyle name="표준 34 2 29 2 3 2" xfId="38117" xr:uid="{00000000-0005-0000-0000-000091940000}"/>
    <cellStyle name="표준 34 2 29 2 4" xfId="35210" xr:uid="{00000000-0005-0000-0000-000092940000}"/>
    <cellStyle name="표준 34 2 29 3" xfId="10713" xr:uid="{00000000-0005-0000-0000-000093940000}"/>
    <cellStyle name="표준 34 2 29 3 2" xfId="24097" xr:uid="{00000000-0005-0000-0000-000094940000}"/>
    <cellStyle name="표준 34 2 29 3 2 2" xfId="29321" xr:uid="{00000000-0005-0000-0000-000095940000}"/>
    <cellStyle name="표준 34 2 29 3 2 2 2" xfId="41081" xr:uid="{00000000-0005-0000-0000-000096940000}"/>
    <cellStyle name="표준 34 2 29 3 2 3" xfId="35944" xr:uid="{00000000-0005-0000-0000-000097940000}"/>
    <cellStyle name="표준 34 2 29 3 3" xfId="26097" xr:uid="{00000000-0005-0000-0000-000098940000}"/>
    <cellStyle name="표준 34 2 29 3 3 2" xfId="37872" xr:uid="{00000000-0005-0000-0000-000099940000}"/>
    <cellStyle name="표준 34 2 29 3 4" xfId="35019" xr:uid="{00000000-0005-0000-0000-00009A940000}"/>
    <cellStyle name="표준 34 2 29 4" xfId="10941" xr:uid="{00000000-0005-0000-0000-00009B940000}"/>
    <cellStyle name="표준 34 2 29 4 2" xfId="24208" xr:uid="{00000000-0005-0000-0000-00009C940000}"/>
    <cellStyle name="표준 34 2 29 4 2 2" xfId="29432" xr:uid="{00000000-0005-0000-0000-00009D940000}"/>
    <cellStyle name="표준 34 2 29 4 2 2 2" xfId="41192" xr:uid="{00000000-0005-0000-0000-00009E940000}"/>
    <cellStyle name="표준 34 2 29 4 2 3" xfId="36055" xr:uid="{00000000-0005-0000-0000-00009F940000}"/>
    <cellStyle name="표준 34 2 29 4 3" xfId="26236" xr:uid="{00000000-0005-0000-0000-0000A0940000}"/>
    <cellStyle name="표준 34 2 29 4 3 2" xfId="38009" xr:uid="{00000000-0005-0000-0000-0000A1940000}"/>
    <cellStyle name="표준 34 2 29 4 4" xfId="35130" xr:uid="{00000000-0005-0000-0000-0000A2940000}"/>
    <cellStyle name="표준 34 2 29 5" xfId="10900" xr:uid="{00000000-0005-0000-0000-0000A3940000}"/>
    <cellStyle name="표준 34 2 29 5 2" xfId="24177" xr:uid="{00000000-0005-0000-0000-0000A4940000}"/>
    <cellStyle name="표준 34 2 29 5 2 2" xfId="29401" xr:uid="{00000000-0005-0000-0000-0000A5940000}"/>
    <cellStyle name="표준 34 2 29 5 2 2 2" xfId="41161" xr:uid="{00000000-0005-0000-0000-0000A6940000}"/>
    <cellStyle name="표준 34 2 29 5 2 3" xfId="36024" xr:uid="{00000000-0005-0000-0000-0000A7940000}"/>
    <cellStyle name="표준 34 2 29 5 3" xfId="26203" xr:uid="{00000000-0005-0000-0000-0000A8940000}"/>
    <cellStyle name="표준 34 2 29 5 3 2" xfId="37976" xr:uid="{00000000-0005-0000-0000-0000A9940000}"/>
    <cellStyle name="표준 34 2 29 5 4" xfId="35099" xr:uid="{00000000-0005-0000-0000-0000AA940000}"/>
    <cellStyle name="표준 34 2 29 6" xfId="23888" xr:uid="{00000000-0005-0000-0000-0000AB940000}"/>
    <cellStyle name="표준 34 2 29 6 2" xfId="29112" xr:uid="{00000000-0005-0000-0000-0000AC940000}"/>
    <cellStyle name="표준 34 2 29 6 2 2" xfId="40872" xr:uid="{00000000-0005-0000-0000-0000AD940000}"/>
    <cellStyle name="표준 34 2 29 6 3" xfId="35735" xr:uid="{00000000-0005-0000-0000-0000AE940000}"/>
    <cellStyle name="표준 34 2 29 7" xfId="25710" xr:uid="{00000000-0005-0000-0000-0000AF940000}"/>
    <cellStyle name="표준 34 2 29 7 2" xfId="37487" xr:uid="{00000000-0005-0000-0000-0000B0940000}"/>
    <cellStyle name="표준 34 2 29 8" xfId="34811" xr:uid="{00000000-0005-0000-0000-0000B1940000}"/>
    <cellStyle name="표준 34 2 3" xfId="9791" xr:uid="{00000000-0005-0000-0000-0000B2940000}"/>
    <cellStyle name="표준 34 2 3 2" xfId="11102" xr:uid="{00000000-0005-0000-0000-0000B3940000}"/>
    <cellStyle name="표준 34 2 3 2 2" xfId="24260" xr:uid="{00000000-0005-0000-0000-0000B4940000}"/>
    <cellStyle name="표준 34 2 3 2 2 2" xfId="29484" xr:uid="{00000000-0005-0000-0000-0000B5940000}"/>
    <cellStyle name="표준 34 2 3 2 2 2 2" xfId="41244" xr:uid="{00000000-0005-0000-0000-0000B6940000}"/>
    <cellStyle name="표준 34 2 3 2 2 3" xfId="36107" xr:uid="{00000000-0005-0000-0000-0000B7940000}"/>
    <cellStyle name="표준 34 2 3 2 3" xfId="26317" xr:uid="{00000000-0005-0000-0000-0000B8940000}"/>
    <cellStyle name="표준 34 2 3 2 3 2" xfId="38089" xr:uid="{00000000-0005-0000-0000-0000B9940000}"/>
    <cellStyle name="표준 34 2 3 2 4" xfId="35182" xr:uid="{00000000-0005-0000-0000-0000BA940000}"/>
    <cellStyle name="표준 34 2 3 3" xfId="10741" xr:uid="{00000000-0005-0000-0000-0000BB940000}"/>
    <cellStyle name="표준 34 2 3 3 2" xfId="24125" xr:uid="{00000000-0005-0000-0000-0000BC940000}"/>
    <cellStyle name="표준 34 2 3 3 2 2" xfId="29349" xr:uid="{00000000-0005-0000-0000-0000BD940000}"/>
    <cellStyle name="표준 34 2 3 3 2 2 2" xfId="41109" xr:uid="{00000000-0005-0000-0000-0000BE940000}"/>
    <cellStyle name="표준 34 2 3 3 2 3" xfId="35972" xr:uid="{00000000-0005-0000-0000-0000BF940000}"/>
    <cellStyle name="표준 34 2 3 3 3" xfId="26125" xr:uid="{00000000-0005-0000-0000-0000C0940000}"/>
    <cellStyle name="표준 34 2 3 3 3 2" xfId="37900" xr:uid="{00000000-0005-0000-0000-0000C1940000}"/>
    <cellStyle name="표준 34 2 3 3 4" xfId="35047" xr:uid="{00000000-0005-0000-0000-0000C2940000}"/>
    <cellStyle name="표준 34 2 3 4" xfId="11678" xr:uid="{00000000-0005-0000-0000-0000C3940000}"/>
    <cellStyle name="표준 34 2 3 4 2" xfId="24430" xr:uid="{00000000-0005-0000-0000-0000C4940000}"/>
    <cellStyle name="표준 34 2 3 4 2 2" xfId="29654" xr:uid="{00000000-0005-0000-0000-0000C5940000}"/>
    <cellStyle name="표준 34 2 3 4 2 2 2" xfId="41414" xr:uid="{00000000-0005-0000-0000-0000C6940000}"/>
    <cellStyle name="표준 34 2 3 4 2 3" xfId="36277" xr:uid="{00000000-0005-0000-0000-0000C7940000}"/>
    <cellStyle name="표준 34 2 3 4 3" xfId="26586" xr:uid="{00000000-0005-0000-0000-0000C8940000}"/>
    <cellStyle name="표준 34 2 3 4 3 2" xfId="38358" xr:uid="{00000000-0005-0000-0000-0000C9940000}"/>
    <cellStyle name="표준 34 2 3 4 4" xfId="35351" xr:uid="{00000000-0005-0000-0000-0000CA940000}"/>
    <cellStyle name="표준 34 2 3 5" xfId="12208" xr:uid="{00000000-0005-0000-0000-0000CB940000}"/>
    <cellStyle name="표준 34 2 3 5 2" xfId="24555" xr:uid="{00000000-0005-0000-0000-0000CC940000}"/>
    <cellStyle name="표준 34 2 3 5 2 2" xfId="29779" xr:uid="{00000000-0005-0000-0000-0000CD940000}"/>
    <cellStyle name="표준 34 2 3 5 2 2 2" xfId="41539" xr:uid="{00000000-0005-0000-0000-0000CE940000}"/>
    <cellStyle name="표준 34 2 3 5 2 3" xfId="36402" xr:uid="{00000000-0005-0000-0000-0000CF940000}"/>
    <cellStyle name="표준 34 2 3 5 3" xfId="26787" xr:uid="{00000000-0005-0000-0000-0000D0940000}"/>
    <cellStyle name="표준 34 2 3 5 3 2" xfId="38559" xr:uid="{00000000-0005-0000-0000-0000D1940000}"/>
    <cellStyle name="표준 34 2 3 5 4" xfId="35475" xr:uid="{00000000-0005-0000-0000-0000D2940000}"/>
    <cellStyle name="표준 34 2 3 6" xfId="23889" xr:uid="{00000000-0005-0000-0000-0000D3940000}"/>
    <cellStyle name="표준 34 2 3 6 2" xfId="29113" xr:uid="{00000000-0005-0000-0000-0000D4940000}"/>
    <cellStyle name="표준 34 2 3 6 2 2" xfId="40873" xr:uid="{00000000-0005-0000-0000-0000D5940000}"/>
    <cellStyle name="표준 34 2 3 6 3" xfId="35736" xr:uid="{00000000-0005-0000-0000-0000D6940000}"/>
    <cellStyle name="표준 34 2 3 7" xfId="25711" xr:uid="{00000000-0005-0000-0000-0000D7940000}"/>
    <cellStyle name="표준 34 2 3 7 2" xfId="37488" xr:uid="{00000000-0005-0000-0000-0000D8940000}"/>
    <cellStyle name="표준 34 2 3 8" xfId="34812" xr:uid="{00000000-0005-0000-0000-0000D9940000}"/>
    <cellStyle name="표준 34 2 30" xfId="9792" xr:uid="{00000000-0005-0000-0000-0000DA940000}"/>
    <cellStyle name="표준 34 2 30 2" xfId="11239" xr:uid="{00000000-0005-0000-0000-0000DB940000}"/>
    <cellStyle name="표준 34 2 30 2 2" xfId="24297" xr:uid="{00000000-0005-0000-0000-0000DC940000}"/>
    <cellStyle name="표준 34 2 30 2 2 2" xfId="29521" xr:uid="{00000000-0005-0000-0000-0000DD940000}"/>
    <cellStyle name="표준 34 2 30 2 2 2 2" xfId="41281" xr:uid="{00000000-0005-0000-0000-0000DE940000}"/>
    <cellStyle name="표준 34 2 30 2 2 3" xfId="36144" xr:uid="{00000000-0005-0000-0000-0000DF940000}"/>
    <cellStyle name="표준 34 2 30 2 3" xfId="26378" xr:uid="{00000000-0005-0000-0000-0000E0940000}"/>
    <cellStyle name="표준 34 2 30 2 3 2" xfId="38150" xr:uid="{00000000-0005-0000-0000-0000E1940000}"/>
    <cellStyle name="표준 34 2 30 2 4" xfId="35218" xr:uid="{00000000-0005-0000-0000-0000E2940000}"/>
    <cellStyle name="표준 34 2 30 3" xfId="10603" xr:uid="{00000000-0005-0000-0000-0000E3940000}"/>
    <cellStyle name="표준 34 2 30 3 2" xfId="24088" xr:uid="{00000000-0005-0000-0000-0000E4940000}"/>
    <cellStyle name="표준 34 2 30 3 2 2" xfId="29312" xr:uid="{00000000-0005-0000-0000-0000E5940000}"/>
    <cellStyle name="표준 34 2 30 3 2 2 2" xfId="41072" xr:uid="{00000000-0005-0000-0000-0000E6940000}"/>
    <cellStyle name="표준 34 2 30 3 2 3" xfId="35935" xr:uid="{00000000-0005-0000-0000-0000E7940000}"/>
    <cellStyle name="표준 34 2 30 3 3" xfId="26063" xr:uid="{00000000-0005-0000-0000-0000E8940000}"/>
    <cellStyle name="표준 34 2 30 3 3 2" xfId="37838" xr:uid="{00000000-0005-0000-0000-0000E9940000}"/>
    <cellStyle name="표준 34 2 30 3 4" xfId="35010" xr:uid="{00000000-0005-0000-0000-0000EA940000}"/>
    <cellStyle name="표준 34 2 30 4" xfId="11042" xr:uid="{00000000-0005-0000-0000-0000EB940000}"/>
    <cellStyle name="표준 34 2 30 4 2" xfId="24217" xr:uid="{00000000-0005-0000-0000-0000EC940000}"/>
    <cellStyle name="표준 34 2 30 4 2 2" xfId="29441" xr:uid="{00000000-0005-0000-0000-0000ED940000}"/>
    <cellStyle name="표준 34 2 30 4 2 2 2" xfId="41201" xr:uid="{00000000-0005-0000-0000-0000EE940000}"/>
    <cellStyle name="표준 34 2 30 4 2 3" xfId="36064" xr:uid="{00000000-0005-0000-0000-0000EF940000}"/>
    <cellStyle name="표준 34 2 30 4 3" xfId="26272" xr:uid="{00000000-0005-0000-0000-0000F0940000}"/>
    <cellStyle name="표준 34 2 30 4 3 2" xfId="38044" xr:uid="{00000000-0005-0000-0000-0000F1940000}"/>
    <cellStyle name="표준 34 2 30 4 4" xfId="35139" xr:uid="{00000000-0005-0000-0000-0000F2940000}"/>
    <cellStyle name="표준 34 2 30 5" xfId="10799" xr:uid="{00000000-0005-0000-0000-0000F3940000}"/>
    <cellStyle name="표준 34 2 30 5 2" xfId="24168" xr:uid="{00000000-0005-0000-0000-0000F4940000}"/>
    <cellStyle name="표준 34 2 30 5 2 2" xfId="29392" xr:uid="{00000000-0005-0000-0000-0000F5940000}"/>
    <cellStyle name="표준 34 2 30 5 2 2 2" xfId="41152" xr:uid="{00000000-0005-0000-0000-0000F6940000}"/>
    <cellStyle name="표준 34 2 30 5 2 3" xfId="36015" xr:uid="{00000000-0005-0000-0000-0000F7940000}"/>
    <cellStyle name="표준 34 2 30 5 3" xfId="26172" xr:uid="{00000000-0005-0000-0000-0000F8940000}"/>
    <cellStyle name="표준 34 2 30 5 3 2" xfId="37946" xr:uid="{00000000-0005-0000-0000-0000F9940000}"/>
    <cellStyle name="표준 34 2 30 5 4" xfId="35090" xr:uid="{00000000-0005-0000-0000-0000FA940000}"/>
    <cellStyle name="표준 34 2 30 6" xfId="23890" xr:uid="{00000000-0005-0000-0000-0000FB940000}"/>
    <cellStyle name="표준 34 2 30 6 2" xfId="29114" xr:uid="{00000000-0005-0000-0000-0000FC940000}"/>
    <cellStyle name="표준 34 2 30 6 2 2" xfId="40874" xr:uid="{00000000-0005-0000-0000-0000FD940000}"/>
    <cellStyle name="표준 34 2 30 6 3" xfId="35737" xr:uid="{00000000-0005-0000-0000-0000FE940000}"/>
    <cellStyle name="표준 34 2 30 7" xfId="25712" xr:uid="{00000000-0005-0000-0000-0000FF940000}"/>
    <cellStyle name="표준 34 2 30 7 2" xfId="37489" xr:uid="{00000000-0005-0000-0000-000000950000}"/>
    <cellStyle name="표준 34 2 30 8" xfId="34813" xr:uid="{00000000-0005-0000-0000-000001950000}"/>
    <cellStyle name="표준 34 2 31" xfId="9793" xr:uid="{00000000-0005-0000-0000-000002950000}"/>
    <cellStyle name="표준 34 2 31 2" xfId="11276" xr:uid="{00000000-0005-0000-0000-000003950000}"/>
    <cellStyle name="표준 34 2 31 2 2" xfId="24334" xr:uid="{00000000-0005-0000-0000-000004950000}"/>
    <cellStyle name="표준 34 2 31 2 2 2" xfId="29558" xr:uid="{00000000-0005-0000-0000-000005950000}"/>
    <cellStyle name="표준 34 2 31 2 2 2 2" xfId="41318" xr:uid="{00000000-0005-0000-0000-000006950000}"/>
    <cellStyle name="표준 34 2 31 2 2 3" xfId="36181" xr:uid="{00000000-0005-0000-0000-000007950000}"/>
    <cellStyle name="표준 34 2 31 2 3" xfId="26415" xr:uid="{00000000-0005-0000-0000-000008950000}"/>
    <cellStyle name="표준 34 2 31 2 3 2" xfId="38187" xr:uid="{00000000-0005-0000-0000-000009950000}"/>
    <cellStyle name="표준 34 2 31 2 4" xfId="35255" xr:uid="{00000000-0005-0000-0000-00000A950000}"/>
    <cellStyle name="표준 34 2 31 3" xfId="10566" xr:uid="{00000000-0005-0000-0000-00000B950000}"/>
    <cellStyle name="표준 34 2 31 3 2" xfId="24051" xr:uid="{00000000-0005-0000-0000-00000C950000}"/>
    <cellStyle name="표준 34 2 31 3 2 2" xfId="29275" xr:uid="{00000000-0005-0000-0000-00000D950000}"/>
    <cellStyle name="표준 34 2 31 3 2 2 2" xfId="41035" xr:uid="{00000000-0005-0000-0000-00000E950000}"/>
    <cellStyle name="표준 34 2 31 3 2 3" xfId="35898" xr:uid="{00000000-0005-0000-0000-00000F950000}"/>
    <cellStyle name="표준 34 2 31 3 3" xfId="26026" xr:uid="{00000000-0005-0000-0000-000010950000}"/>
    <cellStyle name="표준 34 2 31 3 3 2" xfId="37801" xr:uid="{00000000-0005-0000-0000-000011950000}"/>
    <cellStyle name="표준 34 2 31 3 4" xfId="34973" xr:uid="{00000000-0005-0000-0000-000012950000}"/>
    <cellStyle name="표준 34 2 31 4" xfId="11721" xr:uid="{00000000-0005-0000-0000-000013950000}"/>
    <cellStyle name="표준 34 2 31 4 2" xfId="24463" xr:uid="{00000000-0005-0000-0000-000014950000}"/>
    <cellStyle name="표준 34 2 31 4 2 2" xfId="29687" xr:uid="{00000000-0005-0000-0000-000015950000}"/>
    <cellStyle name="표준 34 2 31 4 2 2 2" xfId="41447" xr:uid="{00000000-0005-0000-0000-000016950000}"/>
    <cellStyle name="표준 34 2 31 4 2 3" xfId="36310" xr:uid="{00000000-0005-0000-0000-000017950000}"/>
    <cellStyle name="표준 34 2 31 4 3" xfId="26620" xr:uid="{00000000-0005-0000-0000-000018950000}"/>
    <cellStyle name="표준 34 2 31 4 3 2" xfId="38392" xr:uid="{00000000-0005-0000-0000-000019950000}"/>
    <cellStyle name="표준 34 2 31 4 4" xfId="35384" xr:uid="{00000000-0005-0000-0000-00001A950000}"/>
    <cellStyle name="표준 34 2 31 5" xfId="12251" xr:uid="{00000000-0005-0000-0000-00001B950000}"/>
    <cellStyle name="표준 34 2 31 5 2" xfId="24588" xr:uid="{00000000-0005-0000-0000-00001C950000}"/>
    <cellStyle name="표준 34 2 31 5 2 2" xfId="29812" xr:uid="{00000000-0005-0000-0000-00001D950000}"/>
    <cellStyle name="표준 34 2 31 5 2 2 2" xfId="41572" xr:uid="{00000000-0005-0000-0000-00001E950000}"/>
    <cellStyle name="표준 34 2 31 5 2 3" xfId="36435" xr:uid="{00000000-0005-0000-0000-00001F950000}"/>
    <cellStyle name="표준 34 2 31 5 3" xfId="26821" xr:uid="{00000000-0005-0000-0000-000020950000}"/>
    <cellStyle name="표준 34 2 31 5 3 2" xfId="38593" xr:uid="{00000000-0005-0000-0000-000021950000}"/>
    <cellStyle name="표준 34 2 31 5 4" xfId="35508" xr:uid="{00000000-0005-0000-0000-000022950000}"/>
    <cellStyle name="표준 34 2 31 6" xfId="23891" xr:uid="{00000000-0005-0000-0000-000023950000}"/>
    <cellStyle name="표준 34 2 31 6 2" xfId="29115" xr:uid="{00000000-0005-0000-0000-000024950000}"/>
    <cellStyle name="표준 34 2 31 6 2 2" xfId="40875" xr:uid="{00000000-0005-0000-0000-000025950000}"/>
    <cellStyle name="표준 34 2 31 6 3" xfId="35738" xr:uid="{00000000-0005-0000-0000-000026950000}"/>
    <cellStyle name="표준 34 2 31 7" xfId="25713" xr:uid="{00000000-0005-0000-0000-000027950000}"/>
    <cellStyle name="표준 34 2 31 7 2" xfId="37490" xr:uid="{00000000-0005-0000-0000-000028950000}"/>
    <cellStyle name="표준 34 2 31 8" xfId="34814" xr:uid="{00000000-0005-0000-0000-000029950000}"/>
    <cellStyle name="표준 34 2 32" xfId="9794" xr:uid="{00000000-0005-0000-0000-00002A950000}"/>
    <cellStyle name="표준 34 2 32 2" xfId="11090" xr:uid="{00000000-0005-0000-0000-00002B950000}"/>
    <cellStyle name="표준 34 2 32 2 2" xfId="24248" xr:uid="{00000000-0005-0000-0000-00002C950000}"/>
    <cellStyle name="표준 34 2 32 2 2 2" xfId="29472" xr:uid="{00000000-0005-0000-0000-00002D950000}"/>
    <cellStyle name="표준 34 2 32 2 2 2 2" xfId="41232" xr:uid="{00000000-0005-0000-0000-00002E950000}"/>
    <cellStyle name="표준 34 2 32 2 2 3" xfId="36095" xr:uid="{00000000-0005-0000-0000-00002F950000}"/>
    <cellStyle name="표준 34 2 32 2 3" xfId="26305" xr:uid="{00000000-0005-0000-0000-000030950000}"/>
    <cellStyle name="표준 34 2 32 2 3 2" xfId="38077" xr:uid="{00000000-0005-0000-0000-000031950000}"/>
    <cellStyle name="표준 34 2 32 2 4" xfId="35170" xr:uid="{00000000-0005-0000-0000-000032950000}"/>
    <cellStyle name="표준 34 2 32 3" xfId="10753" xr:uid="{00000000-0005-0000-0000-000033950000}"/>
    <cellStyle name="표준 34 2 32 3 2" xfId="24137" xr:uid="{00000000-0005-0000-0000-000034950000}"/>
    <cellStyle name="표준 34 2 32 3 2 2" xfId="29361" xr:uid="{00000000-0005-0000-0000-000035950000}"/>
    <cellStyle name="표준 34 2 32 3 2 2 2" xfId="41121" xr:uid="{00000000-0005-0000-0000-000036950000}"/>
    <cellStyle name="표준 34 2 32 3 2 3" xfId="35984" xr:uid="{00000000-0005-0000-0000-000037950000}"/>
    <cellStyle name="표준 34 2 32 3 3" xfId="26137" xr:uid="{00000000-0005-0000-0000-000038950000}"/>
    <cellStyle name="표준 34 2 32 3 3 2" xfId="37912" xr:uid="{00000000-0005-0000-0000-000039950000}"/>
    <cellStyle name="표준 34 2 32 3 4" xfId="35059" xr:uid="{00000000-0005-0000-0000-00003A950000}"/>
    <cellStyle name="표준 34 2 32 4" xfId="11667" xr:uid="{00000000-0005-0000-0000-00003B950000}"/>
    <cellStyle name="표준 34 2 32 4 2" xfId="24419" xr:uid="{00000000-0005-0000-0000-00003C950000}"/>
    <cellStyle name="표준 34 2 32 4 2 2" xfId="29643" xr:uid="{00000000-0005-0000-0000-00003D950000}"/>
    <cellStyle name="표준 34 2 32 4 2 2 2" xfId="41403" xr:uid="{00000000-0005-0000-0000-00003E950000}"/>
    <cellStyle name="표준 34 2 32 4 2 3" xfId="36266" xr:uid="{00000000-0005-0000-0000-00003F950000}"/>
    <cellStyle name="표준 34 2 32 4 3" xfId="26575" xr:uid="{00000000-0005-0000-0000-000040950000}"/>
    <cellStyle name="표준 34 2 32 4 3 2" xfId="38347" xr:uid="{00000000-0005-0000-0000-000041950000}"/>
    <cellStyle name="표준 34 2 32 4 4" xfId="35340" xr:uid="{00000000-0005-0000-0000-000042950000}"/>
    <cellStyle name="표준 34 2 32 5" xfId="12197" xr:uid="{00000000-0005-0000-0000-000043950000}"/>
    <cellStyle name="표준 34 2 32 5 2" xfId="24544" xr:uid="{00000000-0005-0000-0000-000044950000}"/>
    <cellStyle name="표준 34 2 32 5 2 2" xfId="29768" xr:uid="{00000000-0005-0000-0000-000045950000}"/>
    <cellStyle name="표준 34 2 32 5 2 2 2" xfId="41528" xr:uid="{00000000-0005-0000-0000-000046950000}"/>
    <cellStyle name="표준 34 2 32 5 2 3" xfId="36391" xr:uid="{00000000-0005-0000-0000-000047950000}"/>
    <cellStyle name="표준 34 2 32 5 3" xfId="26776" xr:uid="{00000000-0005-0000-0000-000048950000}"/>
    <cellStyle name="표준 34 2 32 5 3 2" xfId="38548" xr:uid="{00000000-0005-0000-0000-000049950000}"/>
    <cellStyle name="표준 34 2 32 5 4" xfId="35464" xr:uid="{00000000-0005-0000-0000-00004A950000}"/>
    <cellStyle name="표준 34 2 32 6" xfId="23892" xr:uid="{00000000-0005-0000-0000-00004B950000}"/>
    <cellStyle name="표준 34 2 32 6 2" xfId="29116" xr:uid="{00000000-0005-0000-0000-00004C950000}"/>
    <cellStyle name="표준 34 2 32 6 2 2" xfId="40876" xr:uid="{00000000-0005-0000-0000-00004D950000}"/>
    <cellStyle name="표준 34 2 32 6 3" xfId="35739" xr:uid="{00000000-0005-0000-0000-00004E950000}"/>
    <cellStyle name="표준 34 2 32 7" xfId="25714" xr:uid="{00000000-0005-0000-0000-00004F950000}"/>
    <cellStyle name="표준 34 2 32 7 2" xfId="37491" xr:uid="{00000000-0005-0000-0000-000050950000}"/>
    <cellStyle name="표준 34 2 32 8" xfId="34815" xr:uid="{00000000-0005-0000-0000-000051950000}"/>
    <cellStyle name="표준 34 2 33" xfId="9795" xr:uid="{00000000-0005-0000-0000-000052950000}"/>
    <cellStyle name="표준 34 2 33 2" xfId="11131" xr:uid="{00000000-0005-0000-0000-000053950000}"/>
    <cellStyle name="표준 34 2 33 2 2" xfId="24289" xr:uid="{00000000-0005-0000-0000-000054950000}"/>
    <cellStyle name="표준 34 2 33 2 2 2" xfId="29513" xr:uid="{00000000-0005-0000-0000-000055950000}"/>
    <cellStyle name="표준 34 2 33 2 2 2 2" xfId="41273" xr:uid="{00000000-0005-0000-0000-000056950000}"/>
    <cellStyle name="표준 34 2 33 2 2 3" xfId="36136" xr:uid="{00000000-0005-0000-0000-000057950000}"/>
    <cellStyle name="표준 34 2 33 2 3" xfId="26346" xr:uid="{00000000-0005-0000-0000-000058950000}"/>
    <cellStyle name="표준 34 2 33 2 3 2" xfId="38118" xr:uid="{00000000-0005-0000-0000-000059950000}"/>
    <cellStyle name="표준 34 2 33 2 4" xfId="35211" xr:uid="{00000000-0005-0000-0000-00005A950000}"/>
    <cellStyle name="표준 34 2 33 3" xfId="10712" xr:uid="{00000000-0005-0000-0000-00005B950000}"/>
    <cellStyle name="표준 34 2 33 3 2" xfId="24096" xr:uid="{00000000-0005-0000-0000-00005C950000}"/>
    <cellStyle name="표준 34 2 33 3 2 2" xfId="29320" xr:uid="{00000000-0005-0000-0000-00005D950000}"/>
    <cellStyle name="표준 34 2 33 3 2 2 2" xfId="41080" xr:uid="{00000000-0005-0000-0000-00005E950000}"/>
    <cellStyle name="표준 34 2 33 3 2 3" xfId="35943" xr:uid="{00000000-0005-0000-0000-00005F950000}"/>
    <cellStyle name="표준 34 2 33 3 3" xfId="26096" xr:uid="{00000000-0005-0000-0000-000060950000}"/>
    <cellStyle name="표준 34 2 33 3 3 2" xfId="37871" xr:uid="{00000000-0005-0000-0000-000061950000}"/>
    <cellStyle name="표준 34 2 33 3 4" xfId="35018" xr:uid="{00000000-0005-0000-0000-000062950000}"/>
    <cellStyle name="표준 34 2 33 4" xfId="10942" xr:uid="{00000000-0005-0000-0000-000063950000}"/>
    <cellStyle name="표준 34 2 33 4 2" xfId="24209" xr:uid="{00000000-0005-0000-0000-000064950000}"/>
    <cellStyle name="표준 34 2 33 4 2 2" xfId="29433" xr:uid="{00000000-0005-0000-0000-000065950000}"/>
    <cellStyle name="표준 34 2 33 4 2 2 2" xfId="41193" xr:uid="{00000000-0005-0000-0000-000066950000}"/>
    <cellStyle name="표준 34 2 33 4 2 3" xfId="36056" xr:uid="{00000000-0005-0000-0000-000067950000}"/>
    <cellStyle name="표준 34 2 33 4 3" xfId="26237" xr:uid="{00000000-0005-0000-0000-000068950000}"/>
    <cellStyle name="표준 34 2 33 4 3 2" xfId="38010" xr:uid="{00000000-0005-0000-0000-000069950000}"/>
    <cellStyle name="표준 34 2 33 4 4" xfId="35131" xr:uid="{00000000-0005-0000-0000-00006A950000}"/>
    <cellStyle name="표준 34 2 33 5" xfId="10899" xr:uid="{00000000-0005-0000-0000-00006B950000}"/>
    <cellStyle name="표준 34 2 33 5 2" xfId="24176" xr:uid="{00000000-0005-0000-0000-00006C950000}"/>
    <cellStyle name="표준 34 2 33 5 2 2" xfId="29400" xr:uid="{00000000-0005-0000-0000-00006D950000}"/>
    <cellStyle name="표준 34 2 33 5 2 2 2" xfId="41160" xr:uid="{00000000-0005-0000-0000-00006E950000}"/>
    <cellStyle name="표준 34 2 33 5 2 3" xfId="36023" xr:uid="{00000000-0005-0000-0000-00006F950000}"/>
    <cellStyle name="표준 34 2 33 5 3" xfId="26202" xr:uid="{00000000-0005-0000-0000-000070950000}"/>
    <cellStyle name="표준 34 2 33 5 3 2" xfId="37975" xr:uid="{00000000-0005-0000-0000-000071950000}"/>
    <cellStyle name="표준 34 2 33 5 4" xfId="35098" xr:uid="{00000000-0005-0000-0000-000072950000}"/>
    <cellStyle name="표준 34 2 33 6" xfId="23893" xr:uid="{00000000-0005-0000-0000-000073950000}"/>
    <cellStyle name="표준 34 2 33 6 2" xfId="29117" xr:uid="{00000000-0005-0000-0000-000074950000}"/>
    <cellStyle name="표준 34 2 33 6 2 2" xfId="40877" xr:uid="{00000000-0005-0000-0000-000075950000}"/>
    <cellStyle name="표준 34 2 33 6 3" xfId="35740" xr:uid="{00000000-0005-0000-0000-000076950000}"/>
    <cellStyle name="표준 34 2 33 7" xfId="25715" xr:uid="{00000000-0005-0000-0000-000077950000}"/>
    <cellStyle name="표준 34 2 33 7 2" xfId="37492" xr:uid="{00000000-0005-0000-0000-000078950000}"/>
    <cellStyle name="표준 34 2 33 8" xfId="34816" xr:uid="{00000000-0005-0000-0000-000079950000}"/>
    <cellStyle name="표준 34 2 34" xfId="9796" xr:uid="{00000000-0005-0000-0000-00007A950000}"/>
    <cellStyle name="표준 34 2 34 2" xfId="11281" xr:uid="{00000000-0005-0000-0000-00007B950000}"/>
    <cellStyle name="표준 34 2 34 2 2" xfId="24339" xr:uid="{00000000-0005-0000-0000-00007C950000}"/>
    <cellStyle name="표준 34 2 34 2 2 2" xfId="29563" xr:uid="{00000000-0005-0000-0000-00007D950000}"/>
    <cellStyle name="표준 34 2 34 2 2 2 2" xfId="41323" xr:uid="{00000000-0005-0000-0000-00007E950000}"/>
    <cellStyle name="표준 34 2 34 2 2 3" xfId="36186" xr:uid="{00000000-0005-0000-0000-00007F950000}"/>
    <cellStyle name="표준 34 2 34 2 3" xfId="26420" xr:uid="{00000000-0005-0000-0000-000080950000}"/>
    <cellStyle name="표준 34 2 34 2 3 2" xfId="38192" xr:uid="{00000000-0005-0000-0000-000081950000}"/>
    <cellStyle name="표준 34 2 34 2 4" xfId="35260" xr:uid="{00000000-0005-0000-0000-000082950000}"/>
    <cellStyle name="표준 34 2 34 3" xfId="10561" xr:uid="{00000000-0005-0000-0000-000083950000}"/>
    <cellStyle name="표준 34 2 34 3 2" xfId="24046" xr:uid="{00000000-0005-0000-0000-000084950000}"/>
    <cellStyle name="표준 34 2 34 3 2 2" xfId="29270" xr:uid="{00000000-0005-0000-0000-000085950000}"/>
    <cellStyle name="표준 34 2 34 3 2 2 2" xfId="41030" xr:uid="{00000000-0005-0000-0000-000086950000}"/>
    <cellStyle name="표준 34 2 34 3 2 3" xfId="35893" xr:uid="{00000000-0005-0000-0000-000087950000}"/>
    <cellStyle name="표준 34 2 34 3 3" xfId="26021" xr:uid="{00000000-0005-0000-0000-000088950000}"/>
    <cellStyle name="표준 34 2 34 3 3 2" xfId="37796" xr:uid="{00000000-0005-0000-0000-000089950000}"/>
    <cellStyle name="표준 34 2 34 3 4" xfId="34968" xr:uid="{00000000-0005-0000-0000-00008A950000}"/>
    <cellStyle name="표준 34 2 34 4" xfId="11726" xr:uid="{00000000-0005-0000-0000-00008B950000}"/>
    <cellStyle name="표준 34 2 34 4 2" xfId="24468" xr:uid="{00000000-0005-0000-0000-00008C950000}"/>
    <cellStyle name="표준 34 2 34 4 2 2" xfId="29692" xr:uid="{00000000-0005-0000-0000-00008D950000}"/>
    <cellStyle name="표준 34 2 34 4 2 2 2" xfId="41452" xr:uid="{00000000-0005-0000-0000-00008E950000}"/>
    <cellStyle name="표준 34 2 34 4 2 3" xfId="36315" xr:uid="{00000000-0005-0000-0000-00008F950000}"/>
    <cellStyle name="표준 34 2 34 4 3" xfId="26625" xr:uid="{00000000-0005-0000-0000-000090950000}"/>
    <cellStyle name="표준 34 2 34 4 3 2" xfId="38397" xr:uid="{00000000-0005-0000-0000-000091950000}"/>
    <cellStyle name="표준 34 2 34 4 4" xfId="35389" xr:uid="{00000000-0005-0000-0000-000092950000}"/>
    <cellStyle name="표준 34 2 34 5" xfId="12256" xr:uid="{00000000-0005-0000-0000-000093950000}"/>
    <cellStyle name="표준 34 2 34 5 2" xfId="24593" xr:uid="{00000000-0005-0000-0000-000094950000}"/>
    <cellStyle name="표준 34 2 34 5 2 2" xfId="29817" xr:uid="{00000000-0005-0000-0000-000095950000}"/>
    <cellStyle name="표준 34 2 34 5 2 2 2" xfId="41577" xr:uid="{00000000-0005-0000-0000-000096950000}"/>
    <cellStyle name="표준 34 2 34 5 2 3" xfId="36440" xr:uid="{00000000-0005-0000-0000-000097950000}"/>
    <cellStyle name="표준 34 2 34 5 3" xfId="26826" xr:uid="{00000000-0005-0000-0000-000098950000}"/>
    <cellStyle name="표준 34 2 34 5 3 2" xfId="38598" xr:uid="{00000000-0005-0000-0000-000099950000}"/>
    <cellStyle name="표준 34 2 34 5 4" xfId="35513" xr:uid="{00000000-0005-0000-0000-00009A950000}"/>
    <cellStyle name="표준 34 2 34 6" xfId="23894" xr:uid="{00000000-0005-0000-0000-00009B950000}"/>
    <cellStyle name="표준 34 2 34 6 2" xfId="29118" xr:uid="{00000000-0005-0000-0000-00009C950000}"/>
    <cellStyle name="표준 34 2 34 6 2 2" xfId="40878" xr:uid="{00000000-0005-0000-0000-00009D950000}"/>
    <cellStyle name="표준 34 2 34 6 3" xfId="35741" xr:uid="{00000000-0005-0000-0000-00009E950000}"/>
    <cellStyle name="표준 34 2 34 7" xfId="25716" xr:uid="{00000000-0005-0000-0000-00009F950000}"/>
    <cellStyle name="표준 34 2 34 7 2" xfId="37493" xr:uid="{00000000-0005-0000-0000-0000A0950000}"/>
    <cellStyle name="표준 34 2 34 8" xfId="34817" xr:uid="{00000000-0005-0000-0000-0000A1950000}"/>
    <cellStyle name="표준 34 2 35" xfId="9797" xr:uid="{00000000-0005-0000-0000-0000A2950000}"/>
    <cellStyle name="표준 34 2 35 2" xfId="11132" xr:uid="{00000000-0005-0000-0000-0000A3950000}"/>
    <cellStyle name="표준 34 2 35 2 2" xfId="24290" xr:uid="{00000000-0005-0000-0000-0000A4950000}"/>
    <cellStyle name="표준 34 2 35 2 2 2" xfId="29514" xr:uid="{00000000-0005-0000-0000-0000A5950000}"/>
    <cellStyle name="표준 34 2 35 2 2 2 2" xfId="41274" xr:uid="{00000000-0005-0000-0000-0000A6950000}"/>
    <cellStyle name="표준 34 2 35 2 2 3" xfId="36137" xr:uid="{00000000-0005-0000-0000-0000A7950000}"/>
    <cellStyle name="표준 34 2 35 2 3" xfId="26347" xr:uid="{00000000-0005-0000-0000-0000A8950000}"/>
    <cellStyle name="표준 34 2 35 2 3 2" xfId="38119" xr:uid="{00000000-0005-0000-0000-0000A9950000}"/>
    <cellStyle name="표준 34 2 35 2 4" xfId="35212" xr:uid="{00000000-0005-0000-0000-0000AA950000}"/>
    <cellStyle name="표준 34 2 35 3" xfId="10711" xr:uid="{00000000-0005-0000-0000-0000AB950000}"/>
    <cellStyle name="표준 34 2 35 3 2" xfId="24095" xr:uid="{00000000-0005-0000-0000-0000AC950000}"/>
    <cellStyle name="표준 34 2 35 3 2 2" xfId="29319" xr:uid="{00000000-0005-0000-0000-0000AD950000}"/>
    <cellStyle name="표준 34 2 35 3 2 2 2" xfId="41079" xr:uid="{00000000-0005-0000-0000-0000AE950000}"/>
    <cellStyle name="표준 34 2 35 3 2 3" xfId="35942" xr:uid="{00000000-0005-0000-0000-0000AF950000}"/>
    <cellStyle name="표준 34 2 35 3 3" xfId="26095" xr:uid="{00000000-0005-0000-0000-0000B0950000}"/>
    <cellStyle name="표준 34 2 35 3 3 2" xfId="37870" xr:uid="{00000000-0005-0000-0000-0000B1950000}"/>
    <cellStyle name="표준 34 2 35 3 4" xfId="35017" xr:uid="{00000000-0005-0000-0000-0000B2950000}"/>
    <cellStyle name="표준 34 2 35 4" xfId="10943" xr:uid="{00000000-0005-0000-0000-0000B3950000}"/>
    <cellStyle name="표준 34 2 35 4 2" xfId="24210" xr:uid="{00000000-0005-0000-0000-0000B4950000}"/>
    <cellStyle name="표준 34 2 35 4 2 2" xfId="29434" xr:uid="{00000000-0005-0000-0000-0000B5950000}"/>
    <cellStyle name="표준 34 2 35 4 2 2 2" xfId="41194" xr:uid="{00000000-0005-0000-0000-0000B6950000}"/>
    <cellStyle name="표준 34 2 35 4 2 3" xfId="36057" xr:uid="{00000000-0005-0000-0000-0000B7950000}"/>
    <cellStyle name="표준 34 2 35 4 3" xfId="26238" xr:uid="{00000000-0005-0000-0000-0000B8950000}"/>
    <cellStyle name="표준 34 2 35 4 3 2" xfId="38011" xr:uid="{00000000-0005-0000-0000-0000B9950000}"/>
    <cellStyle name="표준 34 2 35 4 4" xfId="35132" xr:uid="{00000000-0005-0000-0000-0000BA950000}"/>
    <cellStyle name="표준 34 2 35 5" xfId="10898" xr:uid="{00000000-0005-0000-0000-0000BB950000}"/>
    <cellStyle name="표준 34 2 35 5 2" xfId="24175" xr:uid="{00000000-0005-0000-0000-0000BC950000}"/>
    <cellStyle name="표준 34 2 35 5 2 2" xfId="29399" xr:uid="{00000000-0005-0000-0000-0000BD950000}"/>
    <cellStyle name="표준 34 2 35 5 2 2 2" xfId="41159" xr:uid="{00000000-0005-0000-0000-0000BE950000}"/>
    <cellStyle name="표준 34 2 35 5 2 3" xfId="36022" xr:uid="{00000000-0005-0000-0000-0000BF950000}"/>
    <cellStyle name="표준 34 2 35 5 3" xfId="26201" xr:uid="{00000000-0005-0000-0000-0000C0950000}"/>
    <cellStyle name="표준 34 2 35 5 3 2" xfId="37974" xr:uid="{00000000-0005-0000-0000-0000C1950000}"/>
    <cellStyle name="표준 34 2 35 5 4" xfId="35097" xr:uid="{00000000-0005-0000-0000-0000C2950000}"/>
    <cellStyle name="표준 34 2 35 6" xfId="23895" xr:uid="{00000000-0005-0000-0000-0000C3950000}"/>
    <cellStyle name="표준 34 2 35 6 2" xfId="29119" xr:uid="{00000000-0005-0000-0000-0000C4950000}"/>
    <cellStyle name="표준 34 2 35 6 2 2" xfId="40879" xr:uid="{00000000-0005-0000-0000-0000C5950000}"/>
    <cellStyle name="표준 34 2 35 6 3" xfId="35742" xr:uid="{00000000-0005-0000-0000-0000C6950000}"/>
    <cellStyle name="표준 34 2 35 7" xfId="25717" xr:uid="{00000000-0005-0000-0000-0000C7950000}"/>
    <cellStyle name="표준 34 2 35 7 2" xfId="37494" xr:uid="{00000000-0005-0000-0000-0000C8950000}"/>
    <cellStyle name="표준 34 2 35 8" xfId="34818" xr:uid="{00000000-0005-0000-0000-0000C9950000}"/>
    <cellStyle name="표준 34 2 36" xfId="9798" xr:uid="{00000000-0005-0000-0000-0000CA950000}"/>
    <cellStyle name="표준 34 2 36 2" xfId="11238" xr:uid="{00000000-0005-0000-0000-0000CB950000}"/>
    <cellStyle name="표준 34 2 36 2 2" xfId="24296" xr:uid="{00000000-0005-0000-0000-0000CC950000}"/>
    <cellStyle name="표준 34 2 36 2 2 2" xfId="29520" xr:uid="{00000000-0005-0000-0000-0000CD950000}"/>
    <cellStyle name="표준 34 2 36 2 2 2 2" xfId="41280" xr:uid="{00000000-0005-0000-0000-0000CE950000}"/>
    <cellStyle name="표준 34 2 36 2 2 3" xfId="36143" xr:uid="{00000000-0005-0000-0000-0000CF950000}"/>
    <cellStyle name="표준 34 2 36 2 3" xfId="26377" xr:uid="{00000000-0005-0000-0000-0000D0950000}"/>
    <cellStyle name="표준 34 2 36 2 3 2" xfId="38149" xr:uid="{00000000-0005-0000-0000-0000D1950000}"/>
    <cellStyle name="표준 34 2 36 2 4" xfId="35217" xr:uid="{00000000-0005-0000-0000-0000D2950000}"/>
    <cellStyle name="표준 34 2 36 3" xfId="10604" xr:uid="{00000000-0005-0000-0000-0000D3950000}"/>
    <cellStyle name="표준 34 2 36 3 2" xfId="24089" xr:uid="{00000000-0005-0000-0000-0000D4950000}"/>
    <cellStyle name="표준 34 2 36 3 2 2" xfId="29313" xr:uid="{00000000-0005-0000-0000-0000D5950000}"/>
    <cellStyle name="표준 34 2 36 3 2 2 2" xfId="41073" xr:uid="{00000000-0005-0000-0000-0000D6950000}"/>
    <cellStyle name="표준 34 2 36 3 2 3" xfId="35936" xr:uid="{00000000-0005-0000-0000-0000D7950000}"/>
    <cellStyle name="표준 34 2 36 3 3" xfId="26064" xr:uid="{00000000-0005-0000-0000-0000D8950000}"/>
    <cellStyle name="표준 34 2 36 3 3 2" xfId="37839" xr:uid="{00000000-0005-0000-0000-0000D9950000}"/>
    <cellStyle name="표준 34 2 36 3 4" xfId="35011" xr:uid="{00000000-0005-0000-0000-0000DA950000}"/>
    <cellStyle name="표준 34 2 36 4" xfId="11041" xr:uid="{00000000-0005-0000-0000-0000DB950000}"/>
    <cellStyle name="표준 34 2 36 4 2" xfId="24216" xr:uid="{00000000-0005-0000-0000-0000DC950000}"/>
    <cellStyle name="표준 34 2 36 4 2 2" xfId="29440" xr:uid="{00000000-0005-0000-0000-0000DD950000}"/>
    <cellStyle name="표준 34 2 36 4 2 2 2" xfId="41200" xr:uid="{00000000-0005-0000-0000-0000DE950000}"/>
    <cellStyle name="표준 34 2 36 4 2 3" xfId="36063" xr:uid="{00000000-0005-0000-0000-0000DF950000}"/>
    <cellStyle name="표준 34 2 36 4 3" xfId="26271" xr:uid="{00000000-0005-0000-0000-0000E0950000}"/>
    <cellStyle name="표준 34 2 36 4 3 2" xfId="38043" xr:uid="{00000000-0005-0000-0000-0000E1950000}"/>
    <cellStyle name="표준 34 2 36 4 4" xfId="35138" xr:uid="{00000000-0005-0000-0000-0000E2950000}"/>
    <cellStyle name="표준 34 2 36 5" xfId="10800" xr:uid="{00000000-0005-0000-0000-0000E3950000}"/>
    <cellStyle name="표준 34 2 36 5 2" xfId="24169" xr:uid="{00000000-0005-0000-0000-0000E4950000}"/>
    <cellStyle name="표준 34 2 36 5 2 2" xfId="29393" xr:uid="{00000000-0005-0000-0000-0000E5950000}"/>
    <cellStyle name="표준 34 2 36 5 2 2 2" xfId="41153" xr:uid="{00000000-0005-0000-0000-0000E6950000}"/>
    <cellStyle name="표준 34 2 36 5 2 3" xfId="36016" xr:uid="{00000000-0005-0000-0000-0000E7950000}"/>
    <cellStyle name="표준 34 2 36 5 3" xfId="26173" xr:uid="{00000000-0005-0000-0000-0000E8950000}"/>
    <cellStyle name="표준 34 2 36 5 3 2" xfId="37947" xr:uid="{00000000-0005-0000-0000-0000E9950000}"/>
    <cellStyle name="표준 34 2 36 5 4" xfId="35091" xr:uid="{00000000-0005-0000-0000-0000EA950000}"/>
    <cellStyle name="표준 34 2 36 6" xfId="23896" xr:uid="{00000000-0005-0000-0000-0000EB950000}"/>
    <cellStyle name="표준 34 2 36 6 2" xfId="29120" xr:uid="{00000000-0005-0000-0000-0000EC950000}"/>
    <cellStyle name="표준 34 2 36 6 2 2" xfId="40880" xr:uid="{00000000-0005-0000-0000-0000ED950000}"/>
    <cellStyle name="표준 34 2 36 6 3" xfId="35743" xr:uid="{00000000-0005-0000-0000-0000EE950000}"/>
    <cellStyle name="표준 34 2 36 7" xfId="25718" xr:uid="{00000000-0005-0000-0000-0000EF950000}"/>
    <cellStyle name="표준 34 2 36 7 2" xfId="37495" xr:uid="{00000000-0005-0000-0000-0000F0950000}"/>
    <cellStyle name="표준 34 2 36 8" xfId="34819" xr:uid="{00000000-0005-0000-0000-0000F1950000}"/>
    <cellStyle name="표준 34 2 37" xfId="9799" xr:uid="{00000000-0005-0000-0000-0000F2950000}"/>
    <cellStyle name="표준 34 2 37 2" xfId="11333" xr:uid="{00000000-0005-0000-0000-0000F3950000}"/>
    <cellStyle name="표준 34 2 37 2 2" xfId="24391" xr:uid="{00000000-0005-0000-0000-0000F4950000}"/>
    <cellStyle name="표준 34 2 37 2 2 2" xfId="29615" xr:uid="{00000000-0005-0000-0000-0000F5950000}"/>
    <cellStyle name="표준 34 2 37 2 2 2 2" xfId="41375" xr:uid="{00000000-0005-0000-0000-0000F6950000}"/>
    <cellStyle name="표준 34 2 37 2 2 3" xfId="36238" xr:uid="{00000000-0005-0000-0000-0000F7950000}"/>
    <cellStyle name="표준 34 2 37 2 3" xfId="26472" xr:uid="{00000000-0005-0000-0000-0000F8950000}"/>
    <cellStyle name="표준 34 2 37 2 3 2" xfId="38244" xr:uid="{00000000-0005-0000-0000-0000F9950000}"/>
    <cellStyle name="표준 34 2 37 2 4" xfId="35312" xr:uid="{00000000-0005-0000-0000-0000FA950000}"/>
    <cellStyle name="표준 34 2 37 3" xfId="10509" xr:uid="{00000000-0005-0000-0000-0000FB950000}"/>
    <cellStyle name="표준 34 2 37 3 2" xfId="23994" xr:uid="{00000000-0005-0000-0000-0000FC950000}"/>
    <cellStyle name="표준 34 2 37 3 2 2" xfId="29218" xr:uid="{00000000-0005-0000-0000-0000FD950000}"/>
    <cellStyle name="표준 34 2 37 3 2 2 2" xfId="40978" xr:uid="{00000000-0005-0000-0000-0000FE950000}"/>
    <cellStyle name="표준 34 2 37 3 2 3" xfId="35841" xr:uid="{00000000-0005-0000-0000-0000FF950000}"/>
    <cellStyle name="표준 34 2 37 3 3" xfId="25969" xr:uid="{00000000-0005-0000-0000-000000960000}"/>
    <cellStyle name="표준 34 2 37 3 3 2" xfId="37744" xr:uid="{00000000-0005-0000-0000-000001960000}"/>
    <cellStyle name="표준 34 2 37 3 4" xfId="34916" xr:uid="{00000000-0005-0000-0000-000002960000}"/>
    <cellStyle name="표준 34 2 37 4" xfId="11776" xr:uid="{00000000-0005-0000-0000-000003960000}"/>
    <cellStyle name="표준 34 2 37 4 2" xfId="24518" xr:uid="{00000000-0005-0000-0000-000004960000}"/>
    <cellStyle name="표준 34 2 37 4 2 2" xfId="29742" xr:uid="{00000000-0005-0000-0000-000005960000}"/>
    <cellStyle name="표준 34 2 37 4 2 2 2" xfId="41502" xr:uid="{00000000-0005-0000-0000-000006960000}"/>
    <cellStyle name="표준 34 2 37 4 2 3" xfId="36365" xr:uid="{00000000-0005-0000-0000-000007960000}"/>
    <cellStyle name="표준 34 2 37 4 3" xfId="26675" xr:uid="{00000000-0005-0000-0000-000008960000}"/>
    <cellStyle name="표준 34 2 37 4 3 2" xfId="38447" xr:uid="{00000000-0005-0000-0000-000009960000}"/>
    <cellStyle name="표준 34 2 37 4 4" xfId="35439" xr:uid="{00000000-0005-0000-0000-00000A960000}"/>
    <cellStyle name="표준 34 2 37 5" xfId="12306" xr:uid="{00000000-0005-0000-0000-00000B960000}"/>
    <cellStyle name="표준 34 2 37 5 2" xfId="24643" xr:uid="{00000000-0005-0000-0000-00000C960000}"/>
    <cellStyle name="표준 34 2 37 5 2 2" xfId="29867" xr:uid="{00000000-0005-0000-0000-00000D960000}"/>
    <cellStyle name="표준 34 2 37 5 2 2 2" xfId="41627" xr:uid="{00000000-0005-0000-0000-00000E960000}"/>
    <cellStyle name="표준 34 2 37 5 2 3" xfId="36490" xr:uid="{00000000-0005-0000-0000-00000F960000}"/>
    <cellStyle name="표준 34 2 37 5 3" xfId="26876" xr:uid="{00000000-0005-0000-0000-000010960000}"/>
    <cellStyle name="표준 34 2 37 5 3 2" xfId="38648" xr:uid="{00000000-0005-0000-0000-000011960000}"/>
    <cellStyle name="표준 34 2 37 5 4" xfId="35563" xr:uid="{00000000-0005-0000-0000-000012960000}"/>
    <cellStyle name="표준 34 2 37 6" xfId="23897" xr:uid="{00000000-0005-0000-0000-000013960000}"/>
    <cellStyle name="표준 34 2 37 6 2" xfId="29121" xr:uid="{00000000-0005-0000-0000-000014960000}"/>
    <cellStyle name="표준 34 2 37 6 2 2" xfId="40881" xr:uid="{00000000-0005-0000-0000-000015960000}"/>
    <cellStyle name="표준 34 2 37 6 3" xfId="35744" xr:uid="{00000000-0005-0000-0000-000016960000}"/>
    <cellStyle name="표준 34 2 37 7" xfId="25719" xr:uid="{00000000-0005-0000-0000-000017960000}"/>
    <cellStyle name="표준 34 2 37 7 2" xfId="37496" xr:uid="{00000000-0005-0000-0000-000018960000}"/>
    <cellStyle name="표준 34 2 37 8" xfId="34820" xr:uid="{00000000-0005-0000-0000-000019960000}"/>
    <cellStyle name="표준 34 2 38" xfId="11084" xr:uid="{00000000-0005-0000-0000-00001A960000}"/>
    <cellStyle name="표준 34 2 38 2" xfId="24244" xr:uid="{00000000-0005-0000-0000-00001B960000}"/>
    <cellStyle name="표준 34 2 38 2 2" xfId="29468" xr:uid="{00000000-0005-0000-0000-00001C960000}"/>
    <cellStyle name="표준 34 2 38 2 2 2" xfId="41228" xr:uid="{00000000-0005-0000-0000-00001D960000}"/>
    <cellStyle name="표준 34 2 38 2 3" xfId="36091" xr:uid="{00000000-0005-0000-0000-00001E960000}"/>
    <cellStyle name="표준 34 2 38 3" xfId="26301" xr:uid="{00000000-0005-0000-0000-00001F960000}"/>
    <cellStyle name="표준 34 2 38 3 2" xfId="38073" xr:uid="{00000000-0005-0000-0000-000020960000}"/>
    <cellStyle name="표준 34 2 38 4" xfId="35166" xr:uid="{00000000-0005-0000-0000-000021960000}"/>
    <cellStyle name="표준 34 2 39" xfId="10756" xr:uid="{00000000-0005-0000-0000-000022960000}"/>
    <cellStyle name="표준 34 2 39 2" xfId="24140" xr:uid="{00000000-0005-0000-0000-000023960000}"/>
    <cellStyle name="표준 34 2 39 2 2" xfId="29364" xr:uid="{00000000-0005-0000-0000-000024960000}"/>
    <cellStyle name="표준 34 2 39 2 2 2" xfId="41124" xr:uid="{00000000-0005-0000-0000-000025960000}"/>
    <cellStyle name="표준 34 2 39 2 3" xfId="35987" xr:uid="{00000000-0005-0000-0000-000026960000}"/>
    <cellStyle name="표준 34 2 39 3" xfId="26140" xr:uid="{00000000-0005-0000-0000-000027960000}"/>
    <cellStyle name="표준 34 2 39 3 2" xfId="37915" xr:uid="{00000000-0005-0000-0000-000028960000}"/>
    <cellStyle name="표준 34 2 39 4" xfId="35062" xr:uid="{00000000-0005-0000-0000-000029960000}"/>
    <cellStyle name="표준 34 2 4" xfId="9800" xr:uid="{00000000-0005-0000-0000-00002A960000}"/>
    <cellStyle name="표준 34 2 4 2" xfId="11263" xr:uid="{00000000-0005-0000-0000-00002B960000}"/>
    <cellStyle name="표준 34 2 4 2 2" xfId="24321" xr:uid="{00000000-0005-0000-0000-00002C960000}"/>
    <cellStyle name="표준 34 2 4 2 2 2" xfId="29545" xr:uid="{00000000-0005-0000-0000-00002D960000}"/>
    <cellStyle name="표준 34 2 4 2 2 2 2" xfId="41305" xr:uid="{00000000-0005-0000-0000-00002E960000}"/>
    <cellStyle name="표준 34 2 4 2 2 3" xfId="36168" xr:uid="{00000000-0005-0000-0000-00002F960000}"/>
    <cellStyle name="표준 34 2 4 2 3" xfId="26402" xr:uid="{00000000-0005-0000-0000-000030960000}"/>
    <cellStyle name="표준 34 2 4 2 3 2" xfId="38174" xr:uid="{00000000-0005-0000-0000-000031960000}"/>
    <cellStyle name="표준 34 2 4 2 4" xfId="35242" xr:uid="{00000000-0005-0000-0000-000032960000}"/>
    <cellStyle name="표준 34 2 4 3" xfId="10579" xr:uid="{00000000-0005-0000-0000-000033960000}"/>
    <cellStyle name="표준 34 2 4 3 2" xfId="24064" xr:uid="{00000000-0005-0000-0000-000034960000}"/>
    <cellStyle name="표준 34 2 4 3 2 2" xfId="29288" xr:uid="{00000000-0005-0000-0000-000035960000}"/>
    <cellStyle name="표준 34 2 4 3 2 2 2" xfId="41048" xr:uid="{00000000-0005-0000-0000-000036960000}"/>
    <cellStyle name="표준 34 2 4 3 2 3" xfId="35911" xr:uid="{00000000-0005-0000-0000-000037960000}"/>
    <cellStyle name="표준 34 2 4 3 3" xfId="26039" xr:uid="{00000000-0005-0000-0000-000038960000}"/>
    <cellStyle name="표준 34 2 4 3 3 2" xfId="37814" xr:uid="{00000000-0005-0000-0000-000039960000}"/>
    <cellStyle name="표준 34 2 4 3 4" xfId="34986" xr:uid="{00000000-0005-0000-0000-00003A960000}"/>
    <cellStyle name="표준 34 2 4 4" xfId="11708" xr:uid="{00000000-0005-0000-0000-00003B960000}"/>
    <cellStyle name="표준 34 2 4 4 2" xfId="24450" xr:uid="{00000000-0005-0000-0000-00003C960000}"/>
    <cellStyle name="표준 34 2 4 4 2 2" xfId="29674" xr:uid="{00000000-0005-0000-0000-00003D960000}"/>
    <cellStyle name="표준 34 2 4 4 2 2 2" xfId="41434" xr:uid="{00000000-0005-0000-0000-00003E960000}"/>
    <cellStyle name="표준 34 2 4 4 2 3" xfId="36297" xr:uid="{00000000-0005-0000-0000-00003F960000}"/>
    <cellStyle name="표준 34 2 4 4 3" xfId="26607" xr:uid="{00000000-0005-0000-0000-000040960000}"/>
    <cellStyle name="표준 34 2 4 4 3 2" xfId="38379" xr:uid="{00000000-0005-0000-0000-000041960000}"/>
    <cellStyle name="표준 34 2 4 4 4" xfId="35371" xr:uid="{00000000-0005-0000-0000-000042960000}"/>
    <cellStyle name="표준 34 2 4 5" xfId="12238" xr:uid="{00000000-0005-0000-0000-000043960000}"/>
    <cellStyle name="표준 34 2 4 5 2" xfId="24575" xr:uid="{00000000-0005-0000-0000-000044960000}"/>
    <cellStyle name="표준 34 2 4 5 2 2" xfId="29799" xr:uid="{00000000-0005-0000-0000-000045960000}"/>
    <cellStyle name="표준 34 2 4 5 2 2 2" xfId="41559" xr:uid="{00000000-0005-0000-0000-000046960000}"/>
    <cellStyle name="표준 34 2 4 5 2 3" xfId="36422" xr:uid="{00000000-0005-0000-0000-000047960000}"/>
    <cellStyle name="표준 34 2 4 5 3" xfId="26808" xr:uid="{00000000-0005-0000-0000-000048960000}"/>
    <cellStyle name="표준 34 2 4 5 3 2" xfId="38580" xr:uid="{00000000-0005-0000-0000-000049960000}"/>
    <cellStyle name="표준 34 2 4 5 4" xfId="35495" xr:uid="{00000000-0005-0000-0000-00004A960000}"/>
    <cellStyle name="표준 34 2 4 6" xfId="23898" xr:uid="{00000000-0005-0000-0000-00004B960000}"/>
    <cellStyle name="표준 34 2 4 6 2" xfId="29122" xr:uid="{00000000-0005-0000-0000-00004C960000}"/>
    <cellStyle name="표준 34 2 4 6 2 2" xfId="40882" xr:uid="{00000000-0005-0000-0000-00004D960000}"/>
    <cellStyle name="표준 34 2 4 6 3" xfId="35745" xr:uid="{00000000-0005-0000-0000-00004E960000}"/>
    <cellStyle name="표준 34 2 4 7" xfId="25720" xr:uid="{00000000-0005-0000-0000-00004F960000}"/>
    <cellStyle name="표준 34 2 4 7 2" xfId="37497" xr:uid="{00000000-0005-0000-0000-000050960000}"/>
    <cellStyle name="표준 34 2 4 8" xfId="34821" xr:uid="{00000000-0005-0000-0000-000051960000}"/>
    <cellStyle name="표준 34 2 40" xfId="10927" xr:uid="{00000000-0005-0000-0000-000052960000}"/>
    <cellStyle name="표준 34 2 40 2" xfId="24195" xr:uid="{00000000-0005-0000-0000-000053960000}"/>
    <cellStyle name="표준 34 2 40 2 2" xfId="29419" xr:uid="{00000000-0005-0000-0000-000054960000}"/>
    <cellStyle name="표준 34 2 40 2 2 2" xfId="41179" xr:uid="{00000000-0005-0000-0000-000055960000}"/>
    <cellStyle name="표준 34 2 40 2 3" xfId="36042" xr:uid="{00000000-0005-0000-0000-000056960000}"/>
    <cellStyle name="표준 34 2 40 3" xfId="26223" xr:uid="{00000000-0005-0000-0000-000057960000}"/>
    <cellStyle name="표준 34 2 40 3 2" xfId="37996" xr:uid="{00000000-0005-0000-0000-000058960000}"/>
    <cellStyle name="표준 34 2 40 4" xfId="35117" xr:uid="{00000000-0005-0000-0000-000059960000}"/>
    <cellStyle name="표준 34 2 41" xfId="10914" xr:uid="{00000000-0005-0000-0000-00005A960000}"/>
    <cellStyle name="표준 34 2 41 2" xfId="24190" xr:uid="{00000000-0005-0000-0000-00005B960000}"/>
    <cellStyle name="표준 34 2 41 2 2" xfId="29414" xr:uid="{00000000-0005-0000-0000-00005C960000}"/>
    <cellStyle name="표준 34 2 41 2 2 2" xfId="41174" xr:uid="{00000000-0005-0000-0000-00005D960000}"/>
    <cellStyle name="표준 34 2 41 2 3" xfId="36037" xr:uid="{00000000-0005-0000-0000-00005E960000}"/>
    <cellStyle name="표준 34 2 41 3" xfId="26216" xr:uid="{00000000-0005-0000-0000-00005F960000}"/>
    <cellStyle name="표준 34 2 41 3 2" xfId="37989" xr:uid="{00000000-0005-0000-0000-000060960000}"/>
    <cellStyle name="표준 34 2 41 4" xfId="35112" xr:uid="{00000000-0005-0000-0000-000061960000}"/>
    <cellStyle name="표준 34 2 42" xfId="23657" xr:uid="{00000000-0005-0000-0000-000062960000}"/>
    <cellStyle name="표준 34 2 43" xfId="23791" xr:uid="{00000000-0005-0000-0000-000063960000}"/>
    <cellStyle name="표준 34 2 43 2" xfId="29015" xr:uid="{00000000-0005-0000-0000-000064960000}"/>
    <cellStyle name="표준 34 2 43 2 2" xfId="40775" xr:uid="{00000000-0005-0000-0000-000065960000}"/>
    <cellStyle name="표준 34 2 43 3" xfId="35638" xr:uid="{00000000-0005-0000-0000-000066960000}"/>
    <cellStyle name="표준 34 2 44" xfId="25407" xr:uid="{00000000-0005-0000-0000-000067960000}"/>
    <cellStyle name="표준 34 2 44 2" xfId="37201" xr:uid="{00000000-0005-0000-0000-000068960000}"/>
    <cellStyle name="표준 34 2 45" xfId="31444" xr:uid="{00000000-0005-0000-0000-000069960000}"/>
    <cellStyle name="표준 34 2 5" xfId="9801" xr:uid="{00000000-0005-0000-0000-00006A960000}"/>
    <cellStyle name="표준 34 2 5 2" xfId="11107" xr:uid="{00000000-0005-0000-0000-00006B960000}"/>
    <cellStyle name="표준 34 2 5 2 2" xfId="24265" xr:uid="{00000000-0005-0000-0000-00006C960000}"/>
    <cellStyle name="표준 34 2 5 2 2 2" xfId="29489" xr:uid="{00000000-0005-0000-0000-00006D960000}"/>
    <cellStyle name="표준 34 2 5 2 2 2 2" xfId="41249" xr:uid="{00000000-0005-0000-0000-00006E960000}"/>
    <cellStyle name="표준 34 2 5 2 2 3" xfId="36112" xr:uid="{00000000-0005-0000-0000-00006F960000}"/>
    <cellStyle name="표준 34 2 5 2 3" xfId="26322" xr:uid="{00000000-0005-0000-0000-000070960000}"/>
    <cellStyle name="표준 34 2 5 2 3 2" xfId="38094" xr:uid="{00000000-0005-0000-0000-000071960000}"/>
    <cellStyle name="표준 34 2 5 2 4" xfId="35187" xr:uid="{00000000-0005-0000-0000-000072960000}"/>
    <cellStyle name="표준 34 2 5 3" xfId="10736" xr:uid="{00000000-0005-0000-0000-000073960000}"/>
    <cellStyle name="표준 34 2 5 3 2" xfId="24120" xr:uid="{00000000-0005-0000-0000-000074960000}"/>
    <cellStyle name="표준 34 2 5 3 2 2" xfId="29344" xr:uid="{00000000-0005-0000-0000-000075960000}"/>
    <cellStyle name="표준 34 2 5 3 2 2 2" xfId="41104" xr:uid="{00000000-0005-0000-0000-000076960000}"/>
    <cellStyle name="표준 34 2 5 3 2 3" xfId="35967" xr:uid="{00000000-0005-0000-0000-000077960000}"/>
    <cellStyle name="표준 34 2 5 3 3" xfId="26120" xr:uid="{00000000-0005-0000-0000-000078960000}"/>
    <cellStyle name="표준 34 2 5 3 3 2" xfId="37895" xr:uid="{00000000-0005-0000-0000-000079960000}"/>
    <cellStyle name="표준 34 2 5 3 4" xfId="35042" xr:uid="{00000000-0005-0000-0000-00007A960000}"/>
    <cellStyle name="표준 34 2 5 4" xfId="11683" xr:uid="{00000000-0005-0000-0000-00007B960000}"/>
    <cellStyle name="표준 34 2 5 4 2" xfId="24435" xr:uid="{00000000-0005-0000-0000-00007C960000}"/>
    <cellStyle name="표준 34 2 5 4 2 2" xfId="29659" xr:uid="{00000000-0005-0000-0000-00007D960000}"/>
    <cellStyle name="표준 34 2 5 4 2 2 2" xfId="41419" xr:uid="{00000000-0005-0000-0000-00007E960000}"/>
    <cellStyle name="표준 34 2 5 4 2 3" xfId="36282" xr:uid="{00000000-0005-0000-0000-00007F960000}"/>
    <cellStyle name="표준 34 2 5 4 3" xfId="26591" xr:uid="{00000000-0005-0000-0000-000080960000}"/>
    <cellStyle name="표준 34 2 5 4 3 2" xfId="38363" xr:uid="{00000000-0005-0000-0000-000081960000}"/>
    <cellStyle name="표준 34 2 5 4 4" xfId="35356" xr:uid="{00000000-0005-0000-0000-000082960000}"/>
    <cellStyle name="표준 34 2 5 5" xfId="12214" xr:uid="{00000000-0005-0000-0000-000083960000}"/>
    <cellStyle name="표준 34 2 5 5 2" xfId="24560" xr:uid="{00000000-0005-0000-0000-000084960000}"/>
    <cellStyle name="표준 34 2 5 5 2 2" xfId="29784" xr:uid="{00000000-0005-0000-0000-000085960000}"/>
    <cellStyle name="표준 34 2 5 5 2 2 2" xfId="41544" xr:uid="{00000000-0005-0000-0000-000086960000}"/>
    <cellStyle name="표준 34 2 5 5 2 3" xfId="36407" xr:uid="{00000000-0005-0000-0000-000087960000}"/>
    <cellStyle name="표준 34 2 5 5 3" xfId="26793" xr:uid="{00000000-0005-0000-0000-000088960000}"/>
    <cellStyle name="표준 34 2 5 5 3 2" xfId="38565" xr:uid="{00000000-0005-0000-0000-000089960000}"/>
    <cellStyle name="표준 34 2 5 5 4" xfId="35480" xr:uid="{00000000-0005-0000-0000-00008A960000}"/>
    <cellStyle name="표준 34 2 5 6" xfId="23899" xr:uid="{00000000-0005-0000-0000-00008B960000}"/>
    <cellStyle name="표준 34 2 5 6 2" xfId="29123" xr:uid="{00000000-0005-0000-0000-00008C960000}"/>
    <cellStyle name="표준 34 2 5 6 2 2" xfId="40883" xr:uid="{00000000-0005-0000-0000-00008D960000}"/>
    <cellStyle name="표준 34 2 5 6 3" xfId="35746" xr:uid="{00000000-0005-0000-0000-00008E960000}"/>
    <cellStyle name="표준 34 2 5 7" xfId="25721" xr:uid="{00000000-0005-0000-0000-00008F960000}"/>
    <cellStyle name="표준 34 2 5 7 2" xfId="37498" xr:uid="{00000000-0005-0000-0000-000090960000}"/>
    <cellStyle name="표준 34 2 5 8" xfId="34822" xr:uid="{00000000-0005-0000-0000-000091960000}"/>
    <cellStyle name="표준 34 2 6" xfId="9802" xr:uid="{00000000-0005-0000-0000-000092960000}"/>
    <cellStyle name="표준 34 2 6 2" xfId="11260" xr:uid="{00000000-0005-0000-0000-000093960000}"/>
    <cellStyle name="표준 34 2 6 2 2" xfId="24318" xr:uid="{00000000-0005-0000-0000-000094960000}"/>
    <cellStyle name="표준 34 2 6 2 2 2" xfId="29542" xr:uid="{00000000-0005-0000-0000-000095960000}"/>
    <cellStyle name="표준 34 2 6 2 2 2 2" xfId="41302" xr:uid="{00000000-0005-0000-0000-000096960000}"/>
    <cellStyle name="표준 34 2 6 2 2 3" xfId="36165" xr:uid="{00000000-0005-0000-0000-000097960000}"/>
    <cellStyle name="표준 34 2 6 2 3" xfId="26399" xr:uid="{00000000-0005-0000-0000-000098960000}"/>
    <cellStyle name="표준 34 2 6 2 3 2" xfId="38171" xr:uid="{00000000-0005-0000-0000-000099960000}"/>
    <cellStyle name="표준 34 2 6 2 4" xfId="35239" xr:uid="{00000000-0005-0000-0000-00009A960000}"/>
    <cellStyle name="표준 34 2 6 3" xfId="10582" xr:uid="{00000000-0005-0000-0000-00009B960000}"/>
    <cellStyle name="표준 34 2 6 3 2" xfId="24067" xr:uid="{00000000-0005-0000-0000-00009C960000}"/>
    <cellStyle name="표준 34 2 6 3 2 2" xfId="29291" xr:uid="{00000000-0005-0000-0000-00009D960000}"/>
    <cellStyle name="표준 34 2 6 3 2 2 2" xfId="41051" xr:uid="{00000000-0005-0000-0000-00009E960000}"/>
    <cellStyle name="표준 34 2 6 3 2 3" xfId="35914" xr:uid="{00000000-0005-0000-0000-00009F960000}"/>
    <cellStyle name="표준 34 2 6 3 3" xfId="26042" xr:uid="{00000000-0005-0000-0000-0000A0960000}"/>
    <cellStyle name="표준 34 2 6 3 3 2" xfId="37817" xr:uid="{00000000-0005-0000-0000-0000A1960000}"/>
    <cellStyle name="표준 34 2 6 3 4" xfId="34989" xr:uid="{00000000-0005-0000-0000-0000A2960000}"/>
    <cellStyle name="표준 34 2 6 4" xfId="11063" xr:uid="{00000000-0005-0000-0000-0000A3960000}"/>
    <cellStyle name="표준 34 2 6 4 2" xfId="24238" xr:uid="{00000000-0005-0000-0000-0000A4960000}"/>
    <cellStyle name="표준 34 2 6 4 2 2" xfId="29462" xr:uid="{00000000-0005-0000-0000-0000A5960000}"/>
    <cellStyle name="표준 34 2 6 4 2 2 2" xfId="41222" xr:uid="{00000000-0005-0000-0000-0000A6960000}"/>
    <cellStyle name="표준 34 2 6 4 2 3" xfId="36085" xr:uid="{00000000-0005-0000-0000-0000A7960000}"/>
    <cellStyle name="표준 34 2 6 4 3" xfId="26293" xr:uid="{00000000-0005-0000-0000-0000A8960000}"/>
    <cellStyle name="표준 34 2 6 4 3 2" xfId="38065" xr:uid="{00000000-0005-0000-0000-0000A9960000}"/>
    <cellStyle name="표준 34 2 6 4 4" xfId="35160" xr:uid="{00000000-0005-0000-0000-0000AA960000}"/>
    <cellStyle name="표준 34 2 6 5" xfId="12235" xr:uid="{00000000-0005-0000-0000-0000AB960000}"/>
    <cellStyle name="표준 34 2 6 5 2" xfId="24572" xr:uid="{00000000-0005-0000-0000-0000AC960000}"/>
    <cellStyle name="표준 34 2 6 5 2 2" xfId="29796" xr:uid="{00000000-0005-0000-0000-0000AD960000}"/>
    <cellStyle name="표준 34 2 6 5 2 2 2" xfId="41556" xr:uid="{00000000-0005-0000-0000-0000AE960000}"/>
    <cellStyle name="표준 34 2 6 5 2 3" xfId="36419" xr:uid="{00000000-0005-0000-0000-0000AF960000}"/>
    <cellStyle name="표준 34 2 6 5 3" xfId="26805" xr:uid="{00000000-0005-0000-0000-0000B0960000}"/>
    <cellStyle name="표준 34 2 6 5 3 2" xfId="38577" xr:uid="{00000000-0005-0000-0000-0000B1960000}"/>
    <cellStyle name="표준 34 2 6 5 4" xfId="35492" xr:uid="{00000000-0005-0000-0000-0000B2960000}"/>
    <cellStyle name="표준 34 2 6 6" xfId="23900" xr:uid="{00000000-0005-0000-0000-0000B3960000}"/>
    <cellStyle name="표준 34 2 6 6 2" xfId="29124" xr:uid="{00000000-0005-0000-0000-0000B4960000}"/>
    <cellStyle name="표준 34 2 6 6 2 2" xfId="40884" xr:uid="{00000000-0005-0000-0000-0000B5960000}"/>
    <cellStyle name="표준 34 2 6 6 3" xfId="35747" xr:uid="{00000000-0005-0000-0000-0000B6960000}"/>
    <cellStyle name="표준 34 2 6 7" xfId="25722" xr:uid="{00000000-0005-0000-0000-0000B7960000}"/>
    <cellStyle name="표준 34 2 6 7 2" xfId="37499" xr:uid="{00000000-0005-0000-0000-0000B8960000}"/>
    <cellStyle name="표준 34 2 6 8" xfId="34823" xr:uid="{00000000-0005-0000-0000-0000B9960000}"/>
    <cellStyle name="표준 34 2 7" xfId="9803" xr:uid="{00000000-0005-0000-0000-0000BA960000}"/>
    <cellStyle name="표준 34 2 7 2" xfId="11110" xr:uid="{00000000-0005-0000-0000-0000BB960000}"/>
    <cellStyle name="표준 34 2 7 2 2" xfId="24268" xr:uid="{00000000-0005-0000-0000-0000BC960000}"/>
    <cellStyle name="표준 34 2 7 2 2 2" xfId="29492" xr:uid="{00000000-0005-0000-0000-0000BD960000}"/>
    <cellStyle name="표준 34 2 7 2 2 2 2" xfId="41252" xr:uid="{00000000-0005-0000-0000-0000BE960000}"/>
    <cellStyle name="표준 34 2 7 2 2 3" xfId="36115" xr:uid="{00000000-0005-0000-0000-0000BF960000}"/>
    <cellStyle name="표준 34 2 7 2 3" xfId="26325" xr:uid="{00000000-0005-0000-0000-0000C0960000}"/>
    <cellStyle name="표준 34 2 7 2 3 2" xfId="38097" xr:uid="{00000000-0005-0000-0000-0000C1960000}"/>
    <cellStyle name="표준 34 2 7 2 4" xfId="35190" xr:uid="{00000000-0005-0000-0000-0000C2960000}"/>
    <cellStyle name="표준 34 2 7 3" xfId="10733" xr:uid="{00000000-0005-0000-0000-0000C3960000}"/>
    <cellStyle name="표준 34 2 7 3 2" xfId="24117" xr:uid="{00000000-0005-0000-0000-0000C4960000}"/>
    <cellStyle name="표준 34 2 7 3 2 2" xfId="29341" xr:uid="{00000000-0005-0000-0000-0000C5960000}"/>
    <cellStyle name="표준 34 2 7 3 2 2 2" xfId="41101" xr:uid="{00000000-0005-0000-0000-0000C6960000}"/>
    <cellStyle name="표준 34 2 7 3 2 3" xfId="35964" xr:uid="{00000000-0005-0000-0000-0000C7960000}"/>
    <cellStyle name="표준 34 2 7 3 3" xfId="26117" xr:uid="{00000000-0005-0000-0000-0000C8960000}"/>
    <cellStyle name="표준 34 2 7 3 3 2" xfId="37892" xr:uid="{00000000-0005-0000-0000-0000C9960000}"/>
    <cellStyle name="표준 34 2 7 3 4" xfId="35039" xr:uid="{00000000-0005-0000-0000-0000CA960000}"/>
    <cellStyle name="표준 34 2 7 4" xfId="11687" xr:uid="{00000000-0005-0000-0000-0000CB960000}"/>
    <cellStyle name="표준 34 2 7 4 2" xfId="24438" xr:uid="{00000000-0005-0000-0000-0000CC960000}"/>
    <cellStyle name="표준 34 2 7 4 2 2" xfId="29662" xr:uid="{00000000-0005-0000-0000-0000CD960000}"/>
    <cellStyle name="표준 34 2 7 4 2 2 2" xfId="41422" xr:uid="{00000000-0005-0000-0000-0000CE960000}"/>
    <cellStyle name="표준 34 2 7 4 2 3" xfId="36285" xr:uid="{00000000-0005-0000-0000-0000CF960000}"/>
    <cellStyle name="표준 34 2 7 4 3" xfId="26595" xr:uid="{00000000-0005-0000-0000-0000D0960000}"/>
    <cellStyle name="표준 34 2 7 4 3 2" xfId="38367" xr:uid="{00000000-0005-0000-0000-0000D1960000}"/>
    <cellStyle name="표준 34 2 7 4 4" xfId="35359" xr:uid="{00000000-0005-0000-0000-0000D2960000}"/>
    <cellStyle name="표준 34 2 7 5" xfId="12217" xr:uid="{00000000-0005-0000-0000-0000D3960000}"/>
    <cellStyle name="표준 34 2 7 5 2" xfId="24563" xr:uid="{00000000-0005-0000-0000-0000D4960000}"/>
    <cellStyle name="표준 34 2 7 5 2 2" xfId="29787" xr:uid="{00000000-0005-0000-0000-0000D5960000}"/>
    <cellStyle name="표준 34 2 7 5 2 2 2" xfId="41547" xr:uid="{00000000-0005-0000-0000-0000D6960000}"/>
    <cellStyle name="표준 34 2 7 5 2 3" xfId="36410" xr:uid="{00000000-0005-0000-0000-0000D7960000}"/>
    <cellStyle name="표준 34 2 7 5 3" xfId="26796" xr:uid="{00000000-0005-0000-0000-0000D8960000}"/>
    <cellStyle name="표준 34 2 7 5 3 2" xfId="38568" xr:uid="{00000000-0005-0000-0000-0000D9960000}"/>
    <cellStyle name="표준 34 2 7 5 4" xfId="35483" xr:uid="{00000000-0005-0000-0000-0000DA960000}"/>
    <cellStyle name="표준 34 2 7 6" xfId="23901" xr:uid="{00000000-0005-0000-0000-0000DB960000}"/>
    <cellStyle name="표준 34 2 7 6 2" xfId="29125" xr:uid="{00000000-0005-0000-0000-0000DC960000}"/>
    <cellStyle name="표준 34 2 7 6 2 2" xfId="40885" xr:uid="{00000000-0005-0000-0000-0000DD960000}"/>
    <cellStyle name="표준 34 2 7 6 3" xfId="35748" xr:uid="{00000000-0005-0000-0000-0000DE960000}"/>
    <cellStyle name="표준 34 2 7 7" xfId="25723" xr:uid="{00000000-0005-0000-0000-0000DF960000}"/>
    <cellStyle name="표준 34 2 7 7 2" xfId="37500" xr:uid="{00000000-0005-0000-0000-0000E0960000}"/>
    <cellStyle name="표준 34 2 7 8" xfId="34824" xr:uid="{00000000-0005-0000-0000-0000E1960000}"/>
    <cellStyle name="표준 34 2 8" xfId="9804" xr:uid="{00000000-0005-0000-0000-0000E2960000}"/>
    <cellStyle name="표준 34 2 8 2" xfId="11257" xr:uid="{00000000-0005-0000-0000-0000E3960000}"/>
    <cellStyle name="표준 34 2 8 2 2" xfId="24315" xr:uid="{00000000-0005-0000-0000-0000E4960000}"/>
    <cellStyle name="표준 34 2 8 2 2 2" xfId="29539" xr:uid="{00000000-0005-0000-0000-0000E5960000}"/>
    <cellStyle name="표준 34 2 8 2 2 2 2" xfId="41299" xr:uid="{00000000-0005-0000-0000-0000E6960000}"/>
    <cellStyle name="표준 34 2 8 2 2 3" xfId="36162" xr:uid="{00000000-0005-0000-0000-0000E7960000}"/>
    <cellStyle name="표준 34 2 8 2 3" xfId="26396" xr:uid="{00000000-0005-0000-0000-0000E8960000}"/>
    <cellStyle name="표준 34 2 8 2 3 2" xfId="38168" xr:uid="{00000000-0005-0000-0000-0000E9960000}"/>
    <cellStyle name="표준 34 2 8 2 4" xfId="35236" xr:uid="{00000000-0005-0000-0000-0000EA960000}"/>
    <cellStyle name="표준 34 2 8 3" xfId="10585" xr:uid="{00000000-0005-0000-0000-0000EB960000}"/>
    <cellStyle name="표준 34 2 8 3 2" xfId="24070" xr:uid="{00000000-0005-0000-0000-0000EC960000}"/>
    <cellStyle name="표준 34 2 8 3 2 2" xfId="29294" xr:uid="{00000000-0005-0000-0000-0000ED960000}"/>
    <cellStyle name="표준 34 2 8 3 2 2 2" xfId="41054" xr:uid="{00000000-0005-0000-0000-0000EE960000}"/>
    <cellStyle name="표준 34 2 8 3 2 3" xfId="35917" xr:uid="{00000000-0005-0000-0000-0000EF960000}"/>
    <cellStyle name="표준 34 2 8 3 3" xfId="26045" xr:uid="{00000000-0005-0000-0000-0000F0960000}"/>
    <cellStyle name="표준 34 2 8 3 3 2" xfId="37820" xr:uid="{00000000-0005-0000-0000-0000F1960000}"/>
    <cellStyle name="표준 34 2 8 3 4" xfId="34992" xr:uid="{00000000-0005-0000-0000-0000F2960000}"/>
    <cellStyle name="표준 34 2 8 4" xfId="11060" xr:uid="{00000000-0005-0000-0000-0000F3960000}"/>
    <cellStyle name="표준 34 2 8 4 2" xfId="24235" xr:uid="{00000000-0005-0000-0000-0000F4960000}"/>
    <cellStyle name="표준 34 2 8 4 2 2" xfId="29459" xr:uid="{00000000-0005-0000-0000-0000F5960000}"/>
    <cellStyle name="표준 34 2 8 4 2 2 2" xfId="41219" xr:uid="{00000000-0005-0000-0000-0000F6960000}"/>
    <cellStyle name="표준 34 2 8 4 2 3" xfId="36082" xr:uid="{00000000-0005-0000-0000-0000F7960000}"/>
    <cellStyle name="표준 34 2 8 4 3" xfId="26290" xr:uid="{00000000-0005-0000-0000-0000F8960000}"/>
    <cellStyle name="표준 34 2 8 4 3 2" xfId="38062" xr:uid="{00000000-0005-0000-0000-0000F9960000}"/>
    <cellStyle name="표준 34 2 8 4 4" xfId="35157" xr:uid="{00000000-0005-0000-0000-0000FA960000}"/>
    <cellStyle name="표준 34 2 8 5" xfId="10781" xr:uid="{00000000-0005-0000-0000-0000FB960000}"/>
    <cellStyle name="표준 34 2 8 5 2" xfId="24150" xr:uid="{00000000-0005-0000-0000-0000FC960000}"/>
    <cellStyle name="표준 34 2 8 5 2 2" xfId="29374" xr:uid="{00000000-0005-0000-0000-0000FD960000}"/>
    <cellStyle name="표준 34 2 8 5 2 2 2" xfId="41134" xr:uid="{00000000-0005-0000-0000-0000FE960000}"/>
    <cellStyle name="표준 34 2 8 5 2 3" xfId="35997" xr:uid="{00000000-0005-0000-0000-0000FF960000}"/>
    <cellStyle name="표준 34 2 8 5 3" xfId="26154" xr:uid="{00000000-0005-0000-0000-000000970000}"/>
    <cellStyle name="표준 34 2 8 5 3 2" xfId="37928" xr:uid="{00000000-0005-0000-0000-000001970000}"/>
    <cellStyle name="표준 34 2 8 5 4" xfId="35072" xr:uid="{00000000-0005-0000-0000-000002970000}"/>
    <cellStyle name="표준 34 2 8 6" xfId="23902" xr:uid="{00000000-0005-0000-0000-000003970000}"/>
    <cellStyle name="표준 34 2 8 6 2" xfId="29126" xr:uid="{00000000-0005-0000-0000-000004970000}"/>
    <cellStyle name="표준 34 2 8 6 2 2" xfId="40886" xr:uid="{00000000-0005-0000-0000-000005970000}"/>
    <cellStyle name="표준 34 2 8 6 3" xfId="35749" xr:uid="{00000000-0005-0000-0000-000006970000}"/>
    <cellStyle name="표준 34 2 8 7" xfId="25724" xr:uid="{00000000-0005-0000-0000-000007970000}"/>
    <cellStyle name="표준 34 2 8 7 2" xfId="37501" xr:uid="{00000000-0005-0000-0000-000008970000}"/>
    <cellStyle name="표준 34 2 8 8" xfId="34825" xr:uid="{00000000-0005-0000-0000-000009970000}"/>
    <cellStyle name="표준 34 2 9" xfId="9805" xr:uid="{00000000-0005-0000-0000-00000A970000}"/>
    <cellStyle name="표준 34 2 9 2" xfId="11112" xr:uid="{00000000-0005-0000-0000-00000B970000}"/>
    <cellStyle name="표준 34 2 9 2 2" xfId="24270" xr:uid="{00000000-0005-0000-0000-00000C970000}"/>
    <cellStyle name="표준 34 2 9 2 2 2" xfId="29494" xr:uid="{00000000-0005-0000-0000-00000D970000}"/>
    <cellStyle name="표준 34 2 9 2 2 2 2" xfId="41254" xr:uid="{00000000-0005-0000-0000-00000E970000}"/>
    <cellStyle name="표준 34 2 9 2 2 3" xfId="36117" xr:uid="{00000000-0005-0000-0000-00000F970000}"/>
    <cellStyle name="표준 34 2 9 2 3" xfId="26327" xr:uid="{00000000-0005-0000-0000-000010970000}"/>
    <cellStyle name="표준 34 2 9 2 3 2" xfId="38099" xr:uid="{00000000-0005-0000-0000-000011970000}"/>
    <cellStyle name="표준 34 2 9 2 4" xfId="35192" xr:uid="{00000000-0005-0000-0000-000012970000}"/>
    <cellStyle name="표준 34 2 9 3" xfId="10731" xr:uid="{00000000-0005-0000-0000-000013970000}"/>
    <cellStyle name="표준 34 2 9 3 2" xfId="24115" xr:uid="{00000000-0005-0000-0000-000014970000}"/>
    <cellStyle name="표준 34 2 9 3 2 2" xfId="29339" xr:uid="{00000000-0005-0000-0000-000015970000}"/>
    <cellStyle name="표준 34 2 9 3 2 2 2" xfId="41099" xr:uid="{00000000-0005-0000-0000-000016970000}"/>
    <cellStyle name="표준 34 2 9 3 2 3" xfId="35962" xr:uid="{00000000-0005-0000-0000-000017970000}"/>
    <cellStyle name="표준 34 2 9 3 3" xfId="26115" xr:uid="{00000000-0005-0000-0000-000018970000}"/>
    <cellStyle name="표준 34 2 9 3 3 2" xfId="37890" xr:uid="{00000000-0005-0000-0000-000019970000}"/>
    <cellStyle name="표준 34 2 9 3 4" xfId="35037" xr:uid="{00000000-0005-0000-0000-00001A970000}"/>
    <cellStyle name="표준 34 2 9 4" xfId="11689" xr:uid="{00000000-0005-0000-0000-00001B970000}"/>
    <cellStyle name="표준 34 2 9 4 2" xfId="24440" xr:uid="{00000000-0005-0000-0000-00001C970000}"/>
    <cellStyle name="표준 34 2 9 4 2 2" xfId="29664" xr:uid="{00000000-0005-0000-0000-00001D970000}"/>
    <cellStyle name="표준 34 2 9 4 2 2 2" xfId="41424" xr:uid="{00000000-0005-0000-0000-00001E970000}"/>
    <cellStyle name="표준 34 2 9 4 2 3" xfId="36287" xr:uid="{00000000-0005-0000-0000-00001F970000}"/>
    <cellStyle name="표준 34 2 9 4 3" xfId="26597" xr:uid="{00000000-0005-0000-0000-000020970000}"/>
    <cellStyle name="표준 34 2 9 4 3 2" xfId="38369" xr:uid="{00000000-0005-0000-0000-000021970000}"/>
    <cellStyle name="표준 34 2 9 4 4" xfId="35361" xr:uid="{00000000-0005-0000-0000-000022970000}"/>
    <cellStyle name="표준 34 2 9 5" xfId="10911" xr:uid="{00000000-0005-0000-0000-000023970000}"/>
    <cellStyle name="표준 34 2 9 5 2" xfId="24188" xr:uid="{00000000-0005-0000-0000-000024970000}"/>
    <cellStyle name="표준 34 2 9 5 2 2" xfId="29412" xr:uid="{00000000-0005-0000-0000-000025970000}"/>
    <cellStyle name="표준 34 2 9 5 2 2 2" xfId="41172" xr:uid="{00000000-0005-0000-0000-000026970000}"/>
    <cellStyle name="표준 34 2 9 5 2 3" xfId="36035" xr:uid="{00000000-0005-0000-0000-000027970000}"/>
    <cellStyle name="표준 34 2 9 5 3" xfId="26214" xr:uid="{00000000-0005-0000-0000-000028970000}"/>
    <cellStyle name="표준 34 2 9 5 3 2" xfId="37987" xr:uid="{00000000-0005-0000-0000-000029970000}"/>
    <cellStyle name="표준 34 2 9 5 4" xfId="35110" xr:uid="{00000000-0005-0000-0000-00002A970000}"/>
    <cellStyle name="표준 34 2 9 6" xfId="23903" xr:uid="{00000000-0005-0000-0000-00002B970000}"/>
    <cellStyle name="표준 34 2 9 6 2" xfId="29127" xr:uid="{00000000-0005-0000-0000-00002C970000}"/>
    <cellStyle name="표준 34 2 9 6 2 2" xfId="40887" xr:uid="{00000000-0005-0000-0000-00002D970000}"/>
    <cellStyle name="표준 34 2 9 6 3" xfId="35750" xr:uid="{00000000-0005-0000-0000-00002E970000}"/>
    <cellStyle name="표준 34 2 9 7" xfId="25725" xr:uid="{00000000-0005-0000-0000-00002F970000}"/>
    <cellStyle name="표준 34 2 9 7 2" xfId="37502" xr:uid="{00000000-0005-0000-0000-000030970000}"/>
    <cellStyle name="표준 34 2 9 8" xfId="34826" xr:uid="{00000000-0005-0000-0000-000031970000}"/>
    <cellStyle name="표준 34 20" xfId="9806" xr:uid="{00000000-0005-0000-0000-000032970000}"/>
    <cellStyle name="표준 34 20 2" xfId="11293" xr:uid="{00000000-0005-0000-0000-000033970000}"/>
    <cellStyle name="표준 34 20 2 2" xfId="24351" xr:uid="{00000000-0005-0000-0000-000034970000}"/>
    <cellStyle name="표준 34 20 2 2 2" xfId="29575" xr:uid="{00000000-0005-0000-0000-000035970000}"/>
    <cellStyle name="표준 34 20 2 2 2 2" xfId="41335" xr:uid="{00000000-0005-0000-0000-000036970000}"/>
    <cellStyle name="표준 34 20 2 2 3" xfId="36198" xr:uid="{00000000-0005-0000-0000-000037970000}"/>
    <cellStyle name="표준 34 20 2 3" xfId="26432" xr:uid="{00000000-0005-0000-0000-000038970000}"/>
    <cellStyle name="표준 34 20 2 3 2" xfId="38204" xr:uid="{00000000-0005-0000-0000-000039970000}"/>
    <cellStyle name="표준 34 20 2 4" xfId="35272" xr:uid="{00000000-0005-0000-0000-00003A970000}"/>
    <cellStyle name="표준 34 20 3" xfId="10549" xr:uid="{00000000-0005-0000-0000-00003B970000}"/>
    <cellStyle name="표준 34 20 3 2" xfId="24034" xr:uid="{00000000-0005-0000-0000-00003C970000}"/>
    <cellStyle name="표준 34 20 3 2 2" xfId="29258" xr:uid="{00000000-0005-0000-0000-00003D970000}"/>
    <cellStyle name="표준 34 20 3 2 2 2" xfId="41018" xr:uid="{00000000-0005-0000-0000-00003E970000}"/>
    <cellStyle name="표준 34 20 3 2 3" xfId="35881" xr:uid="{00000000-0005-0000-0000-00003F970000}"/>
    <cellStyle name="표준 34 20 3 3" xfId="26009" xr:uid="{00000000-0005-0000-0000-000040970000}"/>
    <cellStyle name="표준 34 20 3 3 2" xfId="37784" xr:uid="{00000000-0005-0000-0000-000041970000}"/>
    <cellStyle name="표준 34 20 3 4" xfId="34956" xr:uid="{00000000-0005-0000-0000-000042970000}"/>
    <cellStyle name="표준 34 20 4" xfId="11737" xr:uid="{00000000-0005-0000-0000-000043970000}"/>
    <cellStyle name="표준 34 20 4 2" xfId="24479" xr:uid="{00000000-0005-0000-0000-000044970000}"/>
    <cellStyle name="표준 34 20 4 2 2" xfId="29703" xr:uid="{00000000-0005-0000-0000-000045970000}"/>
    <cellStyle name="표준 34 20 4 2 2 2" xfId="41463" xr:uid="{00000000-0005-0000-0000-000046970000}"/>
    <cellStyle name="표준 34 20 4 2 3" xfId="36326" xr:uid="{00000000-0005-0000-0000-000047970000}"/>
    <cellStyle name="표준 34 20 4 3" xfId="26636" xr:uid="{00000000-0005-0000-0000-000048970000}"/>
    <cellStyle name="표준 34 20 4 3 2" xfId="38408" xr:uid="{00000000-0005-0000-0000-000049970000}"/>
    <cellStyle name="표준 34 20 4 4" xfId="35400" xr:uid="{00000000-0005-0000-0000-00004A970000}"/>
    <cellStyle name="표준 34 20 5" xfId="12267" xr:uid="{00000000-0005-0000-0000-00004B970000}"/>
    <cellStyle name="표준 34 20 5 2" xfId="24604" xr:uid="{00000000-0005-0000-0000-00004C970000}"/>
    <cellStyle name="표준 34 20 5 2 2" xfId="29828" xr:uid="{00000000-0005-0000-0000-00004D970000}"/>
    <cellStyle name="표준 34 20 5 2 2 2" xfId="41588" xr:uid="{00000000-0005-0000-0000-00004E970000}"/>
    <cellStyle name="표준 34 20 5 2 3" xfId="36451" xr:uid="{00000000-0005-0000-0000-00004F970000}"/>
    <cellStyle name="표준 34 20 5 3" xfId="26837" xr:uid="{00000000-0005-0000-0000-000050970000}"/>
    <cellStyle name="표준 34 20 5 3 2" xfId="38609" xr:uid="{00000000-0005-0000-0000-000051970000}"/>
    <cellStyle name="표준 34 20 5 4" xfId="35524" xr:uid="{00000000-0005-0000-0000-000052970000}"/>
    <cellStyle name="표준 34 20 6" xfId="23904" xr:uid="{00000000-0005-0000-0000-000053970000}"/>
    <cellStyle name="표준 34 20 6 2" xfId="29128" xr:uid="{00000000-0005-0000-0000-000054970000}"/>
    <cellStyle name="표준 34 20 6 2 2" xfId="40888" xr:uid="{00000000-0005-0000-0000-000055970000}"/>
    <cellStyle name="표준 34 20 6 3" xfId="35751" xr:uid="{00000000-0005-0000-0000-000056970000}"/>
    <cellStyle name="표준 34 20 7" xfId="25726" xr:uid="{00000000-0005-0000-0000-000057970000}"/>
    <cellStyle name="표준 34 20 7 2" xfId="37503" xr:uid="{00000000-0005-0000-0000-000058970000}"/>
    <cellStyle name="표준 34 20 8" xfId="34827" xr:uid="{00000000-0005-0000-0000-000059970000}"/>
    <cellStyle name="표준 34 21" xfId="9807" xr:uid="{00000000-0005-0000-0000-00005A970000}"/>
    <cellStyle name="표준 34 21 2" xfId="11296" xr:uid="{00000000-0005-0000-0000-00005B970000}"/>
    <cellStyle name="표준 34 21 2 2" xfId="24354" xr:uid="{00000000-0005-0000-0000-00005C970000}"/>
    <cellStyle name="표준 34 21 2 2 2" xfId="29578" xr:uid="{00000000-0005-0000-0000-00005D970000}"/>
    <cellStyle name="표준 34 21 2 2 2 2" xfId="41338" xr:uid="{00000000-0005-0000-0000-00005E970000}"/>
    <cellStyle name="표준 34 21 2 2 3" xfId="36201" xr:uid="{00000000-0005-0000-0000-00005F970000}"/>
    <cellStyle name="표준 34 21 2 3" xfId="26435" xr:uid="{00000000-0005-0000-0000-000060970000}"/>
    <cellStyle name="표준 34 21 2 3 2" xfId="38207" xr:uid="{00000000-0005-0000-0000-000061970000}"/>
    <cellStyle name="표준 34 21 2 4" xfId="35275" xr:uid="{00000000-0005-0000-0000-000062970000}"/>
    <cellStyle name="표준 34 21 3" xfId="10546" xr:uid="{00000000-0005-0000-0000-000063970000}"/>
    <cellStyle name="표준 34 21 3 2" xfId="24031" xr:uid="{00000000-0005-0000-0000-000064970000}"/>
    <cellStyle name="표준 34 21 3 2 2" xfId="29255" xr:uid="{00000000-0005-0000-0000-000065970000}"/>
    <cellStyle name="표준 34 21 3 2 2 2" xfId="41015" xr:uid="{00000000-0005-0000-0000-000066970000}"/>
    <cellStyle name="표준 34 21 3 2 3" xfId="35878" xr:uid="{00000000-0005-0000-0000-000067970000}"/>
    <cellStyle name="표준 34 21 3 3" xfId="26006" xr:uid="{00000000-0005-0000-0000-000068970000}"/>
    <cellStyle name="표준 34 21 3 3 2" xfId="37781" xr:uid="{00000000-0005-0000-0000-000069970000}"/>
    <cellStyle name="표준 34 21 3 4" xfId="34953" xr:uid="{00000000-0005-0000-0000-00006A970000}"/>
    <cellStyle name="표준 34 21 4" xfId="11740" xr:uid="{00000000-0005-0000-0000-00006B970000}"/>
    <cellStyle name="표준 34 21 4 2" xfId="24482" xr:uid="{00000000-0005-0000-0000-00006C970000}"/>
    <cellStyle name="표준 34 21 4 2 2" xfId="29706" xr:uid="{00000000-0005-0000-0000-00006D970000}"/>
    <cellStyle name="표준 34 21 4 2 2 2" xfId="41466" xr:uid="{00000000-0005-0000-0000-00006E970000}"/>
    <cellStyle name="표준 34 21 4 2 3" xfId="36329" xr:uid="{00000000-0005-0000-0000-00006F970000}"/>
    <cellStyle name="표준 34 21 4 3" xfId="26639" xr:uid="{00000000-0005-0000-0000-000070970000}"/>
    <cellStyle name="표준 34 21 4 3 2" xfId="38411" xr:uid="{00000000-0005-0000-0000-000071970000}"/>
    <cellStyle name="표준 34 21 4 4" xfId="35403" xr:uid="{00000000-0005-0000-0000-000072970000}"/>
    <cellStyle name="표준 34 21 5" xfId="12270" xr:uid="{00000000-0005-0000-0000-000073970000}"/>
    <cellStyle name="표준 34 21 5 2" xfId="24607" xr:uid="{00000000-0005-0000-0000-000074970000}"/>
    <cellStyle name="표준 34 21 5 2 2" xfId="29831" xr:uid="{00000000-0005-0000-0000-000075970000}"/>
    <cellStyle name="표준 34 21 5 2 2 2" xfId="41591" xr:uid="{00000000-0005-0000-0000-000076970000}"/>
    <cellStyle name="표준 34 21 5 2 3" xfId="36454" xr:uid="{00000000-0005-0000-0000-000077970000}"/>
    <cellStyle name="표준 34 21 5 3" xfId="26840" xr:uid="{00000000-0005-0000-0000-000078970000}"/>
    <cellStyle name="표준 34 21 5 3 2" xfId="38612" xr:uid="{00000000-0005-0000-0000-000079970000}"/>
    <cellStyle name="표준 34 21 5 4" xfId="35527" xr:uid="{00000000-0005-0000-0000-00007A970000}"/>
    <cellStyle name="표준 34 21 6" xfId="23905" xr:uid="{00000000-0005-0000-0000-00007B970000}"/>
    <cellStyle name="표준 34 21 6 2" xfId="29129" xr:uid="{00000000-0005-0000-0000-00007C970000}"/>
    <cellStyle name="표준 34 21 6 2 2" xfId="40889" xr:uid="{00000000-0005-0000-0000-00007D970000}"/>
    <cellStyle name="표준 34 21 6 3" xfId="35752" xr:uid="{00000000-0005-0000-0000-00007E970000}"/>
    <cellStyle name="표준 34 21 7" xfId="25727" xr:uid="{00000000-0005-0000-0000-00007F970000}"/>
    <cellStyle name="표준 34 21 7 2" xfId="37504" xr:uid="{00000000-0005-0000-0000-000080970000}"/>
    <cellStyle name="표준 34 21 8" xfId="34828" xr:uid="{00000000-0005-0000-0000-000081970000}"/>
    <cellStyle name="표준 34 22" xfId="9808" xr:uid="{00000000-0005-0000-0000-000082970000}"/>
    <cellStyle name="표준 34 22 2" xfId="11299" xr:uid="{00000000-0005-0000-0000-000083970000}"/>
    <cellStyle name="표준 34 22 2 2" xfId="24357" xr:uid="{00000000-0005-0000-0000-000084970000}"/>
    <cellStyle name="표준 34 22 2 2 2" xfId="29581" xr:uid="{00000000-0005-0000-0000-000085970000}"/>
    <cellStyle name="표준 34 22 2 2 2 2" xfId="41341" xr:uid="{00000000-0005-0000-0000-000086970000}"/>
    <cellStyle name="표준 34 22 2 2 3" xfId="36204" xr:uid="{00000000-0005-0000-0000-000087970000}"/>
    <cellStyle name="표준 34 22 2 3" xfId="26438" xr:uid="{00000000-0005-0000-0000-000088970000}"/>
    <cellStyle name="표준 34 22 2 3 2" xfId="38210" xr:uid="{00000000-0005-0000-0000-000089970000}"/>
    <cellStyle name="표준 34 22 2 4" xfId="35278" xr:uid="{00000000-0005-0000-0000-00008A970000}"/>
    <cellStyle name="표준 34 22 3" xfId="10543" xr:uid="{00000000-0005-0000-0000-00008B970000}"/>
    <cellStyle name="표준 34 22 3 2" xfId="24028" xr:uid="{00000000-0005-0000-0000-00008C970000}"/>
    <cellStyle name="표준 34 22 3 2 2" xfId="29252" xr:uid="{00000000-0005-0000-0000-00008D970000}"/>
    <cellStyle name="표준 34 22 3 2 2 2" xfId="41012" xr:uid="{00000000-0005-0000-0000-00008E970000}"/>
    <cellStyle name="표준 34 22 3 2 3" xfId="35875" xr:uid="{00000000-0005-0000-0000-00008F970000}"/>
    <cellStyle name="표준 34 22 3 3" xfId="26003" xr:uid="{00000000-0005-0000-0000-000090970000}"/>
    <cellStyle name="표준 34 22 3 3 2" xfId="37778" xr:uid="{00000000-0005-0000-0000-000091970000}"/>
    <cellStyle name="표준 34 22 3 4" xfId="34950" xr:uid="{00000000-0005-0000-0000-000092970000}"/>
    <cellStyle name="표준 34 22 4" xfId="11743" xr:uid="{00000000-0005-0000-0000-000093970000}"/>
    <cellStyle name="표준 34 22 4 2" xfId="24485" xr:uid="{00000000-0005-0000-0000-000094970000}"/>
    <cellStyle name="표준 34 22 4 2 2" xfId="29709" xr:uid="{00000000-0005-0000-0000-000095970000}"/>
    <cellStyle name="표준 34 22 4 2 2 2" xfId="41469" xr:uid="{00000000-0005-0000-0000-000096970000}"/>
    <cellStyle name="표준 34 22 4 2 3" xfId="36332" xr:uid="{00000000-0005-0000-0000-000097970000}"/>
    <cellStyle name="표준 34 22 4 3" xfId="26642" xr:uid="{00000000-0005-0000-0000-000098970000}"/>
    <cellStyle name="표준 34 22 4 3 2" xfId="38414" xr:uid="{00000000-0005-0000-0000-000099970000}"/>
    <cellStyle name="표준 34 22 4 4" xfId="35406" xr:uid="{00000000-0005-0000-0000-00009A970000}"/>
    <cellStyle name="표준 34 22 5" xfId="12273" xr:uid="{00000000-0005-0000-0000-00009B970000}"/>
    <cellStyle name="표준 34 22 5 2" xfId="24610" xr:uid="{00000000-0005-0000-0000-00009C970000}"/>
    <cellStyle name="표준 34 22 5 2 2" xfId="29834" xr:uid="{00000000-0005-0000-0000-00009D970000}"/>
    <cellStyle name="표준 34 22 5 2 2 2" xfId="41594" xr:uid="{00000000-0005-0000-0000-00009E970000}"/>
    <cellStyle name="표준 34 22 5 2 3" xfId="36457" xr:uid="{00000000-0005-0000-0000-00009F970000}"/>
    <cellStyle name="표준 34 22 5 3" xfId="26843" xr:uid="{00000000-0005-0000-0000-0000A0970000}"/>
    <cellStyle name="표준 34 22 5 3 2" xfId="38615" xr:uid="{00000000-0005-0000-0000-0000A1970000}"/>
    <cellStyle name="표준 34 22 5 4" xfId="35530" xr:uid="{00000000-0005-0000-0000-0000A2970000}"/>
    <cellStyle name="표준 34 22 6" xfId="23906" xr:uid="{00000000-0005-0000-0000-0000A3970000}"/>
    <cellStyle name="표준 34 22 6 2" xfId="29130" xr:uid="{00000000-0005-0000-0000-0000A4970000}"/>
    <cellStyle name="표준 34 22 6 2 2" xfId="40890" xr:uid="{00000000-0005-0000-0000-0000A5970000}"/>
    <cellStyle name="표준 34 22 6 3" xfId="35753" xr:uid="{00000000-0005-0000-0000-0000A6970000}"/>
    <cellStyle name="표준 34 22 7" xfId="25728" xr:uid="{00000000-0005-0000-0000-0000A7970000}"/>
    <cellStyle name="표준 34 22 7 2" xfId="37505" xr:uid="{00000000-0005-0000-0000-0000A8970000}"/>
    <cellStyle name="표준 34 22 8" xfId="34829" xr:uid="{00000000-0005-0000-0000-0000A9970000}"/>
    <cellStyle name="표준 34 23" xfId="9809" xr:uid="{00000000-0005-0000-0000-0000AA970000}"/>
    <cellStyle name="표준 34 23 2" xfId="11302" xr:uid="{00000000-0005-0000-0000-0000AB970000}"/>
    <cellStyle name="표준 34 23 2 2" xfId="24360" xr:uid="{00000000-0005-0000-0000-0000AC970000}"/>
    <cellStyle name="표준 34 23 2 2 2" xfId="29584" xr:uid="{00000000-0005-0000-0000-0000AD970000}"/>
    <cellStyle name="표준 34 23 2 2 2 2" xfId="41344" xr:uid="{00000000-0005-0000-0000-0000AE970000}"/>
    <cellStyle name="표준 34 23 2 2 3" xfId="36207" xr:uid="{00000000-0005-0000-0000-0000AF970000}"/>
    <cellStyle name="표준 34 23 2 3" xfId="26441" xr:uid="{00000000-0005-0000-0000-0000B0970000}"/>
    <cellStyle name="표준 34 23 2 3 2" xfId="38213" xr:uid="{00000000-0005-0000-0000-0000B1970000}"/>
    <cellStyle name="표준 34 23 2 4" xfId="35281" xr:uid="{00000000-0005-0000-0000-0000B2970000}"/>
    <cellStyle name="표준 34 23 3" xfId="10540" xr:uid="{00000000-0005-0000-0000-0000B3970000}"/>
    <cellStyle name="표준 34 23 3 2" xfId="24025" xr:uid="{00000000-0005-0000-0000-0000B4970000}"/>
    <cellStyle name="표준 34 23 3 2 2" xfId="29249" xr:uid="{00000000-0005-0000-0000-0000B5970000}"/>
    <cellStyle name="표준 34 23 3 2 2 2" xfId="41009" xr:uid="{00000000-0005-0000-0000-0000B6970000}"/>
    <cellStyle name="표준 34 23 3 2 3" xfId="35872" xr:uid="{00000000-0005-0000-0000-0000B7970000}"/>
    <cellStyle name="표준 34 23 3 3" xfId="26000" xr:uid="{00000000-0005-0000-0000-0000B8970000}"/>
    <cellStyle name="표준 34 23 3 3 2" xfId="37775" xr:uid="{00000000-0005-0000-0000-0000B9970000}"/>
    <cellStyle name="표준 34 23 3 4" xfId="34947" xr:uid="{00000000-0005-0000-0000-0000BA970000}"/>
    <cellStyle name="표준 34 23 4" xfId="11746" xr:uid="{00000000-0005-0000-0000-0000BB970000}"/>
    <cellStyle name="표준 34 23 4 2" xfId="24488" xr:uid="{00000000-0005-0000-0000-0000BC970000}"/>
    <cellStyle name="표준 34 23 4 2 2" xfId="29712" xr:uid="{00000000-0005-0000-0000-0000BD970000}"/>
    <cellStyle name="표준 34 23 4 2 2 2" xfId="41472" xr:uid="{00000000-0005-0000-0000-0000BE970000}"/>
    <cellStyle name="표준 34 23 4 2 3" xfId="36335" xr:uid="{00000000-0005-0000-0000-0000BF970000}"/>
    <cellStyle name="표준 34 23 4 3" xfId="26645" xr:uid="{00000000-0005-0000-0000-0000C0970000}"/>
    <cellStyle name="표준 34 23 4 3 2" xfId="38417" xr:uid="{00000000-0005-0000-0000-0000C1970000}"/>
    <cellStyle name="표준 34 23 4 4" xfId="35409" xr:uid="{00000000-0005-0000-0000-0000C2970000}"/>
    <cellStyle name="표준 34 23 5" xfId="12276" xr:uid="{00000000-0005-0000-0000-0000C3970000}"/>
    <cellStyle name="표준 34 23 5 2" xfId="24613" xr:uid="{00000000-0005-0000-0000-0000C4970000}"/>
    <cellStyle name="표준 34 23 5 2 2" xfId="29837" xr:uid="{00000000-0005-0000-0000-0000C5970000}"/>
    <cellStyle name="표준 34 23 5 2 2 2" xfId="41597" xr:uid="{00000000-0005-0000-0000-0000C6970000}"/>
    <cellStyle name="표준 34 23 5 2 3" xfId="36460" xr:uid="{00000000-0005-0000-0000-0000C7970000}"/>
    <cellStyle name="표준 34 23 5 3" xfId="26846" xr:uid="{00000000-0005-0000-0000-0000C8970000}"/>
    <cellStyle name="표준 34 23 5 3 2" xfId="38618" xr:uid="{00000000-0005-0000-0000-0000C9970000}"/>
    <cellStyle name="표준 34 23 5 4" xfId="35533" xr:uid="{00000000-0005-0000-0000-0000CA970000}"/>
    <cellStyle name="표준 34 23 6" xfId="23907" xr:uid="{00000000-0005-0000-0000-0000CB970000}"/>
    <cellStyle name="표준 34 23 6 2" xfId="29131" xr:uid="{00000000-0005-0000-0000-0000CC970000}"/>
    <cellStyle name="표준 34 23 6 2 2" xfId="40891" xr:uid="{00000000-0005-0000-0000-0000CD970000}"/>
    <cellStyle name="표준 34 23 6 3" xfId="35754" xr:uid="{00000000-0005-0000-0000-0000CE970000}"/>
    <cellStyle name="표준 34 23 7" xfId="25729" xr:uid="{00000000-0005-0000-0000-0000CF970000}"/>
    <cellStyle name="표준 34 23 7 2" xfId="37506" xr:uid="{00000000-0005-0000-0000-0000D0970000}"/>
    <cellStyle name="표준 34 23 8" xfId="34830" xr:uid="{00000000-0005-0000-0000-0000D1970000}"/>
    <cellStyle name="표준 34 24" xfId="9810" xr:uid="{00000000-0005-0000-0000-0000D2970000}"/>
    <cellStyle name="표준 34 24 2" xfId="11305" xr:uid="{00000000-0005-0000-0000-0000D3970000}"/>
    <cellStyle name="표준 34 24 2 2" xfId="24363" xr:uid="{00000000-0005-0000-0000-0000D4970000}"/>
    <cellStyle name="표준 34 24 2 2 2" xfId="29587" xr:uid="{00000000-0005-0000-0000-0000D5970000}"/>
    <cellStyle name="표준 34 24 2 2 2 2" xfId="41347" xr:uid="{00000000-0005-0000-0000-0000D6970000}"/>
    <cellStyle name="표준 34 24 2 2 3" xfId="36210" xr:uid="{00000000-0005-0000-0000-0000D7970000}"/>
    <cellStyle name="표준 34 24 2 3" xfId="26444" xr:uid="{00000000-0005-0000-0000-0000D8970000}"/>
    <cellStyle name="표준 34 24 2 3 2" xfId="38216" xr:uid="{00000000-0005-0000-0000-0000D9970000}"/>
    <cellStyle name="표준 34 24 2 4" xfId="35284" xr:uid="{00000000-0005-0000-0000-0000DA970000}"/>
    <cellStyle name="표준 34 24 3" xfId="10537" xr:uid="{00000000-0005-0000-0000-0000DB970000}"/>
    <cellStyle name="표준 34 24 3 2" xfId="24022" xr:uid="{00000000-0005-0000-0000-0000DC970000}"/>
    <cellStyle name="표준 34 24 3 2 2" xfId="29246" xr:uid="{00000000-0005-0000-0000-0000DD970000}"/>
    <cellStyle name="표준 34 24 3 2 2 2" xfId="41006" xr:uid="{00000000-0005-0000-0000-0000DE970000}"/>
    <cellStyle name="표준 34 24 3 2 3" xfId="35869" xr:uid="{00000000-0005-0000-0000-0000DF970000}"/>
    <cellStyle name="표준 34 24 3 3" xfId="25997" xr:uid="{00000000-0005-0000-0000-0000E0970000}"/>
    <cellStyle name="표준 34 24 3 3 2" xfId="37772" xr:uid="{00000000-0005-0000-0000-0000E1970000}"/>
    <cellStyle name="표준 34 24 3 4" xfId="34944" xr:uid="{00000000-0005-0000-0000-0000E2970000}"/>
    <cellStyle name="표준 34 24 4" xfId="11749" xr:uid="{00000000-0005-0000-0000-0000E3970000}"/>
    <cellStyle name="표준 34 24 4 2" xfId="24491" xr:uid="{00000000-0005-0000-0000-0000E4970000}"/>
    <cellStyle name="표준 34 24 4 2 2" xfId="29715" xr:uid="{00000000-0005-0000-0000-0000E5970000}"/>
    <cellStyle name="표준 34 24 4 2 2 2" xfId="41475" xr:uid="{00000000-0005-0000-0000-0000E6970000}"/>
    <cellStyle name="표준 34 24 4 2 3" xfId="36338" xr:uid="{00000000-0005-0000-0000-0000E7970000}"/>
    <cellStyle name="표준 34 24 4 3" xfId="26648" xr:uid="{00000000-0005-0000-0000-0000E8970000}"/>
    <cellStyle name="표준 34 24 4 3 2" xfId="38420" xr:uid="{00000000-0005-0000-0000-0000E9970000}"/>
    <cellStyle name="표준 34 24 4 4" xfId="35412" xr:uid="{00000000-0005-0000-0000-0000EA970000}"/>
    <cellStyle name="표준 34 24 5" xfId="12279" xr:uid="{00000000-0005-0000-0000-0000EB970000}"/>
    <cellStyle name="표준 34 24 5 2" xfId="24616" xr:uid="{00000000-0005-0000-0000-0000EC970000}"/>
    <cellStyle name="표준 34 24 5 2 2" xfId="29840" xr:uid="{00000000-0005-0000-0000-0000ED970000}"/>
    <cellStyle name="표준 34 24 5 2 2 2" xfId="41600" xr:uid="{00000000-0005-0000-0000-0000EE970000}"/>
    <cellStyle name="표준 34 24 5 2 3" xfId="36463" xr:uid="{00000000-0005-0000-0000-0000EF970000}"/>
    <cellStyle name="표준 34 24 5 3" xfId="26849" xr:uid="{00000000-0005-0000-0000-0000F0970000}"/>
    <cellStyle name="표준 34 24 5 3 2" xfId="38621" xr:uid="{00000000-0005-0000-0000-0000F1970000}"/>
    <cellStyle name="표준 34 24 5 4" xfId="35536" xr:uid="{00000000-0005-0000-0000-0000F2970000}"/>
    <cellStyle name="표준 34 24 6" xfId="23908" xr:uid="{00000000-0005-0000-0000-0000F3970000}"/>
    <cellStyle name="표준 34 24 6 2" xfId="29132" xr:uid="{00000000-0005-0000-0000-0000F4970000}"/>
    <cellStyle name="표준 34 24 6 2 2" xfId="40892" xr:uid="{00000000-0005-0000-0000-0000F5970000}"/>
    <cellStyle name="표준 34 24 6 3" xfId="35755" xr:uid="{00000000-0005-0000-0000-0000F6970000}"/>
    <cellStyle name="표준 34 24 7" xfId="25730" xr:uid="{00000000-0005-0000-0000-0000F7970000}"/>
    <cellStyle name="표준 34 24 7 2" xfId="37507" xr:uid="{00000000-0005-0000-0000-0000F8970000}"/>
    <cellStyle name="표준 34 24 8" xfId="34831" xr:uid="{00000000-0005-0000-0000-0000F9970000}"/>
    <cellStyle name="표준 34 25" xfId="9811" xr:uid="{00000000-0005-0000-0000-0000FA970000}"/>
    <cellStyle name="표준 34 25 2" xfId="11308" xr:uid="{00000000-0005-0000-0000-0000FB970000}"/>
    <cellStyle name="표준 34 25 2 2" xfId="24366" xr:uid="{00000000-0005-0000-0000-0000FC970000}"/>
    <cellStyle name="표준 34 25 2 2 2" xfId="29590" xr:uid="{00000000-0005-0000-0000-0000FD970000}"/>
    <cellStyle name="표준 34 25 2 2 2 2" xfId="41350" xr:uid="{00000000-0005-0000-0000-0000FE970000}"/>
    <cellStyle name="표준 34 25 2 2 3" xfId="36213" xr:uid="{00000000-0005-0000-0000-0000FF970000}"/>
    <cellStyle name="표준 34 25 2 3" xfId="26447" xr:uid="{00000000-0005-0000-0000-000000980000}"/>
    <cellStyle name="표준 34 25 2 3 2" xfId="38219" xr:uid="{00000000-0005-0000-0000-000001980000}"/>
    <cellStyle name="표준 34 25 2 4" xfId="35287" xr:uid="{00000000-0005-0000-0000-000002980000}"/>
    <cellStyle name="표준 34 25 3" xfId="10534" xr:uid="{00000000-0005-0000-0000-000003980000}"/>
    <cellStyle name="표준 34 25 3 2" xfId="24019" xr:uid="{00000000-0005-0000-0000-000004980000}"/>
    <cellStyle name="표준 34 25 3 2 2" xfId="29243" xr:uid="{00000000-0005-0000-0000-000005980000}"/>
    <cellStyle name="표준 34 25 3 2 2 2" xfId="41003" xr:uid="{00000000-0005-0000-0000-000006980000}"/>
    <cellStyle name="표준 34 25 3 2 3" xfId="35866" xr:uid="{00000000-0005-0000-0000-000007980000}"/>
    <cellStyle name="표준 34 25 3 3" xfId="25994" xr:uid="{00000000-0005-0000-0000-000008980000}"/>
    <cellStyle name="표준 34 25 3 3 2" xfId="37769" xr:uid="{00000000-0005-0000-0000-000009980000}"/>
    <cellStyle name="표준 34 25 3 4" xfId="34941" xr:uid="{00000000-0005-0000-0000-00000A980000}"/>
    <cellStyle name="표준 34 25 4" xfId="11752" xr:uid="{00000000-0005-0000-0000-00000B980000}"/>
    <cellStyle name="표준 34 25 4 2" xfId="24494" xr:uid="{00000000-0005-0000-0000-00000C980000}"/>
    <cellStyle name="표준 34 25 4 2 2" xfId="29718" xr:uid="{00000000-0005-0000-0000-00000D980000}"/>
    <cellStyle name="표준 34 25 4 2 2 2" xfId="41478" xr:uid="{00000000-0005-0000-0000-00000E980000}"/>
    <cellStyle name="표준 34 25 4 2 3" xfId="36341" xr:uid="{00000000-0005-0000-0000-00000F980000}"/>
    <cellStyle name="표준 34 25 4 3" xfId="26651" xr:uid="{00000000-0005-0000-0000-000010980000}"/>
    <cellStyle name="표준 34 25 4 3 2" xfId="38423" xr:uid="{00000000-0005-0000-0000-000011980000}"/>
    <cellStyle name="표준 34 25 4 4" xfId="35415" xr:uid="{00000000-0005-0000-0000-000012980000}"/>
    <cellStyle name="표준 34 25 5" xfId="12282" xr:uid="{00000000-0005-0000-0000-000013980000}"/>
    <cellStyle name="표준 34 25 5 2" xfId="24619" xr:uid="{00000000-0005-0000-0000-000014980000}"/>
    <cellStyle name="표준 34 25 5 2 2" xfId="29843" xr:uid="{00000000-0005-0000-0000-000015980000}"/>
    <cellStyle name="표준 34 25 5 2 2 2" xfId="41603" xr:uid="{00000000-0005-0000-0000-000016980000}"/>
    <cellStyle name="표준 34 25 5 2 3" xfId="36466" xr:uid="{00000000-0005-0000-0000-000017980000}"/>
    <cellStyle name="표준 34 25 5 3" xfId="26852" xr:uid="{00000000-0005-0000-0000-000018980000}"/>
    <cellStyle name="표준 34 25 5 3 2" xfId="38624" xr:uid="{00000000-0005-0000-0000-000019980000}"/>
    <cellStyle name="표준 34 25 5 4" xfId="35539" xr:uid="{00000000-0005-0000-0000-00001A980000}"/>
    <cellStyle name="표준 34 25 6" xfId="23909" xr:uid="{00000000-0005-0000-0000-00001B980000}"/>
    <cellStyle name="표준 34 25 6 2" xfId="29133" xr:uid="{00000000-0005-0000-0000-00001C980000}"/>
    <cellStyle name="표준 34 25 6 2 2" xfId="40893" xr:uid="{00000000-0005-0000-0000-00001D980000}"/>
    <cellStyle name="표준 34 25 6 3" xfId="35756" xr:uid="{00000000-0005-0000-0000-00001E980000}"/>
    <cellStyle name="표준 34 25 7" xfId="25731" xr:uid="{00000000-0005-0000-0000-00001F980000}"/>
    <cellStyle name="표준 34 25 7 2" xfId="37508" xr:uid="{00000000-0005-0000-0000-000020980000}"/>
    <cellStyle name="표준 34 25 8" xfId="34832" xr:uid="{00000000-0005-0000-0000-000021980000}"/>
    <cellStyle name="표준 34 26" xfId="9812" xr:uid="{00000000-0005-0000-0000-000022980000}"/>
    <cellStyle name="표준 34 26 2" xfId="11311" xr:uid="{00000000-0005-0000-0000-000023980000}"/>
    <cellStyle name="표준 34 26 2 2" xfId="24369" xr:uid="{00000000-0005-0000-0000-000024980000}"/>
    <cellStyle name="표준 34 26 2 2 2" xfId="29593" xr:uid="{00000000-0005-0000-0000-000025980000}"/>
    <cellStyle name="표준 34 26 2 2 2 2" xfId="41353" xr:uid="{00000000-0005-0000-0000-000026980000}"/>
    <cellStyle name="표준 34 26 2 2 3" xfId="36216" xr:uid="{00000000-0005-0000-0000-000027980000}"/>
    <cellStyle name="표준 34 26 2 3" xfId="26450" xr:uid="{00000000-0005-0000-0000-000028980000}"/>
    <cellStyle name="표준 34 26 2 3 2" xfId="38222" xr:uid="{00000000-0005-0000-0000-000029980000}"/>
    <cellStyle name="표준 34 26 2 4" xfId="35290" xr:uid="{00000000-0005-0000-0000-00002A980000}"/>
    <cellStyle name="표준 34 26 3" xfId="10531" xr:uid="{00000000-0005-0000-0000-00002B980000}"/>
    <cellStyle name="표준 34 26 3 2" xfId="24016" xr:uid="{00000000-0005-0000-0000-00002C980000}"/>
    <cellStyle name="표준 34 26 3 2 2" xfId="29240" xr:uid="{00000000-0005-0000-0000-00002D980000}"/>
    <cellStyle name="표준 34 26 3 2 2 2" xfId="41000" xr:uid="{00000000-0005-0000-0000-00002E980000}"/>
    <cellStyle name="표준 34 26 3 2 3" xfId="35863" xr:uid="{00000000-0005-0000-0000-00002F980000}"/>
    <cellStyle name="표준 34 26 3 3" xfId="25991" xr:uid="{00000000-0005-0000-0000-000030980000}"/>
    <cellStyle name="표준 34 26 3 3 2" xfId="37766" xr:uid="{00000000-0005-0000-0000-000031980000}"/>
    <cellStyle name="표준 34 26 3 4" xfId="34938" xr:uid="{00000000-0005-0000-0000-000032980000}"/>
    <cellStyle name="표준 34 26 4" xfId="11755" xr:uid="{00000000-0005-0000-0000-000033980000}"/>
    <cellStyle name="표준 34 26 4 2" xfId="24497" xr:uid="{00000000-0005-0000-0000-000034980000}"/>
    <cellStyle name="표준 34 26 4 2 2" xfId="29721" xr:uid="{00000000-0005-0000-0000-000035980000}"/>
    <cellStyle name="표준 34 26 4 2 2 2" xfId="41481" xr:uid="{00000000-0005-0000-0000-000036980000}"/>
    <cellStyle name="표준 34 26 4 2 3" xfId="36344" xr:uid="{00000000-0005-0000-0000-000037980000}"/>
    <cellStyle name="표준 34 26 4 3" xfId="26654" xr:uid="{00000000-0005-0000-0000-000038980000}"/>
    <cellStyle name="표준 34 26 4 3 2" xfId="38426" xr:uid="{00000000-0005-0000-0000-000039980000}"/>
    <cellStyle name="표준 34 26 4 4" xfId="35418" xr:uid="{00000000-0005-0000-0000-00003A980000}"/>
    <cellStyle name="표준 34 26 5" xfId="12285" xr:uid="{00000000-0005-0000-0000-00003B980000}"/>
    <cellStyle name="표준 34 26 5 2" xfId="24622" xr:uid="{00000000-0005-0000-0000-00003C980000}"/>
    <cellStyle name="표준 34 26 5 2 2" xfId="29846" xr:uid="{00000000-0005-0000-0000-00003D980000}"/>
    <cellStyle name="표준 34 26 5 2 2 2" xfId="41606" xr:uid="{00000000-0005-0000-0000-00003E980000}"/>
    <cellStyle name="표준 34 26 5 2 3" xfId="36469" xr:uid="{00000000-0005-0000-0000-00003F980000}"/>
    <cellStyle name="표준 34 26 5 3" xfId="26855" xr:uid="{00000000-0005-0000-0000-000040980000}"/>
    <cellStyle name="표준 34 26 5 3 2" xfId="38627" xr:uid="{00000000-0005-0000-0000-000041980000}"/>
    <cellStyle name="표준 34 26 5 4" xfId="35542" xr:uid="{00000000-0005-0000-0000-000042980000}"/>
    <cellStyle name="표준 34 26 6" xfId="23910" xr:uid="{00000000-0005-0000-0000-000043980000}"/>
    <cellStyle name="표준 34 26 6 2" xfId="29134" xr:uid="{00000000-0005-0000-0000-000044980000}"/>
    <cellStyle name="표준 34 26 6 2 2" xfId="40894" xr:uid="{00000000-0005-0000-0000-000045980000}"/>
    <cellStyle name="표준 34 26 6 3" xfId="35757" xr:uid="{00000000-0005-0000-0000-000046980000}"/>
    <cellStyle name="표준 34 26 7" xfId="25732" xr:uid="{00000000-0005-0000-0000-000047980000}"/>
    <cellStyle name="표준 34 26 7 2" xfId="37509" xr:uid="{00000000-0005-0000-0000-000048980000}"/>
    <cellStyle name="표준 34 26 8" xfId="34833" xr:uid="{00000000-0005-0000-0000-000049980000}"/>
    <cellStyle name="표준 34 27" xfId="9813" xr:uid="{00000000-0005-0000-0000-00004A980000}"/>
    <cellStyle name="표준 34 27 2" xfId="11313" xr:uid="{00000000-0005-0000-0000-00004B980000}"/>
    <cellStyle name="표준 34 27 2 2" xfId="24371" xr:uid="{00000000-0005-0000-0000-00004C980000}"/>
    <cellStyle name="표준 34 27 2 2 2" xfId="29595" xr:uid="{00000000-0005-0000-0000-00004D980000}"/>
    <cellStyle name="표준 34 27 2 2 2 2" xfId="41355" xr:uid="{00000000-0005-0000-0000-00004E980000}"/>
    <cellStyle name="표준 34 27 2 2 3" xfId="36218" xr:uid="{00000000-0005-0000-0000-00004F980000}"/>
    <cellStyle name="표준 34 27 2 3" xfId="26452" xr:uid="{00000000-0005-0000-0000-000050980000}"/>
    <cellStyle name="표준 34 27 2 3 2" xfId="38224" xr:uid="{00000000-0005-0000-0000-000051980000}"/>
    <cellStyle name="표준 34 27 2 4" xfId="35292" xr:uid="{00000000-0005-0000-0000-000052980000}"/>
    <cellStyle name="표준 34 27 3" xfId="10529" xr:uid="{00000000-0005-0000-0000-000053980000}"/>
    <cellStyle name="표준 34 27 3 2" xfId="24014" xr:uid="{00000000-0005-0000-0000-000054980000}"/>
    <cellStyle name="표준 34 27 3 2 2" xfId="29238" xr:uid="{00000000-0005-0000-0000-000055980000}"/>
    <cellStyle name="표준 34 27 3 2 2 2" xfId="40998" xr:uid="{00000000-0005-0000-0000-000056980000}"/>
    <cellStyle name="표준 34 27 3 2 3" xfId="35861" xr:uid="{00000000-0005-0000-0000-000057980000}"/>
    <cellStyle name="표준 34 27 3 3" xfId="25989" xr:uid="{00000000-0005-0000-0000-000058980000}"/>
    <cellStyle name="표준 34 27 3 3 2" xfId="37764" xr:uid="{00000000-0005-0000-0000-000059980000}"/>
    <cellStyle name="표준 34 27 3 4" xfId="34936" xr:uid="{00000000-0005-0000-0000-00005A980000}"/>
    <cellStyle name="표준 34 27 4" xfId="11757" xr:uid="{00000000-0005-0000-0000-00005B980000}"/>
    <cellStyle name="표준 34 27 4 2" xfId="24499" xr:uid="{00000000-0005-0000-0000-00005C980000}"/>
    <cellStyle name="표준 34 27 4 2 2" xfId="29723" xr:uid="{00000000-0005-0000-0000-00005D980000}"/>
    <cellStyle name="표준 34 27 4 2 2 2" xfId="41483" xr:uid="{00000000-0005-0000-0000-00005E980000}"/>
    <cellStyle name="표준 34 27 4 2 3" xfId="36346" xr:uid="{00000000-0005-0000-0000-00005F980000}"/>
    <cellStyle name="표준 34 27 4 3" xfId="26656" xr:uid="{00000000-0005-0000-0000-000060980000}"/>
    <cellStyle name="표준 34 27 4 3 2" xfId="38428" xr:uid="{00000000-0005-0000-0000-000061980000}"/>
    <cellStyle name="표준 34 27 4 4" xfId="35420" xr:uid="{00000000-0005-0000-0000-000062980000}"/>
    <cellStyle name="표준 34 27 5" xfId="12287" xr:uid="{00000000-0005-0000-0000-000063980000}"/>
    <cellStyle name="표준 34 27 5 2" xfId="24624" xr:uid="{00000000-0005-0000-0000-000064980000}"/>
    <cellStyle name="표준 34 27 5 2 2" xfId="29848" xr:uid="{00000000-0005-0000-0000-000065980000}"/>
    <cellStyle name="표준 34 27 5 2 2 2" xfId="41608" xr:uid="{00000000-0005-0000-0000-000066980000}"/>
    <cellStyle name="표준 34 27 5 2 3" xfId="36471" xr:uid="{00000000-0005-0000-0000-000067980000}"/>
    <cellStyle name="표준 34 27 5 3" xfId="26857" xr:uid="{00000000-0005-0000-0000-000068980000}"/>
    <cellStyle name="표준 34 27 5 3 2" xfId="38629" xr:uid="{00000000-0005-0000-0000-000069980000}"/>
    <cellStyle name="표준 34 27 5 4" xfId="35544" xr:uid="{00000000-0005-0000-0000-00006A980000}"/>
    <cellStyle name="표준 34 27 6" xfId="23911" xr:uid="{00000000-0005-0000-0000-00006B980000}"/>
    <cellStyle name="표준 34 27 6 2" xfId="29135" xr:uid="{00000000-0005-0000-0000-00006C980000}"/>
    <cellStyle name="표준 34 27 6 2 2" xfId="40895" xr:uid="{00000000-0005-0000-0000-00006D980000}"/>
    <cellStyle name="표준 34 27 6 3" xfId="35758" xr:uid="{00000000-0005-0000-0000-00006E980000}"/>
    <cellStyle name="표준 34 27 7" xfId="25733" xr:uid="{00000000-0005-0000-0000-00006F980000}"/>
    <cellStyle name="표준 34 27 7 2" xfId="37510" xr:uid="{00000000-0005-0000-0000-000070980000}"/>
    <cellStyle name="표준 34 27 8" xfId="34834" xr:uid="{00000000-0005-0000-0000-000071980000}"/>
    <cellStyle name="표준 34 28" xfId="9814" xr:uid="{00000000-0005-0000-0000-000072980000}"/>
    <cellStyle name="표준 34 28 2" xfId="11315" xr:uid="{00000000-0005-0000-0000-000073980000}"/>
    <cellStyle name="표준 34 28 2 2" xfId="24373" xr:uid="{00000000-0005-0000-0000-000074980000}"/>
    <cellStyle name="표준 34 28 2 2 2" xfId="29597" xr:uid="{00000000-0005-0000-0000-000075980000}"/>
    <cellStyle name="표준 34 28 2 2 2 2" xfId="41357" xr:uid="{00000000-0005-0000-0000-000076980000}"/>
    <cellStyle name="표준 34 28 2 2 3" xfId="36220" xr:uid="{00000000-0005-0000-0000-000077980000}"/>
    <cellStyle name="표준 34 28 2 3" xfId="26454" xr:uid="{00000000-0005-0000-0000-000078980000}"/>
    <cellStyle name="표준 34 28 2 3 2" xfId="38226" xr:uid="{00000000-0005-0000-0000-000079980000}"/>
    <cellStyle name="표준 34 28 2 4" xfId="35294" xr:uid="{00000000-0005-0000-0000-00007A980000}"/>
    <cellStyle name="표준 34 28 3" xfId="10527" xr:uid="{00000000-0005-0000-0000-00007B980000}"/>
    <cellStyle name="표준 34 28 3 2" xfId="24012" xr:uid="{00000000-0005-0000-0000-00007C980000}"/>
    <cellStyle name="표준 34 28 3 2 2" xfId="29236" xr:uid="{00000000-0005-0000-0000-00007D980000}"/>
    <cellStyle name="표준 34 28 3 2 2 2" xfId="40996" xr:uid="{00000000-0005-0000-0000-00007E980000}"/>
    <cellStyle name="표준 34 28 3 2 3" xfId="35859" xr:uid="{00000000-0005-0000-0000-00007F980000}"/>
    <cellStyle name="표준 34 28 3 3" xfId="25987" xr:uid="{00000000-0005-0000-0000-000080980000}"/>
    <cellStyle name="표준 34 28 3 3 2" xfId="37762" xr:uid="{00000000-0005-0000-0000-000081980000}"/>
    <cellStyle name="표준 34 28 3 4" xfId="34934" xr:uid="{00000000-0005-0000-0000-000082980000}"/>
    <cellStyle name="표준 34 28 4" xfId="11759" xr:uid="{00000000-0005-0000-0000-000083980000}"/>
    <cellStyle name="표준 34 28 4 2" xfId="24501" xr:uid="{00000000-0005-0000-0000-000084980000}"/>
    <cellStyle name="표준 34 28 4 2 2" xfId="29725" xr:uid="{00000000-0005-0000-0000-000085980000}"/>
    <cellStyle name="표준 34 28 4 2 2 2" xfId="41485" xr:uid="{00000000-0005-0000-0000-000086980000}"/>
    <cellStyle name="표준 34 28 4 2 3" xfId="36348" xr:uid="{00000000-0005-0000-0000-000087980000}"/>
    <cellStyle name="표준 34 28 4 3" xfId="26658" xr:uid="{00000000-0005-0000-0000-000088980000}"/>
    <cellStyle name="표준 34 28 4 3 2" xfId="38430" xr:uid="{00000000-0005-0000-0000-000089980000}"/>
    <cellStyle name="표준 34 28 4 4" xfId="35422" xr:uid="{00000000-0005-0000-0000-00008A980000}"/>
    <cellStyle name="표준 34 28 5" xfId="12289" xr:uid="{00000000-0005-0000-0000-00008B980000}"/>
    <cellStyle name="표준 34 28 5 2" xfId="24626" xr:uid="{00000000-0005-0000-0000-00008C980000}"/>
    <cellStyle name="표준 34 28 5 2 2" xfId="29850" xr:uid="{00000000-0005-0000-0000-00008D980000}"/>
    <cellStyle name="표준 34 28 5 2 2 2" xfId="41610" xr:uid="{00000000-0005-0000-0000-00008E980000}"/>
    <cellStyle name="표준 34 28 5 2 3" xfId="36473" xr:uid="{00000000-0005-0000-0000-00008F980000}"/>
    <cellStyle name="표준 34 28 5 3" xfId="26859" xr:uid="{00000000-0005-0000-0000-000090980000}"/>
    <cellStyle name="표준 34 28 5 3 2" xfId="38631" xr:uid="{00000000-0005-0000-0000-000091980000}"/>
    <cellStyle name="표준 34 28 5 4" xfId="35546" xr:uid="{00000000-0005-0000-0000-000092980000}"/>
    <cellStyle name="표준 34 28 6" xfId="23912" xr:uid="{00000000-0005-0000-0000-000093980000}"/>
    <cellStyle name="표준 34 28 6 2" xfId="29136" xr:uid="{00000000-0005-0000-0000-000094980000}"/>
    <cellStyle name="표준 34 28 6 2 2" xfId="40896" xr:uid="{00000000-0005-0000-0000-000095980000}"/>
    <cellStyle name="표준 34 28 6 3" xfId="35759" xr:uid="{00000000-0005-0000-0000-000096980000}"/>
    <cellStyle name="표준 34 28 7" xfId="25734" xr:uid="{00000000-0005-0000-0000-000097980000}"/>
    <cellStyle name="표준 34 28 7 2" xfId="37511" xr:uid="{00000000-0005-0000-0000-000098980000}"/>
    <cellStyle name="표준 34 28 8" xfId="34835" xr:uid="{00000000-0005-0000-0000-000099980000}"/>
    <cellStyle name="표준 34 29" xfId="9815" xr:uid="{00000000-0005-0000-0000-00009A980000}"/>
    <cellStyle name="표준 34 29 2" xfId="11317" xr:uid="{00000000-0005-0000-0000-00009B980000}"/>
    <cellStyle name="표준 34 29 2 2" xfId="24375" xr:uid="{00000000-0005-0000-0000-00009C980000}"/>
    <cellStyle name="표준 34 29 2 2 2" xfId="29599" xr:uid="{00000000-0005-0000-0000-00009D980000}"/>
    <cellStyle name="표준 34 29 2 2 2 2" xfId="41359" xr:uid="{00000000-0005-0000-0000-00009E980000}"/>
    <cellStyle name="표준 34 29 2 2 3" xfId="36222" xr:uid="{00000000-0005-0000-0000-00009F980000}"/>
    <cellStyle name="표준 34 29 2 3" xfId="26456" xr:uid="{00000000-0005-0000-0000-0000A0980000}"/>
    <cellStyle name="표준 34 29 2 3 2" xfId="38228" xr:uid="{00000000-0005-0000-0000-0000A1980000}"/>
    <cellStyle name="표준 34 29 2 4" xfId="35296" xr:uid="{00000000-0005-0000-0000-0000A2980000}"/>
    <cellStyle name="표준 34 29 3" xfId="10525" xr:uid="{00000000-0005-0000-0000-0000A3980000}"/>
    <cellStyle name="표준 34 29 3 2" xfId="24010" xr:uid="{00000000-0005-0000-0000-0000A4980000}"/>
    <cellStyle name="표준 34 29 3 2 2" xfId="29234" xr:uid="{00000000-0005-0000-0000-0000A5980000}"/>
    <cellStyle name="표준 34 29 3 2 2 2" xfId="40994" xr:uid="{00000000-0005-0000-0000-0000A6980000}"/>
    <cellStyle name="표준 34 29 3 2 3" xfId="35857" xr:uid="{00000000-0005-0000-0000-0000A7980000}"/>
    <cellStyle name="표준 34 29 3 3" xfId="25985" xr:uid="{00000000-0005-0000-0000-0000A8980000}"/>
    <cellStyle name="표준 34 29 3 3 2" xfId="37760" xr:uid="{00000000-0005-0000-0000-0000A9980000}"/>
    <cellStyle name="표준 34 29 3 4" xfId="34932" xr:uid="{00000000-0005-0000-0000-0000AA980000}"/>
    <cellStyle name="표준 34 29 4" xfId="11761" xr:uid="{00000000-0005-0000-0000-0000AB980000}"/>
    <cellStyle name="표준 34 29 4 2" xfId="24503" xr:uid="{00000000-0005-0000-0000-0000AC980000}"/>
    <cellStyle name="표준 34 29 4 2 2" xfId="29727" xr:uid="{00000000-0005-0000-0000-0000AD980000}"/>
    <cellStyle name="표준 34 29 4 2 2 2" xfId="41487" xr:uid="{00000000-0005-0000-0000-0000AE980000}"/>
    <cellStyle name="표준 34 29 4 2 3" xfId="36350" xr:uid="{00000000-0005-0000-0000-0000AF980000}"/>
    <cellStyle name="표준 34 29 4 3" xfId="26660" xr:uid="{00000000-0005-0000-0000-0000B0980000}"/>
    <cellStyle name="표준 34 29 4 3 2" xfId="38432" xr:uid="{00000000-0005-0000-0000-0000B1980000}"/>
    <cellStyle name="표준 34 29 4 4" xfId="35424" xr:uid="{00000000-0005-0000-0000-0000B2980000}"/>
    <cellStyle name="표준 34 29 5" xfId="12291" xr:uid="{00000000-0005-0000-0000-0000B3980000}"/>
    <cellStyle name="표준 34 29 5 2" xfId="24628" xr:uid="{00000000-0005-0000-0000-0000B4980000}"/>
    <cellStyle name="표준 34 29 5 2 2" xfId="29852" xr:uid="{00000000-0005-0000-0000-0000B5980000}"/>
    <cellStyle name="표준 34 29 5 2 2 2" xfId="41612" xr:uid="{00000000-0005-0000-0000-0000B6980000}"/>
    <cellStyle name="표준 34 29 5 2 3" xfId="36475" xr:uid="{00000000-0005-0000-0000-0000B7980000}"/>
    <cellStyle name="표준 34 29 5 3" xfId="26861" xr:uid="{00000000-0005-0000-0000-0000B8980000}"/>
    <cellStyle name="표준 34 29 5 3 2" xfId="38633" xr:uid="{00000000-0005-0000-0000-0000B9980000}"/>
    <cellStyle name="표준 34 29 5 4" xfId="35548" xr:uid="{00000000-0005-0000-0000-0000BA980000}"/>
    <cellStyle name="표준 34 29 6" xfId="23913" xr:uid="{00000000-0005-0000-0000-0000BB980000}"/>
    <cellStyle name="표준 34 29 6 2" xfId="29137" xr:uid="{00000000-0005-0000-0000-0000BC980000}"/>
    <cellStyle name="표준 34 29 6 2 2" xfId="40897" xr:uid="{00000000-0005-0000-0000-0000BD980000}"/>
    <cellStyle name="표준 34 29 6 3" xfId="35760" xr:uid="{00000000-0005-0000-0000-0000BE980000}"/>
    <cellStyle name="표준 34 29 7" xfId="25735" xr:uid="{00000000-0005-0000-0000-0000BF980000}"/>
    <cellStyle name="표준 34 29 7 2" xfId="37512" xr:uid="{00000000-0005-0000-0000-0000C0980000}"/>
    <cellStyle name="표준 34 29 8" xfId="34836" xr:uid="{00000000-0005-0000-0000-0000C1980000}"/>
    <cellStyle name="표준 34 3" xfId="2226" xr:uid="{00000000-0005-0000-0000-0000C2980000}"/>
    <cellStyle name="표준 34 3 10" xfId="31498" xr:uid="{00000000-0005-0000-0000-0000C3980000}"/>
    <cellStyle name="표준 34 3 2" xfId="11270" xr:uid="{00000000-0005-0000-0000-0000C4980000}"/>
    <cellStyle name="표준 34 3 2 2" xfId="13003" xr:uid="{00000000-0005-0000-0000-0000C5980000}"/>
    <cellStyle name="표준 34 3 2 3" xfId="24328" xr:uid="{00000000-0005-0000-0000-0000C6980000}"/>
    <cellStyle name="표준 34 3 2 3 2" xfId="29552" xr:uid="{00000000-0005-0000-0000-0000C7980000}"/>
    <cellStyle name="표준 34 3 2 3 2 2" xfId="41312" xr:uid="{00000000-0005-0000-0000-0000C8980000}"/>
    <cellStyle name="표준 34 3 2 3 3" xfId="36175" xr:uid="{00000000-0005-0000-0000-0000C9980000}"/>
    <cellStyle name="표준 34 3 2 4" xfId="26409" xr:uid="{00000000-0005-0000-0000-0000CA980000}"/>
    <cellStyle name="표준 34 3 2 4 2" xfId="38181" xr:uid="{00000000-0005-0000-0000-0000CB980000}"/>
    <cellStyle name="표준 34 3 2 5" xfId="35249" xr:uid="{00000000-0005-0000-0000-0000CC980000}"/>
    <cellStyle name="표준 34 3 3" xfId="10572" xr:uid="{00000000-0005-0000-0000-0000CD980000}"/>
    <cellStyle name="표준 34 3 3 2" xfId="24057" xr:uid="{00000000-0005-0000-0000-0000CE980000}"/>
    <cellStyle name="표준 34 3 3 2 2" xfId="29281" xr:uid="{00000000-0005-0000-0000-0000CF980000}"/>
    <cellStyle name="표준 34 3 3 2 2 2" xfId="41041" xr:uid="{00000000-0005-0000-0000-0000D0980000}"/>
    <cellStyle name="표준 34 3 3 2 3" xfId="35904" xr:uid="{00000000-0005-0000-0000-0000D1980000}"/>
    <cellStyle name="표준 34 3 3 3" xfId="26032" xr:uid="{00000000-0005-0000-0000-0000D2980000}"/>
    <cellStyle name="표준 34 3 3 3 2" xfId="37807" xr:uid="{00000000-0005-0000-0000-0000D3980000}"/>
    <cellStyle name="표준 34 3 3 4" xfId="34979" xr:uid="{00000000-0005-0000-0000-0000D4980000}"/>
    <cellStyle name="표준 34 3 4" xfId="11715" xr:uid="{00000000-0005-0000-0000-0000D5980000}"/>
    <cellStyle name="표준 34 3 4 2" xfId="24457" xr:uid="{00000000-0005-0000-0000-0000D6980000}"/>
    <cellStyle name="표준 34 3 4 2 2" xfId="29681" xr:uid="{00000000-0005-0000-0000-0000D7980000}"/>
    <cellStyle name="표준 34 3 4 2 2 2" xfId="41441" xr:uid="{00000000-0005-0000-0000-0000D8980000}"/>
    <cellStyle name="표준 34 3 4 2 3" xfId="36304" xr:uid="{00000000-0005-0000-0000-0000D9980000}"/>
    <cellStyle name="표준 34 3 4 3" xfId="26614" xr:uid="{00000000-0005-0000-0000-0000DA980000}"/>
    <cellStyle name="표준 34 3 4 3 2" xfId="38386" xr:uid="{00000000-0005-0000-0000-0000DB980000}"/>
    <cellStyle name="표준 34 3 4 4" xfId="35378" xr:uid="{00000000-0005-0000-0000-0000DC980000}"/>
    <cellStyle name="표준 34 3 5" xfId="12245" xr:uid="{00000000-0005-0000-0000-0000DD980000}"/>
    <cellStyle name="표준 34 3 5 2" xfId="24582" xr:uid="{00000000-0005-0000-0000-0000DE980000}"/>
    <cellStyle name="표준 34 3 5 2 2" xfId="29806" xr:uid="{00000000-0005-0000-0000-0000DF980000}"/>
    <cellStyle name="표준 34 3 5 2 2 2" xfId="41566" xr:uid="{00000000-0005-0000-0000-0000E0980000}"/>
    <cellStyle name="표준 34 3 5 2 3" xfId="36429" xr:uid="{00000000-0005-0000-0000-0000E1980000}"/>
    <cellStyle name="표준 34 3 5 3" xfId="26815" xr:uid="{00000000-0005-0000-0000-0000E2980000}"/>
    <cellStyle name="표준 34 3 5 3 2" xfId="38587" xr:uid="{00000000-0005-0000-0000-0000E3980000}"/>
    <cellStyle name="표준 34 3 5 4" xfId="35502" xr:uid="{00000000-0005-0000-0000-0000E4980000}"/>
    <cellStyle name="표준 34 3 6" xfId="12954" xr:uid="{00000000-0005-0000-0000-0000E5980000}"/>
    <cellStyle name="표준 34 3 7" xfId="9816" xr:uid="{00000000-0005-0000-0000-0000E6980000}"/>
    <cellStyle name="표준 34 3 7 2" xfId="23914" xr:uid="{00000000-0005-0000-0000-0000E7980000}"/>
    <cellStyle name="표준 34 3 7 2 2" xfId="29138" xr:uid="{00000000-0005-0000-0000-0000E8980000}"/>
    <cellStyle name="표준 34 3 7 2 2 2" xfId="40898" xr:uid="{00000000-0005-0000-0000-0000E9980000}"/>
    <cellStyle name="표준 34 3 7 2 3" xfId="35761" xr:uid="{00000000-0005-0000-0000-0000EA980000}"/>
    <cellStyle name="표준 34 3 7 3" xfId="25736" xr:uid="{00000000-0005-0000-0000-0000EB980000}"/>
    <cellStyle name="표준 34 3 7 3 2" xfId="37513" xr:uid="{00000000-0005-0000-0000-0000EC980000}"/>
    <cellStyle name="표준 34 3 7 4" xfId="34837" xr:uid="{00000000-0005-0000-0000-0000ED980000}"/>
    <cellStyle name="표준 34 3 8" xfId="23648" xr:uid="{00000000-0005-0000-0000-0000EE980000}"/>
    <cellStyle name="표준 34 3 8 2" xfId="24671" xr:uid="{00000000-0005-0000-0000-0000EF980000}"/>
    <cellStyle name="표준 34 3 8 2 2" xfId="29895" xr:uid="{00000000-0005-0000-0000-0000F0980000}"/>
    <cellStyle name="표준 34 3 8 2 2 2" xfId="41655" xr:uid="{00000000-0005-0000-0000-0000F1980000}"/>
    <cellStyle name="표준 34 3 8 2 3" xfId="36518" xr:uid="{00000000-0005-0000-0000-0000F2980000}"/>
    <cellStyle name="표준 34 3 8 3" xfId="28946" xr:uid="{00000000-0005-0000-0000-0000F3980000}"/>
    <cellStyle name="표준 34 3 8 3 2" xfId="40706" xr:uid="{00000000-0005-0000-0000-0000F4980000}"/>
    <cellStyle name="표준 34 3 8 4" xfId="35607" xr:uid="{00000000-0005-0000-0000-0000F5980000}"/>
    <cellStyle name="표준 34 3 9" xfId="9455" xr:uid="{00000000-0005-0000-0000-0000F6980000}"/>
    <cellStyle name="표준 34 30" xfId="9817" xr:uid="{00000000-0005-0000-0000-0000F7980000}"/>
    <cellStyle name="표준 34 30 2" xfId="11319" xr:uid="{00000000-0005-0000-0000-0000F8980000}"/>
    <cellStyle name="표준 34 30 2 2" xfId="24377" xr:uid="{00000000-0005-0000-0000-0000F9980000}"/>
    <cellStyle name="표준 34 30 2 2 2" xfId="29601" xr:uid="{00000000-0005-0000-0000-0000FA980000}"/>
    <cellStyle name="표준 34 30 2 2 2 2" xfId="41361" xr:uid="{00000000-0005-0000-0000-0000FB980000}"/>
    <cellStyle name="표준 34 30 2 2 3" xfId="36224" xr:uid="{00000000-0005-0000-0000-0000FC980000}"/>
    <cellStyle name="표준 34 30 2 3" xfId="26458" xr:uid="{00000000-0005-0000-0000-0000FD980000}"/>
    <cellStyle name="표준 34 30 2 3 2" xfId="38230" xr:uid="{00000000-0005-0000-0000-0000FE980000}"/>
    <cellStyle name="표준 34 30 2 4" xfId="35298" xr:uid="{00000000-0005-0000-0000-0000FF980000}"/>
    <cellStyle name="표준 34 30 3" xfId="10523" xr:uid="{00000000-0005-0000-0000-000000990000}"/>
    <cellStyle name="표준 34 30 3 2" xfId="24008" xr:uid="{00000000-0005-0000-0000-000001990000}"/>
    <cellStyle name="표준 34 30 3 2 2" xfId="29232" xr:uid="{00000000-0005-0000-0000-000002990000}"/>
    <cellStyle name="표준 34 30 3 2 2 2" xfId="40992" xr:uid="{00000000-0005-0000-0000-000003990000}"/>
    <cellStyle name="표준 34 30 3 2 3" xfId="35855" xr:uid="{00000000-0005-0000-0000-000004990000}"/>
    <cellStyle name="표준 34 30 3 3" xfId="25983" xr:uid="{00000000-0005-0000-0000-000005990000}"/>
    <cellStyle name="표준 34 30 3 3 2" xfId="37758" xr:uid="{00000000-0005-0000-0000-000006990000}"/>
    <cellStyle name="표준 34 30 3 4" xfId="34930" xr:uid="{00000000-0005-0000-0000-000007990000}"/>
    <cellStyle name="표준 34 30 4" xfId="11763" xr:uid="{00000000-0005-0000-0000-000008990000}"/>
    <cellStyle name="표준 34 30 4 2" xfId="24505" xr:uid="{00000000-0005-0000-0000-000009990000}"/>
    <cellStyle name="표준 34 30 4 2 2" xfId="29729" xr:uid="{00000000-0005-0000-0000-00000A990000}"/>
    <cellStyle name="표준 34 30 4 2 2 2" xfId="41489" xr:uid="{00000000-0005-0000-0000-00000B990000}"/>
    <cellStyle name="표준 34 30 4 2 3" xfId="36352" xr:uid="{00000000-0005-0000-0000-00000C990000}"/>
    <cellStyle name="표준 34 30 4 3" xfId="26662" xr:uid="{00000000-0005-0000-0000-00000D990000}"/>
    <cellStyle name="표준 34 30 4 3 2" xfId="38434" xr:uid="{00000000-0005-0000-0000-00000E990000}"/>
    <cellStyle name="표준 34 30 4 4" xfId="35426" xr:uid="{00000000-0005-0000-0000-00000F990000}"/>
    <cellStyle name="표준 34 30 5" xfId="12293" xr:uid="{00000000-0005-0000-0000-000010990000}"/>
    <cellStyle name="표준 34 30 5 2" xfId="24630" xr:uid="{00000000-0005-0000-0000-000011990000}"/>
    <cellStyle name="표준 34 30 5 2 2" xfId="29854" xr:uid="{00000000-0005-0000-0000-000012990000}"/>
    <cellStyle name="표준 34 30 5 2 2 2" xfId="41614" xr:uid="{00000000-0005-0000-0000-000013990000}"/>
    <cellStyle name="표준 34 30 5 2 3" xfId="36477" xr:uid="{00000000-0005-0000-0000-000014990000}"/>
    <cellStyle name="표준 34 30 5 3" xfId="26863" xr:uid="{00000000-0005-0000-0000-000015990000}"/>
    <cellStyle name="표준 34 30 5 3 2" xfId="38635" xr:uid="{00000000-0005-0000-0000-000016990000}"/>
    <cellStyle name="표준 34 30 5 4" xfId="35550" xr:uid="{00000000-0005-0000-0000-000017990000}"/>
    <cellStyle name="표준 34 30 6" xfId="23915" xr:uid="{00000000-0005-0000-0000-000018990000}"/>
    <cellStyle name="표준 34 30 6 2" xfId="29139" xr:uid="{00000000-0005-0000-0000-000019990000}"/>
    <cellStyle name="표준 34 30 6 2 2" xfId="40899" xr:uid="{00000000-0005-0000-0000-00001A990000}"/>
    <cellStyle name="표준 34 30 6 3" xfId="35762" xr:uid="{00000000-0005-0000-0000-00001B990000}"/>
    <cellStyle name="표준 34 30 7" xfId="25737" xr:uid="{00000000-0005-0000-0000-00001C990000}"/>
    <cellStyle name="표준 34 30 7 2" xfId="37514" xr:uid="{00000000-0005-0000-0000-00001D990000}"/>
    <cellStyle name="표준 34 30 8" xfId="34838" xr:uid="{00000000-0005-0000-0000-00001E990000}"/>
    <cellStyle name="표준 34 31" xfId="9818" xr:uid="{00000000-0005-0000-0000-00001F990000}"/>
    <cellStyle name="표준 34 31 2" xfId="11321" xr:uid="{00000000-0005-0000-0000-000020990000}"/>
    <cellStyle name="표준 34 31 2 2" xfId="24379" xr:uid="{00000000-0005-0000-0000-000021990000}"/>
    <cellStyle name="표준 34 31 2 2 2" xfId="29603" xr:uid="{00000000-0005-0000-0000-000022990000}"/>
    <cellStyle name="표준 34 31 2 2 2 2" xfId="41363" xr:uid="{00000000-0005-0000-0000-000023990000}"/>
    <cellStyle name="표준 34 31 2 2 3" xfId="36226" xr:uid="{00000000-0005-0000-0000-000024990000}"/>
    <cellStyle name="표준 34 31 2 3" xfId="26460" xr:uid="{00000000-0005-0000-0000-000025990000}"/>
    <cellStyle name="표준 34 31 2 3 2" xfId="38232" xr:uid="{00000000-0005-0000-0000-000026990000}"/>
    <cellStyle name="표준 34 31 2 4" xfId="35300" xr:uid="{00000000-0005-0000-0000-000027990000}"/>
    <cellStyle name="표준 34 31 3" xfId="10521" xr:uid="{00000000-0005-0000-0000-000028990000}"/>
    <cellStyle name="표준 34 31 3 2" xfId="24006" xr:uid="{00000000-0005-0000-0000-000029990000}"/>
    <cellStyle name="표준 34 31 3 2 2" xfId="29230" xr:uid="{00000000-0005-0000-0000-00002A990000}"/>
    <cellStyle name="표준 34 31 3 2 2 2" xfId="40990" xr:uid="{00000000-0005-0000-0000-00002B990000}"/>
    <cellStyle name="표준 34 31 3 2 3" xfId="35853" xr:uid="{00000000-0005-0000-0000-00002C990000}"/>
    <cellStyle name="표준 34 31 3 3" xfId="25981" xr:uid="{00000000-0005-0000-0000-00002D990000}"/>
    <cellStyle name="표준 34 31 3 3 2" xfId="37756" xr:uid="{00000000-0005-0000-0000-00002E990000}"/>
    <cellStyle name="표준 34 31 3 4" xfId="34928" xr:uid="{00000000-0005-0000-0000-00002F990000}"/>
    <cellStyle name="표준 34 31 4" xfId="11765" xr:uid="{00000000-0005-0000-0000-000030990000}"/>
    <cellStyle name="표준 34 31 4 2" xfId="24507" xr:uid="{00000000-0005-0000-0000-000031990000}"/>
    <cellStyle name="표준 34 31 4 2 2" xfId="29731" xr:uid="{00000000-0005-0000-0000-000032990000}"/>
    <cellStyle name="표준 34 31 4 2 2 2" xfId="41491" xr:uid="{00000000-0005-0000-0000-000033990000}"/>
    <cellStyle name="표준 34 31 4 2 3" xfId="36354" xr:uid="{00000000-0005-0000-0000-000034990000}"/>
    <cellStyle name="표준 34 31 4 3" xfId="26664" xr:uid="{00000000-0005-0000-0000-000035990000}"/>
    <cellStyle name="표준 34 31 4 3 2" xfId="38436" xr:uid="{00000000-0005-0000-0000-000036990000}"/>
    <cellStyle name="표준 34 31 4 4" xfId="35428" xr:uid="{00000000-0005-0000-0000-000037990000}"/>
    <cellStyle name="표준 34 31 5" xfId="12295" xr:uid="{00000000-0005-0000-0000-000038990000}"/>
    <cellStyle name="표준 34 31 5 2" xfId="24632" xr:uid="{00000000-0005-0000-0000-000039990000}"/>
    <cellStyle name="표준 34 31 5 2 2" xfId="29856" xr:uid="{00000000-0005-0000-0000-00003A990000}"/>
    <cellStyle name="표준 34 31 5 2 2 2" xfId="41616" xr:uid="{00000000-0005-0000-0000-00003B990000}"/>
    <cellStyle name="표준 34 31 5 2 3" xfId="36479" xr:uid="{00000000-0005-0000-0000-00003C990000}"/>
    <cellStyle name="표준 34 31 5 3" xfId="26865" xr:uid="{00000000-0005-0000-0000-00003D990000}"/>
    <cellStyle name="표준 34 31 5 3 2" xfId="38637" xr:uid="{00000000-0005-0000-0000-00003E990000}"/>
    <cellStyle name="표준 34 31 5 4" xfId="35552" xr:uid="{00000000-0005-0000-0000-00003F990000}"/>
    <cellStyle name="표준 34 31 6" xfId="23916" xr:uid="{00000000-0005-0000-0000-000040990000}"/>
    <cellStyle name="표준 34 31 6 2" xfId="29140" xr:uid="{00000000-0005-0000-0000-000041990000}"/>
    <cellStyle name="표준 34 31 6 2 2" xfId="40900" xr:uid="{00000000-0005-0000-0000-000042990000}"/>
    <cellStyle name="표준 34 31 6 3" xfId="35763" xr:uid="{00000000-0005-0000-0000-000043990000}"/>
    <cellStyle name="표준 34 31 7" xfId="25738" xr:uid="{00000000-0005-0000-0000-000044990000}"/>
    <cellStyle name="표준 34 31 7 2" xfId="37515" xr:uid="{00000000-0005-0000-0000-000045990000}"/>
    <cellStyle name="표준 34 31 8" xfId="34839" xr:uid="{00000000-0005-0000-0000-000046990000}"/>
    <cellStyle name="표준 34 32" xfId="9819" xr:uid="{00000000-0005-0000-0000-000047990000}"/>
    <cellStyle name="표준 34 32 2" xfId="11323" xr:uid="{00000000-0005-0000-0000-000048990000}"/>
    <cellStyle name="표준 34 32 2 2" xfId="24381" xr:uid="{00000000-0005-0000-0000-000049990000}"/>
    <cellStyle name="표준 34 32 2 2 2" xfId="29605" xr:uid="{00000000-0005-0000-0000-00004A990000}"/>
    <cellStyle name="표준 34 32 2 2 2 2" xfId="41365" xr:uid="{00000000-0005-0000-0000-00004B990000}"/>
    <cellStyle name="표준 34 32 2 2 3" xfId="36228" xr:uid="{00000000-0005-0000-0000-00004C990000}"/>
    <cellStyle name="표준 34 32 2 3" xfId="26462" xr:uid="{00000000-0005-0000-0000-00004D990000}"/>
    <cellStyle name="표준 34 32 2 3 2" xfId="38234" xr:uid="{00000000-0005-0000-0000-00004E990000}"/>
    <cellStyle name="표준 34 32 2 4" xfId="35302" xr:uid="{00000000-0005-0000-0000-00004F990000}"/>
    <cellStyle name="표준 34 32 3" xfId="10519" xr:uid="{00000000-0005-0000-0000-000050990000}"/>
    <cellStyle name="표준 34 32 3 2" xfId="24004" xr:uid="{00000000-0005-0000-0000-000051990000}"/>
    <cellStyle name="표준 34 32 3 2 2" xfId="29228" xr:uid="{00000000-0005-0000-0000-000052990000}"/>
    <cellStyle name="표준 34 32 3 2 2 2" xfId="40988" xr:uid="{00000000-0005-0000-0000-000053990000}"/>
    <cellStyle name="표준 34 32 3 2 3" xfId="35851" xr:uid="{00000000-0005-0000-0000-000054990000}"/>
    <cellStyle name="표준 34 32 3 3" xfId="25979" xr:uid="{00000000-0005-0000-0000-000055990000}"/>
    <cellStyle name="표준 34 32 3 3 2" xfId="37754" xr:uid="{00000000-0005-0000-0000-000056990000}"/>
    <cellStyle name="표준 34 32 3 4" xfId="34926" xr:uid="{00000000-0005-0000-0000-000057990000}"/>
    <cellStyle name="표준 34 32 4" xfId="11767" xr:uid="{00000000-0005-0000-0000-000058990000}"/>
    <cellStyle name="표준 34 32 4 2" xfId="24509" xr:uid="{00000000-0005-0000-0000-000059990000}"/>
    <cellStyle name="표준 34 32 4 2 2" xfId="29733" xr:uid="{00000000-0005-0000-0000-00005A990000}"/>
    <cellStyle name="표준 34 32 4 2 2 2" xfId="41493" xr:uid="{00000000-0005-0000-0000-00005B990000}"/>
    <cellStyle name="표준 34 32 4 2 3" xfId="36356" xr:uid="{00000000-0005-0000-0000-00005C990000}"/>
    <cellStyle name="표준 34 32 4 3" xfId="26666" xr:uid="{00000000-0005-0000-0000-00005D990000}"/>
    <cellStyle name="표준 34 32 4 3 2" xfId="38438" xr:uid="{00000000-0005-0000-0000-00005E990000}"/>
    <cellStyle name="표준 34 32 4 4" xfId="35430" xr:uid="{00000000-0005-0000-0000-00005F990000}"/>
    <cellStyle name="표준 34 32 5" xfId="10777" xr:uid="{00000000-0005-0000-0000-000060990000}"/>
    <cellStyle name="표준 34 32 5 2" xfId="24146" xr:uid="{00000000-0005-0000-0000-000061990000}"/>
    <cellStyle name="표준 34 32 5 2 2" xfId="29370" xr:uid="{00000000-0005-0000-0000-000062990000}"/>
    <cellStyle name="표준 34 32 5 2 2 2" xfId="41130" xr:uid="{00000000-0005-0000-0000-000063990000}"/>
    <cellStyle name="표준 34 32 5 2 3" xfId="35993" xr:uid="{00000000-0005-0000-0000-000064990000}"/>
    <cellStyle name="표준 34 32 5 3" xfId="26150" xr:uid="{00000000-0005-0000-0000-000065990000}"/>
    <cellStyle name="표준 34 32 5 3 2" xfId="37924" xr:uid="{00000000-0005-0000-0000-000066990000}"/>
    <cellStyle name="표준 34 32 5 4" xfId="35068" xr:uid="{00000000-0005-0000-0000-000067990000}"/>
    <cellStyle name="표준 34 32 6" xfId="23917" xr:uid="{00000000-0005-0000-0000-000068990000}"/>
    <cellStyle name="표준 34 32 6 2" xfId="29141" xr:uid="{00000000-0005-0000-0000-000069990000}"/>
    <cellStyle name="표준 34 32 6 2 2" xfId="40901" xr:uid="{00000000-0005-0000-0000-00006A990000}"/>
    <cellStyle name="표준 34 32 6 3" xfId="35764" xr:uid="{00000000-0005-0000-0000-00006B990000}"/>
    <cellStyle name="표준 34 32 7" xfId="25739" xr:uid="{00000000-0005-0000-0000-00006C990000}"/>
    <cellStyle name="표준 34 32 7 2" xfId="37516" xr:uid="{00000000-0005-0000-0000-00006D990000}"/>
    <cellStyle name="표준 34 32 8" xfId="34840" xr:uid="{00000000-0005-0000-0000-00006E990000}"/>
    <cellStyle name="표준 34 33" xfId="9820" xr:uid="{00000000-0005-0000-0000-00006F990000}"/>
    <cellStyle name="표준 34 33 2" xfId="11325" xr:uid="{00000000-0005-0000-0000-000070990000}"/>
    <cellStyle name="표준 34 33 2 2" xfId="24383" xr:uid="{00000000-0005-0000-0000-000071990000}"/>
    <cellStyle name="표준 34 33 2 2 2" xfId="29607" xr:uid="{00000000-0005-0000-0000-000072990000}"/>
    <cellStyle name="표준 34 33 2 2 2 2" xfId="41367" xr:uid="{00000000-0005-0000-0000-000073990000}"/>
    <cellStyle name="표준 34 33 2 2 3" xfId="36230" xr:uid="{00000000-0005-0000-0000-000074990000}"/>
    <cellStyle name="표준 34 33 2 3" xfId="26464" xr:uid="{00000000-0005-0000-0000-000075990000}"/>
    <cellStyle name="표준 34 33 2 3 2" xfId="38236" xr:uid="{00000000-0005-0000-0000-000076990000}"/>
    <cellStyle name="표준 34 33 2 4" xfId="35304" xr:uid="{00000000-0005-0000-0000-000077990000}"/>
    <cellStyle name="표준 34 33 3" xfId="10517" xr:uid="{00000000-0005-0000-0000-000078990000}"/>
    <cellStyle name="표준 34 33 3 2" xfId="24002" xr:uid="{00000000-0005-0000-0000-000079990000}"/>
    <cellStyle name="표준 34 33 3 2 2" xfId="29226" xr:uid="{00000000-0005-0000-0000-00007A990000}"/>
    <cellStyle name="표준 34 33 3 2 2 2" xfId="40986" xr:uid="{00000000-0005-0000-0000-00007B990000}"/>
    <cellStyle name="표준 34 33 3 2 3" xfId="35849" xr:uid="{00000000-0005-0000-0000-00007C990000}"/>
    <cellStyle name="표준 34 33 3 3" xfId="25977" xr:uid="{00000000-0005-0000-0000-00007D990000}"/>
    <cellStyle name="표준 34 33 3 3 2" xfId="37752" xr:uid="{00000000-0005-0000-0000-00007E990000}"/>
    <cellStyle name="표준 34 33 3 4" xfId="34924" xr:uid="{00000000-0005-0000-0000-00007F990000}"/>
    <cellStyle name="표준 34 33 4" xfId="11768" xr:uid="{00000000-0005-0000-0000-000080990000}"/>
    <cellStyle name="표준 34 33 4 2" xfId="24510" xr:uid="{00000000-0005-0000-0000-000081990000}"/>
    <cellStyle name="표준 34 33 4 2 2" xfId="29734" xr:uid="{00000000-0005-0000-0000-000082990000}"/>
    <cellStyle name="표준 34 33 4 2 2 2" xfId="41494" xr:uid="{00000000-0005-0000-0000-000083990000}"/>
    <cellStyle name="표준 34 33 4 2 3" xfId="36357" xr:uid="{00000000-0005-0000-0000-000084990000}"/>
    <cellStyle name="표준 34 33 4 3" xfId="26667" xr:uid="{00000000-0005-0000-0000-000085990000}"/>
    <cellStyle name="표준 34 33 4 3 2" xfId="38439" xr:uid="{00000000-0005-0000-0000-000086990000}"/>
    <cellStyle name="표준 34 33 4 4" xfId="35431" xr:uid="{00000000-0005-0000-0000-000087990000}"/>
    <cellStyle name="표준 34 33 5" xfId="12298" xr:uid="{00000000-0005-0000-0000-000088990000}"/>
    <cellStyle name="표준 34 33 5 2" xfId="24635" xr:uid="{00000000-0005-0000-0000-000089990000}"/>
    <cellStyle name="표준 34 33 5 2 2" xfId="29859" xr:uid="{00000000-0005-0000-0000-00008A990000}"/>
    <cellStyle name="표준 34 33 5 2 2 2" xfId="41619" xr:uid="{00000000-0005-0000-0000-00008B990000}"/>
    <cellStyle name="표준 34 33 5 2 3" xfId="36482" xr:uid="{00000000-0005-0000-0000-00008C990000}"/>
    <cellStyle name="표준 34 33 5 3" xfId="26868" xr:uid="{00000000-0005-0000-0000-00008D990000}"/>
    <cellStyle name="표준 34 33 5 3 2" xfId="38640" xr:uid="{00000000-0005-0000-0000-00008E990000}"/>
    <cellStyle name="표준 34 33 5 4" xfId="35555" xr:uid="{00000000-0005-0000-0000-00008F990000}"/>
    <cellStyle name="표준 34 33 6" xfId="23918" xr:uid="{00000000-0005-0000-0000-000090990000}"/>
    <cellStyle name="표준 34 33 6 2" xfId="29142" xr:uid="{00000000-0005-0000-0000-000091990000}"/>
    <cellStyle name="표준 34 33 6 2 2" xfId="40902" xr:uid="{00000000-0005-0000-0000-000092990000}"/>
    <cellStyle name="표준 34 33 6 3" xfId="35765" xr:uid="{00000000-0005-0000-0000-000093990000}"/>
    <cellStyle name="표준 34 33 7" xfId="25740" xr:uid="{00000000-0005-0000-0000-000094990000}"/>
    <cellStyle name="표준 34 33 7 2" xfId="37517" xr:uid="{00000000-0005-0000-0000-000095990000}"/>
    <cellStyle name="표준 34 33 8" xfId="34841" xr:uid="{00000000-0005-0000-0000-000096990000}"/>
    <cellStyle name="표준 34 34" xfId="9821" xr:uid="{00000000-0005-0000-0000-000097990000}"/>
    <cellStyle name="표준 34 34 2" xfId="11327" xr:uid="{00000000-0005-0000-0000-000098990000}"/>
    <cellStyle name="표준 34 34 2 2" xfId="24385" xr:uid="{00000000-0005-0000-0000-000099990000}"/>
    <cellStyle name="표준 34 34 2 2 2" xfId="29609" xr:uid="{00000000-0005-0000-0000-00009A990000}"/>
    <cellStyle name="표준 34 34 2 2 2 2" xfId="41369" xr:uid="{00000000-0005-0000-0000-00009B990000}"/>
    <cellStyle name="표준 34 34 2 2 3" xfId="36232" xr:uid="{00000000-0005-0000-0000-00009C990000}"/>
    <cellStyle name="표준 34 34 2 3" xfId="26466" xr:uid="{00000000-0005-0000-0000-00009D990000}"/>
    <cellStyle name="표준 34 34 2 3 2" xfId="38238" xr:uid="{00000000-0005-0000-0000-00009E990000}"/>
    <cellStyle name="표준 34 34 2 4" xfId="35306" xr:uid="{00000000-0005-0000-0000-00009F990000}"/>
    <cellStyle name="표준 34 34 3" xfId="10515" xr:uid="{00000000-0005-0000-0000-0000A0990000}"/>
    <cellStyle name="표준 34 34 3 2" xfId="24000" xr:uid="{00000000-0005-0000-0000-0000A1990000}"/>
    <cellStyle name="표준 34 34 3 2 2" xfId="29224" xr:uid="{00000000-0005-0000-0000-0000A2990000}"/>
    <cellStyle name="표준 34 34 3 2 2 2" xfId="40984" xr:uid="{00000000-0005-0000-0000-0000A3990000}"/>
    <cellStyle name="표준 34 34 3 2 3" xfId="35847" xr:uid="{00000000-0005-0000-0000-0000A4990000}"/>
    <cellStyle name="표준 34 34 3 3" xfId="25975" xr:uid="{00000000-0005-0000-0000-0000A5990000}"/>
    <cellStyle name="표준 34 34 3 3 2" xfId="37750" xr:uid="{00000000-0005-0000-0000-0000A6990000}"/>
    <cellStyle name="표준 34 34 3 4" xfId="34922" xr:uid="{00000000-0005-0000-0000-0000A7990000}"/>
    <cellStyle name="표준 34 34 4" xfId="11770" xr:uid="{00000000-0005-0000-0000-0000A8990000}"/>
    <cellStyle name="표준 34 34 4 2" xfId="24512" xr:uid="{00000000-0005-0000-0000-0000A9990000}"/>
    <cellStyle name="표준 34 34 4 2 2" xfId="29736" xr:uid="{00000000-0005-0000-0000-0000AA990000}"/>
    <cellStyle name="표준 34 34 4 2 2 2" xfId="41496" xr:uid="{00000000-0005-0000-0000-0000AB990000}"/>
    <cellStyle name="표준 34 34 4 2 3" xfId="36359" xr:uid="{00000000-0005-0000-0000-0000AC990000}"/>
    <cellStyle name="표준 34 34 4 3" xfId="26669" xr:uid="{00000000-0005-0000-0000-0000AD990000}"/>
    <cellStyle name="표준 34 34 4 3 2" xfId="38441" xr:uid="{00000000-0005-0000-0000-0000AE990000}"/>
    <cellStyle name="표준 34 34 4 4" xfId="35433" xr:uid="{00000000-0005-0000-0000-0000AF990000}"/>
    <cellStyle name="표준 34 34 5" xfId="12300" xr:uid="{00000000-0005-0000-0000-0000B0990000}"/>
    <cellStyle name="표준 34 34 5 2" xfId="24637" xr:uid="{00000000-0005-0000-0000-0000B1990000}"/>
    <cellStyle name="표준 34 34 5 2 2" xfId="29861" xr:uid="{00000000-0005-0000-0000-0000B2990000}"/>
    <cellStyle name="표준 34 34 5 2 2 2" xfId="41621" xr:uid="{00000000-0005-0000-0000-0000B3990000}"/>
    <cellStyle name="표준 34 34 5 2 3" xfId="36484" xr:uid="{00000000-0005-0000-0000-0000B4990000}"/>
    <cellStyle name="표준 34 34 5 3" xfId="26870" xr:uid="{00000000-0005-0000-0000-0000B5990000}"/>
    <cellStyle name="표준 34 34 5 3 2" xfId="38642" xr:uid="{00000000-0005-0000-0000-0000B6990000}"/>
    <cellStyle name="표준 34 34 5 4" xfId="35557" xr:uid="{00000000-0005-0000-0000-0000B7990000}"/>
    <cellStyle name="표준 34 34 6" xfId="23919" xr:uid="{00000000-0005-0000-0000-0000B8990000}"/>
    <cellStyle name="표준 34 34 6 2" xfId="29143" xr:uid="{00000000-0005-0000-0000-0000B9990000}"/>
    <cellStyle name="표준 34 34 6 2 2" xfId="40903" xr:uid="{00000000-0005-0000-0000-0000BA990000}"/>
    <cellStyle name="표준 34 34 6 3" xfId="35766" xr:uid="{00000000-0005-0000-0000-0000BB990000}"/>
    <cellStyle name="표준 34 34 7" xfId="25741" xr:uid="{00000000-0005-0000-0000-0000BC990000}"/>
    <cellStyle name="표준 34 34 7 2" xfId="37518" xr:uid="{00000000-0005-0000-0000-0000BD990000}"/>
    <cellStyle name="표준 34 34 8" xfId="34842" xr:uid="{00000000-0005-0000-0000-0000BE990000}"/>
    <cellStyle name="표준 34 35" xfId="9822" xr:uid="{00000000-0005-0000-0000-0000BF990000}"/>
    <cellStyle name="표준 34 35 2" xfId="11328" xr:uid="{00000000-0005-0000-0000-0000C0990000}"/>
    <cellStyle name="표준 34 35 2 2" xfId="24386" xr:uid="{00000000-0005-0000-0000-0000C1990000}"/>
    <cellStyle name="표준 34 35 2 2 2" xfId="29610" xr:uid="{00000000-0005-0000-0000-0000C2990000}"/>
    <cellStyle name="표준 34 35 2 2 2 2" xfId="41370" xr:uid="{00000000-0005-0000-0000-0000C3990000}"/>
    <cellStyle name="표준 34 35 2 2 3" xfId="36233" xr:uid="{00000000-0005-0000-0000-0000C4990000}"/>
    <cellStyle name="표준 34 35 2 3" xfId="26467" xr:uid="{00000000-0005-0000-0000-0000C5990000}"/>
    <cellStyle name="표준 34 35 2 3 2" xfId="38239" xr:uid="{00000000-0005-0000-0000-0000C6990000}"/>
    <cellStyle name="표준 34 35 2 4" xfId="35307" xr:uid="{00000000-0005-0000-0000-0000C7990000}"/>
    <cellStyle name="표준 34 35 3" xfId="10514" xr:uid="{00000000-0005-0000-0000-0000C8990000}"/>
    <cellStyle name="표준 34 35 3 2" xfId="23999" xr:uid="{00000000-0005-0000-0000-0000C9990000}"/>
    <cellStyle name="표준 34 35 3 2 2" xfId="29223" xr:uid="{00000000-0005-0000-0000-0000CA990000}"/>
    <cellStyle name="표준 34 35 3 2 2 2" xfId="40983" xr:uid="{00000000-0005-0000-0000-0000CB990000}"/>
    <cellStyle name="표준 34 35 3 2 3" xfId="35846" xr:uid="{00000000-0005-0000-0000-0000CC990000}"/>
    <cellStyle name="표준 34 35 3 3" xfId="25974" xr:uid="{00000000-0005-0000-0000-0000CD990000}"/>
    <cellStyle name="표준 34 35 3 3 2" xfId="37749" xr:uid="{00000000-0005-0000-0000-0000CE990000}"/>
    <cellStyle name="표준 34 35 3 4" xfId="34921" xr:uid="{00000000-0005-0000-0000-0000CF990000}"/>
    <cellStyle name="표준 34 35 4" xfId="11771" xr:uid="{00000000-0005-0000-0000-0000D0990000}"/>
    <cellStyle name="표준 34 35 4 2" xfId="24513" xr:uid="{00000000-0005-0000-0000-0000D1990000}"/>
    <cellStyle name="표준 34 35 4 2 2" xfId="29737" xr:uid="{00000000-0005-0000-0000-0000D2990000}"/>
    <cellStyle name="표준 34 35 4 2 2 2" xfId="41497" xr:uid="{00000000-0005-0000-0000-0000D3990000}"/>
    <cellStyle name="표준 34 35 4 2 3" xfId="36360" xr:uid="{00000000-0005-0000-0000-0000D4990000}"/>
    <cellStyle name="표준 34 35 4 3" xfId="26670" xr:uid="{00000000-0005-0000-0000-0000D5990000}"/>
    <cellStyle name="표준 34 35 4 3 2" xfId="38442" xr:uid="{00000000-0005-0000-0000-0000D6990000}"/>
    <cellStyle name="표준 34 35 4 4" xfId="35434" xr:uid="{00000000-0005-0000-0000-0000D7990000}"/>
    <cellStyle name="표준 34 35 5" xfId="12301" xr:uid="{00000000-0005-0000-0000-0000D8990000}"/>
    <cellStyle name="표준 34 35 5 2" xfId="24638" xr:uid="{00000000-0005-0000-0000-0000D9990000}"/>
    <cellStyle name="표준 34 35 5 2 2" xfId="29862" xr:uid="{00000000-0005-0000-0000-0000DA990000}"/>
    <cellStyle name="표준 34 35 5 2 2 2" xfId="41622" xr:uid="{00000000-0005-0000-0000-0000DB990000}"/>
    <cellStyle name="표준 34 35 5 2 3" xfId="36485" xr:uid="{00000000-0005-0000-0000-0000DC990000}"/>
    <cellStyle name="표준 34 35 5 3" xfId="26871" xr:uid="{00000000-0005-0000-0000-0000DD990000}"/>
    <cellStyle name="표준 34 35 5 3 2" xfId="38643" xr:uid="{00000000-0005-0000-0000-0000DE990000}"/>
    <cellStyle name="표준 34 35 5 4" xfId="35558" xr:uid="{00000000-0005-0000-0000-0000DF990000}"/>
    <cellStyle name="표준 34 35 6" xfId="23920" xr:uid="{00000000-0005-0000-0000-0000E0990000}"/>
    <cellStyle name="표준 34 35 6 2" xfId="29144" xr:uid="{00000000-0005-0000-0000-0000E1990000}"/>
    <cellStyle name="표준 34 35 6 2 2" xfId="40904" xr:uid="{00000000-0005-0000-0000-0000E2990000}"/>
    <cellStyle name="표준 34 35 6 3" xfId="35767" xr:uid="{00000000-0005-0000-0000-0000E3990000}"/>
    <cellStyle name="표준 34 35 7" xfId="25742" xr:uid="{00000000-0005-0000-0000-0000E4990000}"/>
    <cellStyle name="표준 34 35 7 2" xfId="37519" xr:uid="{00000000-0005-0000-0000-0000E5990000}"/>
    <cellStyle name="표준 34 35 8" xfId="34843" xr:uid="{00000000-0005-0000-0000-0000E6990000}"/>
    <cellStyle name="표준 34 36" xfId="9823" xr:uid="{00000000-0005-0000-0000-0000E7990000}"/>
    <cellStyle name="표준 34 36 2" xfId="11329" xr:uid="{00000000-0005-0000-0000-0000E8990000}"/>
    <cellStyle name="표준 34 36 2 2" xfId="24387" xr:uid="{00000000-0005-0000-0000-0000E9990000}"/>
    <cellStyle name="표준 34 36 2 2 2" xfId="29611" xr:uid="{00000000-0005-0000-0000-0000EA990000}"/>
    <cellStyle name="표준 34 36 2 2 2 2" xfId="41371" xr:uid="{00000000-0005-0000-0000-0000EB990000}"/>
    <cellStyle name="표준 34 36 2 2 3" xfId="36234" xr:uid="{00000000-0005-0000-0000-0000EC990000}"/>
    <cellStyle name="표준 34 36 2 3" xfId="26468" xr:uid="{00000000-0005-0000-0000-0000ED990000}"/>
    <cellStyle name="표준 34 36 2 3 2" xfId="38240" xr:uid="{00000000-0005-0000-0000-0000EE990000}"/>
    <cellStyle name="표준 34 36 2 4" xfId="35308" xr:uid="{00000000-0005-0000-0000-0000EF990000}"/>
    <cellStyle name="표준 34 36 3" xfId="10513" xr:uid="{00000000-0005-0000-0000-0000F0990000}"/>
    <cellStyle name="표준 34 36 3 2" xfId="23998" xr:uid="{00000000-0005-0000-0000-0000F1990000}"/>
    <cellStyle name="표준 34 36 3 2 2" xfId="29222" xr:uid="{00000000-0005-0000-0000-0000F2990000}"/>
    <cellStyle name="표준 34 36 3 2 2 2" xfId="40982" xr:uid="{00000000-0005-0000-0000-0000F3990000}"/>
    <cellStyle name="표준 34 36 3 2 3" xfId="35845" xr:uid="{00000000-0005-0000-0000-0000F4990000}"/>
    <cellStyle name="표준 34 36 3 3" xfId="25973" xr:uid="{00000000-0005-0000-0000-0000F5990000}"/>
    <cellStyle name="표준 34 36 3 3 2" xfId="37748" xr:uid="{00000000-0005-0000-0000-0000F6990000}"/>
    <cellStyle name="표준 34 36 3 4" xfId="34920" xr:uid="{00000000-0005-0000-0000-0000F7990000}"/>
    <cellStyle name="표준 34 36 4" xfId="11772" xr:uid="{00000000-0005-0000-0000-0000F8990000}"/>
    <cellStyle name="표준 34 36 4 2" xfId="24514" xr:uid="{00000000-0005-0000-0000-0000F9990000}"/>
    <cellStyle name="표준 34 36 4 2 2" xfId="29738" xr:uid="{00000000-0005-0000-0000-0000FA990000}"/>
    <cellStyle name="표준 34 36 4 2 2 2" xfId="41498" xr:uid="{00000000-0005-0000-0000-0000FB990000}"/>
    <cellStyle name="표준 34 36 4 2 3" xfId="36361" xr:uid="{00000000-0005-0000-0000-0000FC990000}"/>
    <cellStyle name="표준 34 36 4 3" xfId="26671" xr:uid="{00000000-0005-0000-0000-0000FD990000}"/>
    <cellStyle name="표준 34 36 4 3 2" xfId="38443" xr:uid="{00000000-0005-0000-0000-0000FE990000}"/>
    <cellStyle name="표준 34 36 4 4" xfId="35435" xr:uid="{00000000-0005-0000-0000-0000FF990000}"/>
    <cellStyle name="표준 34 36 5" xfId="12302" xr:uid="{00000000-0005-0000-0000-0000009A0000}"/>
    <cellStyle name="표준 34 36 5 2" xfId="24639" xr:uid="{00000000-0005-0000-0000-0000019A0000}"/>
    <cellStyle name="표준 34 36 5 2 2" xfId="29863" xr:uid="{00000000-0005-0000-0000-0000029A0000}"/>
    <cellStyle name="표준 34 36 5 2 2 2" xfId="41623" xr:uid="{00000000-0005-0000-0000-0000039A0000}"/>
    <cellStyle name="표준 34 36 5 2 3" xfId="36486" xr:uid="{00000000-0005-0000-0000-0000049A0000}"/>
    <cellStyle name="표준 34 36 5 3" xfId="26872" xr:uid="{00000000-0005-0000-0000-0000059A0000}"/>
    <cellStyle name="표준 34 36 5 3 2" xfId="38644" xr:uid="{00000000-0005-0000-0000-0000069A0000}"/>
    <cellStyle name="표준 34 36 5 4" xfId="35559" xr:uid="{00000000-0005-0000-0000-0000079A0000}"/>
    <cellStyle name="표준 34 36 6" xfId="23921" xr:uid="{00000000-0005-0000-0000-0000089A0000}"/>
    <cellStyle name="표준 34 36 6 2" xfId="29145" xr:uid="{00000000-0005-0000-0000-0000099A0000}"/>
    <cellStyle name="표준 34 36 6 2 2" xfId="40905" xr:uid="{00000000-0005-0000-0000-00000A9A0000}"/>
    <cellStyle name="표준 34 36 6 3" xfId="35768" xr:uid="{00000000-0005-0000-0000-00000B9A0000}"/>
    <cellStyle name="표준 34 36 7" xfId="25743" xr:uid="{00000000-0005-0000-0000-00000C9A0000}"/>
    <cellStyle name="표준 34 36 7 2" xfId="37520" xr:uid="{00000000-0005-0000-0000-00000D9A0000}"/>
    <cellStyle name="표준 34 36 8" xfId="34844" xr:uid="{00000000-0005-0000-0000-00000E9A0000}"/>
    <cellStyle name="표준 34 37" xfId="9824" xr:uid="{00000000-0005-0000-0000-00000F9A0000}"/>
    <cellStyle name="표준 34 37 2" xfId="11330" xr:uid="{00000000-0005-0000-0000-0000109A0000}"/>
    <cellStyle name="표준 34 37 2 2" xfId="24388" xr:uid="{00000000-0005-0000-0000-0000119A0000}"/>
    <cellStyle name="표준 34 37 2 2 2" xfId="29612" xr:uid="{00000000-0005-0000-0000-0000129A0000}"/>
    <cellStyle name="표준 34 37 2 2 2 2" xfId="41372" xr:uid="{00000000-0005-0000-0000-0000139A0000}"/>
    <cellStyle name="표준 34 37 2 2 3" xfId="36235" xr:uid="{00000000-0005-0000-0000-0000149A0000}"/>
    <cellStyle name="표준 34 37 2 3" xfId="26469" xr:uid="{00000000-0005-0000-0000-0000159A0000}"/>
    <cellStyle name="표준 34 37 2 3 2" xfId="38241" xr:uid="{00000000-0005-0000-0000-0000169A0000}"/>
    <cellStyle name="표준 34 37 2 4" xfId="35309" xr:uid="{00000000-0005-0000-0000-0000179A0000}"/>
    <cellStyle name="표준 34 37 3" xfId="10512" xr:uid="{00000000-0005-0000-0000-0000189A0000}"/>
    <cellStyle name="표준 34 37 3 2" xfId="23997" xr:uid="{00000000-0005-0000-0000-0000199A0000}"/>
    <cellStyle name="표준 34 37 3 2 2" xfId="29221" xr:uid="{00000000-0005-0000-0000-00001A9A0000}"/>
    <cellStyle name="표준 34 37 3 2 2 2" xfId="40981" xr:uid="{00000000-0005-0000-0000-00001B9A0000}"/>
    <cellStyle name="표준 34 37 3 2 3" xfId="35844" xr:uid="{00000000-0005-0000-0000-00001C9A0000}"/>
    <cellStyle name="표준 34 37 3 3" xfId="25972" xr:uid="{00000000-0005-0000-0000-00001D9A0000}"/>
    <cellStyle name="표준 34 37 3 3 2" xfId="37747" xr:uid="{00000000-0005-0000-0000-00001E9A0000}"/>
    <cellStyle name="표준 34 37 3 4" xfId="34919" xr:uid="{00000000-0005-0000-0000-00001F9A0000}"/>
    <cellStyle name="표준 34 37 4" xfId="11773" xr:uid="{00000000-0005-0000-0000-0000209A0000}"/>
    <cellStyle name="표준 34 37 4 2" xfId="24515" xr:uid="{00000000-0005-0000-0000-0000219A0000}"/>
    <cellStyle name="표준 34 37 4 2 2" xfId="29739" xr:uid="{00000000-0005-0000-0000-0000229A0000}"/>
    <cellStyle name="표준 34 37 4 2 2 2" xfId="41499" xr:uid="{00000000-0005-0000-0000-0000239A0000}"/>
    <cellStyle name="표준 34 37 4 2 3" xfId="36362" xr:uid="{00000000-0005-0000-0000-0000249A0000}"/>
    <cellStyle name="표준 34 37 4 3" xfId="26672" xr:uid="{00000000-0005-0000-0000-0000259A0000}"/>
    <cellStyle name="표준 34 37 4 3 2" xfId="38444" xr:uid="{00000000-0005-0000-0000-0000269A0000}"/>
    <cellStyle name="표준 34 37 4 4" xfId="35436" xr:uid="{00000000-0005-0000-0000-0000279A0000}"/>
    <cellStyle name="표준 34 37 5" xfId="12303" xr:uid="{00000000-0005-0000-0000-0000289A0000}"/>
    <cellStyle name="표준 34 37 5 2" xfId="24640" xr:uid="{00000000-0005-0000-0000-0000299A0000}"/>
    <cellStyle name="표준 34 37 5 2 2" xfId="29864" xr:uid="{00000000-0005-0000-0000-00002A9A0000}"/>
    <cellStyle name="표준 34 37 5 2 2 2" xfId="41624" xr:uid="{00000000-0005-0000-0000-00002B9A0000}"/>
    <cellStyle name="표준 34 37 5 2 3" xfId="36487" xr:uid="{00000000-0005-0000-0000-00002C9A0000}"/>
    <cellStyle name="표준 34 37 5 3" xfId="26873" xr:uid="{00000000-0005-0000-0000-00002D9A0000}"/>
    <cellStyle name="표준 34 37 5 3 2" xfId="38645" xr:uid="{00000000-0005-0000-0000-00002E9A0000}"/>
    <cellStyle name="표준 34 37 5 4" xfId="35560" xr:uid="{00000000-0005-0000-0000-00002F9A0000}"/>
    <cellStyle name="표준 34 37 6" xfId="23922" xr:uid="{00000000-0005-0000-0000-0000309A0000}"/>
    <cellStyle name="표준 34 37 6 2" xfId="29146" xr:uid="{00000000-0005-0000-0000-0000319A0000}"/>
    <cellStyle name="표준 34 37 6 2 2" xfId="40906" xr:uid="{00000000-0005-0000-0000-0000329A0000}"/>
    <cellStyle name="표준 34 37 6 3" xfId="35769" xr:uid="{00000000-0005-0000-0000-0000339A0000}"/>
    <cellStyle name="표준 34 37 7" xfId="25744" xr:uid="{00000000-0005-0000-0000-0000349A0000}"/>
    <cellStyle name="표준 34 37 7 2" xfId="37521" xr:uid="{00000000-0005-0000-0000-0000359A0000}"/>
    <cellStyle name="표준 34 37 8" xfId="34845" xr:uid="{00000000-0005-0000-0000-0000369A0000}"/>
    <cellStyle name="표준 34 38" xfId="9825" xr:uid="{00000000-0005-0000-0000-0000379A0000}"/>
    <cellStyle name="표준 34 38 2" xfId="11332" xr:uid="{00000000-0005-0000-0000-0000389A0000}"/>
    <cellStyle name="표준 34 38 2 2" xfId="24390" xr:uid="{00000000-0005-0000-0000-0000399A0000}"/>
    <cellStyle name="표준 34 38 2 2 2" xfId="29614" xr:uid="{00000000-0005-0000-0000-00003A9A0000}"/>
    <cellStyle name="표준 34 38 2 2 2 2" xfId="41374" xr:uid="{00000000-0005-0000-0000-00003B9A0000}"/>
    <cellStyle name="표준 34 38 2 2 3" xfId="36237" xr:uid="{00000000-0005-0000-0000-00003C9A0000}"/>
    <cellStyle name="표준 34 38 2 3" xfId="26471" xr:uid="{00000000-0005-0000-0000-00003D9A0000}"/>
    <cellStyle name="표준 34 38 2 3 2" xfId="38243" xr:uid="{00000000-0005-0000-0000-00003E9A0000}"/>
    <cellStyle name="표준 34 38 2 4" xfId="35311" xr:uid="{00000000-0005-0000-0000-00003F9A0000}"/>
    <cellStyle name="표준 34 38 3" xfId="10510" xr:uid="{00000000-0005-0000-0000-0000409A0000}"/>
    <cellStyle name="표준 34 38 3 2" xfId="23995" xr:uid="{00000000-0005-0000-0000-0000419A0000}"/>
    <cellStyle name="표준 34 38 3 2 2" xfId="29219" xr:uid="{00000000-0005-0000-0000-0000429A0000}"/>
    <cellStyle name="표준 34 38 3 2 2 2" xfId="40979" xr:uid="{00000000-0005-0000-0000-0000439A0000}"/>
    <cellStyle name="표준 34 38 3 2 3" xfId="35842" xr:uid="{00000000-0005-0000-0000-0000449A0000}"/>
    <cellStyle name="표준 34 38 3 3" xfId="25970" xr:uid="{00000000-0005-0000-0000-0000459A0000}"/>
    <cellStyle name="표준 34 38 3 3 2" xfId="37745" xr:uid="{00000000-0005-0000-0000-0000469A0000}"/>
    <cellStyle name="표준 34 38 3 4" xfId="34917" xr:uid="{00000000-0005-0000-0000-0000479A0000}"/>
    <cellStyle name="표준 34 38 4" xfId="11775" xr:uid="{00000000-0005-0000-0000-0000489A0000}"/>
    <cellStyle name="표준 34 38 4 2" xfId="24517" xr:uid="{00000000-0005-0000-0000-0000499A0000}"/>
    <cellStyle name="표준 34 38 4 2 2" xfId="29741" xr:uid="{00000000-0005-0000-0000-00004A9A0000}"/>
    <cellStyle name="표준 34 38 4 2 2 2" xfId="41501" xr:uid="{00000000-0005-0000-0000-00004B9A0000}"/>
    <cellStyle name="표준 34 38 4 2 3" xfId="36364" xr:uid="{00000000-0005-0000-0000-00004C9A0000}"/>
    <cellStyle name="표준 34 38 4 3" xfId="26674" xr:uid="{00000000-0005-0000-0000-00004D9A0000}"/>
    <cellStyle name="표준 34 38 4 3 2" xfId="38446" xr:uid="{00000000-0005-0000-0000-00004E9A0000}"/>
    <cellStyle name="표준 34 38 4 4" xfId="35438" xr:uid="{00000000-0005-0000-0000-00004F9A0000}"/>
    <cellStyle name="표준 34 38 5" xfId="12305" xr:uid="{00000000-0005-0000-0000-0000509A0000}"/>
    <cellStyle name="표준 34 38 5 2" xfId="24642" xr:uid="{00000000-0005-0000-0000-0000519A0000}"/>
    <cellStyle name="표준 34 38 5 2 2" xfId="29866" xr:uid="{00000000-0005-0000-0000-0000529A0000}"/>
    <cellStyle name="표준 34 38 5 2 2 2" xfId="41626" xr:uid="{00000000-0005-0000-0000-0000539A0000}"/>
    <cellStyle name="표준 34 38 5 2 3" xfId="36489" xr:uid="{00000000-0005-0000-0000-0000549A0000}"/>
    <cellStyle name="표준 34 38 5 3" xfId="26875" xr:uid="{00000000-0005-0000-0000-0000559A0000}"/>
    <cellStyle name="표준 34 38 5 3 2" xfId="38647" xr:uid="{00000000-0005-0000-0000-0000569A0000}"/>
    <cellStyle name="표준 34 38 5 4" xfId="35562" xr:uid="{00000000-0005-0000-0000-0000579A0000}"/>
    <cellStyle name="표준 34 38 6" xfId="23923" xr:uid="{00000000-0005-0000-0000-0000589A0000}"/>
    <cellStyle name="표준 34 38 6 2" xfId="29147" xr:uid="{00000000-0005-0000-0000-0000599A0000}"/>
    <cellStyle name="표준 34 38 6 2 2" xfId="40907" xr:uid="{00000000-0005-0000-0000-00005A9A0000}"/>
    <cellStyle name="표준 34 38 6 3" xfId="35770" xr:uid="{00000000-0005-0000-0000-00005B9A0000}"/>
    <cellStyle name="표준 34 38 7" xfId="25745" xr:uid="{00000000-0005-0000-0000-00005C9A0000}"/>
    <cellStyle name="표준 34 38 7 2" xfId="37522" xr:uid="{00000000-0005-0000-0000-00005D9A0000}"/>
    <cellStyle name="표준 34 38 8" xfId="34846" xr:uid="{00000000-0005-0000-0000-00005E9A0000}"/>
    <cellStyle name="표준 34 39" xfId="11083" xr:uid="{00000000-0005-0000-0000-00005F9A0000}"/>
    <cellStyle name="표준 34 39 2" xfId="24243" xr:uid="{00000000-0005-0000-0000-0000609A0000}"/>
    <cellStyle name="표준 34 39 2 2" xfId="29467" xr:uid="{00000000-0005-0000-0000-0000619A0000}"/>
    <cellStyle name="표준 34 39 2 2 2" xfId="41227" xr:uid="{00000000-0005-0000-0000-0000629A0000}"/>
    <cellStyle name="표준 34 39 2 3" xfId="36090" xr:uid="{00000000-0005-0000-0000-0000639A0000}"/>
    <cellStyle name="표준 34 39 3" xfId="26300" xr:uid="{00000000-0005-0000-0000-0000649A0000}"/>
    <cellStyle name="표준 34 39 3 2" xfId="38072" xr:uid="{00000000-0005-0000-0000-0000659A0000}"/>
    <cellStyle name="표준 34 39 4" xfId="35165" xr:uid="{00000000-0005-0000-0000-0000669A0000}"/>
    <cellStyle name="표준 34 4" xfId="2133" xr:uid="{00000000-0005-0000-0000-0000679A0000}"/>
    <cellStyle name="표준 34 4 10" xfId="31414" xr:uid="{00000000-0005-0000-0000-0000689A0000}"/>
    <cellStyle name="표준 34 4 2" xfId="11103" xr:uid="{00000000-0005-0000-0000-0000699A0000}"/>
    <cellStyle name="표준 34 4 2 2" xfId="13001" xr:uid="{00000000-0005-0000-0000-00006A9A0000}"/>
    <cellStyle name="표준 34 4 2 3" xfId="24261" xr:uid="{00000000-0005-0000-0000-00006B9A0000}"/>
    <cellStyle name="표준 34 4 2 3 2" xfId="29485" xr:uid="{00000000-0005-0000-0000-00006C9A0000}"/>
    <cellStyle name="표준 34 4 2 3 2 2" xfId="41245" xr:uid="{00000000-0005-0000-0000-00006D9A0000}"/>
    <cellStyle name="표준 34 4 2 3 3" xfId="36108" xr:uid="{00000000-0005-0000-0000-00006E9A0000}"/>
    <cellStyle name="표준 34 4 2 4" xfId="26318" xr:uid="{00000000-0005-0000-0000-00006F9A0000}"/>
    <cellStyle name="표준 34 4 2 4 2" xfId="38090" xr:uid="{00000000-0005-0000-0000-0000709A0000}"/>
    <cellStyle name="표준 34 4 2 5" xfId="35183" xr:uid="{00000000-0005-0000-0000-0000719A0000}"/>
    <cellStyle name="표준 34 4 3" xfId="10740" xr:uid="{00000000-0005-0000-0000-0000729A0000}"/>
    <cellStyle name="표준 34 4 3 2" xfId="24124" xr:uid="{00000000-0005-0000-0000-0000739A0000}"/>
    <cellStyle name="표준 34 4 3 2 2" xfId="29348" xr:uid="{00000000-0005-0000-0000-0000749A0000}"/>
    <cellStyle name="표준 34 4 3 2 2 2" xfId="41108" xr:uid="{00000000-0005-0000-0000-0000759A0000}"/>
    <cellStyle name="표준 34 4 3 2 3" xfId="35971" xr:uid="{00000000-0005-0000-0000-0000769A0000}"/>
    <cellStyle name="표준 34 4 3 3" xfId="26124" xr:uid="{00000000-0005-0000-0000-0000779A0000}"/>
    <cellStyle name="표준 34 4 3 3 2" xfId="37899" xr:uid="{00000000-0005-0000-0000-0000789A0000}"/>
    <cellStyle name="표준 34 4 3 4" xfId="35046" xr:uid="{00000000-0005-0000-0000-0000799A0000}"/>
    <cellStyle name="표준 34 4 4" xfId="11679" xr:uid="{00000000-0005-0000-0000-00007A9A0000}"/>
    <cellStyle name="표준 34 4 4 2" xfId="24431" xr:uid="{00000000-0005-0000-0000-00007B9A0000}"/>
    <cellStyle name="표준 34 4 4 2 2" xfId="29655" xr:uid="{00000000-0005-0000-0000-00007C9A0000}"/>
    <cellStyle name="표준 34 4 4 2 2 2" xfId="41415" xr:uid="{00000000-0005-0000-0000-00007D9A0000}"/>
    <cellStyle name="표준 34 4 4 2 3" xfId="36278" xr:uid="{00000000-0005-0000-0000-00007E9A0000}"/>
    <cellStyle name="표준 34 4 4 3" xfId="26587" xr:uid="{00000000-0005-0000-0000-00007F9A0000}"/>
    <cellStyle name="표준 34 4 4 3 2" xfId="38359" xr:uid="{00000000-0005-0000-0000-0000809A0000}"/>
    <cellStyle name="표준 34 4 4 4" xfId="35352" xr:uid="{00000000-0005-0000-0000-0000819A0000}"/>
    <cellStyle name="표준 34 4 5" xfId="12209" xr:uid="{00000000-0005-0000-0000-0000829A0000}"/>
    <cellStyle name="표준 34 4 5 2" xfId="24556" xr:uid="{00000000-0005-0000-0000-0000839A0000}"/>
    <cellStyle name="표준 34 4 5 2 2" xfId="29780" xr:uid="{00000000-0005-0000-0000-0000849A0000}"/>
    <cellStyle name="표준 34 4 5 2 2 2" xfId="41540" xr:uid="{00000000-0005-0000-0000-0000859A0000}"/>
    <cellStyle name="표준 34 4 5 2 3" xfId="36403" xr:uid="{00000000-0005-0000-0000-0000869A0000}"/>
    <cellStyle name="표준 34 4 5 3" xfId="26788" xr:uid="{00000000-0005-0000-0000-0000879A0000}"/>
    <cellStyle name="표준 34 4 5 3 2" xfId="38560" xr:uid="{00000000-0005-0000-0000-0000889A0000}"/>
    <cellStyle name="표준 34 4 5 4" xfId="35476" xr:uid="{00000000-0005-0000-0000-0000899A0000}"/>
    <cellStyle name="표준 34 4 6" xfId="12952" xr:uid="{00000000-0005-0000-0000-00008A9A0000}"/>
    <cellStyle name="표준 34 4 7" xfId="9826" xr:uid="{00000000-0005-0000-0000-00008B9A0000}"/>
    <cellStyle name="표준 34 4 7 2" xfId="23924" xr:uid="{00000000-0005-0000-0000-00008C9A0000}"/>
    <cellStyle name="표준 34 4 7 2 2" xfId="29148" xr:uid="{00000000-0005-0000-0000-00008D9A0000}"/>
    <cellStyle name="표준 34 4 7 2 2 2" xfId="40908" xr:uid="{00000000-0005-0000-0000-00008E9A0000}"/>
    <cellStyle name="표준 34 4 7 2 3" xfId="35771" xr:uid="{00000000-0005-0000-0000-00008F9A0000}"/>
    <cellStyle name="표준 34 4 7 3" xfId="25746" xr:uid="{00000000-0005-0000-0000-0000909A0000}"/>
    <cellStyle name="표준 34 4 7 3 2" xfId="37523" xr:uid="{00000000-0005-0000-0000-0000919A0000}"/>
    <cellStyle name="표준 34 4 7 4" xfId="34847" xr:uid="{00000000-0005-0000-0000-0000929A0000}"/>
    <cellStyle name="표준 34 4 8" xfId="23738" xr:uid="{00000000-0005-0000-0000-0000939A0000}"/>
    <cellStyle name="표준 34 4 8 2" xfId="24672" xr:uid="{00000000-0005-0000-0000-0000949A0000}"/>
    <cellStyle name="표준 34 4 8 2 2" xfId="29896" xr:uid="{00000000-0005-0000-0000-0000959A0000}"/>
    <cellStyle name="표준 34 4 8 2 2 2" xfId="41656" xr:uid="{00000000-0005-0000-0000-0000969A0000}"/>
    <cellStyle name="표준 34 4 8 2 3" xfId="36519" xr:uid="{00000000-0005-0000-0000-0000979A0000}"/>
    <cellStyle name="표준 34 4 8 3" xfId="28980" xr:uid="{00000000-0005-0000-0000-0000989A0000}"/>
    <cellStyle name="표준 34 4 8 3 2" xfId="40740" xr:uid="{00000000-0005-0000-0000-0000999A0000}"/>
    <cellStyle name="표준 34 4 8 4" xfId="35612" xr:uid="{00000000-0005-0000-0000-00009A9A0000}"/>
    <cellStyle name="표준 34 4 9" xfId="9456" xr:uid="{00000000-0005-0000-0000-00009B9A0000}"/>
    <cellStyle name="표준 34 40" xfId="10757" xr:uid="{00000000-0005-0000-0000-00009C9A0000}"/>
    <cellStyle name="표준 34 40 2" xfId="24141" xr:uid="{00000000-0005-0000-0000-00009D9A0000}"/>
    <cellStyle name="표준 34 40 2 2" xfId="29365" xr:uid="{00000000-0005-0000-0000-00009E9A0000}"/>
    <cellStyle name="표준 34 40 2 2 2" xfId="41125" xr:uid="{00000000-0005-0000-0000-00009F9A0000}"/>
    <cellStyle name="표준 34 40 2 3" xfId="35988" xr:uid="{00000000-0005-0000-0000-0000A09A0000}"/>
    <cellStyle name="표준 34 40 3" xfId="26141" xr:uid="{00000000-0005-0000-0000-0000A19A0000}"/>
    <cellStyle name="표준 34 40 3 2" xfId="37916" xr:uid="{00000000-0005-0000-0000-0000A29A0000}"/>
    <cellStyle name="표준 34 40 4" xfId="35063" xr:uid="{00000000-0005-0000-0000-0000A39A0000}"/>
    <cellStyle name="표준 34 41" xfId="10926" xr:uid="{00000000-0005-0000-0000-0000A49A0000}"/>
    <cellStyle name="표준 34 41 2" xfId="24194" xr:uid="{00000000-0005-0000-0000-0000A59A0000}"/>
    <cellStyle name="표준 34 41 2 2" xfId="29418" xr:uid="{00000000-0005-0000-0000-0000A69A0000}"/>
    <cellStyle name="표준 34 41 2 2 2" xfId="41178" xr:uid="{00000000-0005-0000-0000-0000A79A0000}"/>
    <cellStyle name="표준 34 41 2 3" xfId="36041" xr:uid="{00000000-0005-0000-0000-0000A89A0000}"/>
    <cellStyle name="표준 34 41 3" xfId="26222" xr:uid="{00000000-0005-0000-0000-0000A99A0000}"/>
    <cellStyle name="표준 34 41 3 2" xfId="37995" xr:uid="{00000000-0005-0000-0000-0000AA9A0000}"/>
    <cellStyle name="표준 34 41 4" xfId="35116" xr:uid="{00000000-0005-0000-0000-0000AB9A0000}"/>
    <cellStyle name="표준 34 42" xfId="10915" xr:uid="{00000000-0005-0000-0000-0000AC9A0000}"/>
    <cellStyle name="표준 34 42 2" xfId="24191" xr:uid="{00000000-0005-0000-0000-0000AD9A0000}"/>
    <cellStyle name="표준 34 42 2 2" xfId="29415" xr:uid="{00000000-0005-0000-0000-0000AE9A0000}"/>
    <cellStyle name="표준 34 42 2 2 2" xfId="41175" xr:uid="{00000000-0005-0000-0000-0000AF9A0000}"/>
    <cellStyle name="표준 34 42 2 3" xfId="36038" xr:uid="{00000000-0005-0000-0000-0000B09A0000}"/>
    <cellStyle name="표준 34 42 3" xfId="26217" xr:uid="{00000000-0005-0000-0000-0000B19A0000}"/>
    <cellStyle name="표준 34 42 3 2" xfId="37990" xr:uid="{00000000-0005-0000-0000-0000B29A0000}"/>
    <cellStyle name="표준 34 42 4" xfId="35113" xr:uid="{00000000-0005-0000-0000-0000B39A0000}"/>
    <cellStyle name="표준 34 43" xfId="16035" xr:uid="{00000000-0005-0000-0000-0000B49A0000}"/>
    <cellStyle name="표준 34 44" xfId="23789" xr:uid="{00000000-0005-0000-0000-0000B59A0000}"/>
    <cellStyle name="표준 34 44 2" xfId="29013" xr:uid="{00000000-0005-0000-0000-0000B69A0000}"/>
    <cellStyle name="표준 34 44 2 2" xfId="40773" xr:uid="{00000000-0005-0000-0000-0000B79A0000}"/>
    <cellStyle name="표준 34 44 3" xfId="35636" xr:uid="{00000000-0005-0000-0000-0000B89A0000}"/>
    <cellStyle name="표준 34 45" xfId="24972" xr:uid="{00000000-0005-0000-0000-0000B99A0000}"/>
    <cellStyle name="표준 34 45 2" xfId="36771" xr:uid="{00000000-0005-0000-0000-0000BA9A0000}"/>
    <cellStyle name="표준 34 46" xfId="30907" xr:uid="{00000000-0005-0000-0000-0000BB9A0000}"/>
    <cellStyle name="표준 34 5" xfId="2942" xr:uid="{00000000-0005-0000-0000-0000BC9A0000}"/>
    <cellStyle name="표준 34 5 2" xfId="11262" xr:uid="{00000000-0005-0000-0000-0000BD9A0000}"/>
    <cellStyle name="표준 34 5 2 2" xfId="24320" xr:uid="{00000000-0005-0000-0000-0000BE9A0000}"/>
    <cellStyle name="표준 34 5 2 2 2" xfId="29544" xr:uid="{00000000-0005-0000-0000-0000BF9A0000}"/>
    <cellStyle name="표준 34 5 2 2 2 2" xfId="41304" xr:uid="{00000000-0005-0000-0000-0000C09A0000}"/>
    <cellStyle name="표준 34 5 2 2 3" xfId="36167" xr:uid="{00000000-0005-0000-0000-0000C19A0000}"/>
    <cellStyle name="표준 34 5 2 3" xfId="26401" xr:uid="{00000000-0005-0000-0000-0000C29A0000}"/>
    <cellStyle name="표준 34 5 2 3 2" xfId="38173" xr:uid="{00000000-0005-0000-0000-0000C39A0000}"/>
    <cellStyle name="표준 34 5 2 4" xfId="35241" xr:uid="{00000000-0005-0000-0000-0000C49A0000}"/>
    <cellStyle name="표준 34 5 3" xfId="10580" xr:uid="{00000000-0005-0000-0000-0000C59A0000}"/>
    <cellStyle name="표준 34 5 3 2" xfId="24065" xr:uid="{00000000-0005-0000-0000-0000C69A0000}"/>
    <cellStyle name="표준 34 5 3 2 2" xfId="29289" xr:uid="{00000000-0005-0000-0000-0000C79A0000}"/>
    <cellStyle name="표준 34 5 3 2 2 2" xfId="41049" xr:uid="{00000000-0005-0000-0000-0000C89A0000}"/>
    <cellStyle name="표준 34 5 3 2 3" xfId="35912" xr:uid="{00000000-0005-0000-0000-0000C99A0000}"/>
    <cellStyle name="표준 34 5 3 3" xfId="26040" xr:uid="{00000000-0005-0000-0000-0000CA9A0000}"/>
    <cellStyle name="표준 34 5 3 3 2" xfId="37815" xr:uid="{00000000-0005-0000-0000-0000CB9A0000}"/>
    <cellStyle name="표준 34 5 3 4" xfId="34987" xr:uid="{00000000-0005-0000-0000-0000CC9A0000}"/>
    <cellStyle name="표준 34 5 4" xfId="11707" xr:uid="{00000000-0005-0000-0000-0000CD9A0000}"/>
    <cellStyle name="표준 34 5 4 2" xfId="24449" xr:uid="{00000000-0005-0000-0000-0000CE9A0000}"/>
    <cellStyle name="표준 34 5 4 2 2" xfId="29673" xr:uid="{00000000-0005-0000-0000-0000CF9A0000}"/>
    <cellStyle name="표준 34 5 4 2 2 2" xfId="41433" xr:uid="{00000000-0005-0000-0000-0000D09A0000}"/>
    <cellStyle name="표준 34 5 4 2 3" xfId="36296" xr:uid="{00000000-0005-0000-0000-0000D19A0000}"/>
    <cellStyle name="표준 34 5 4 3" xfId="26606" xr:uid="{00000000-0005-0000-0000-0000D29A0000}"/>
    <cellStyle name="표준 34 5 4 3 2" xfId="38378" xr:uid="{00000000-0005-0000-0000-0000D39A0000}"/>
    <cellStyle name="표준 34 5 4 4" xfId="35370" xr:uid="{00000000-0005-0000-0000-0000D49A0000}"/>
    <cellStyle name="표준 34 5 5" xfId="12237" xr:uid="{00000000-0005-0000-0000-0000D59A0000}"/>
    <cellStyle name="표준 34 5 5 2" xfId="24574" xr:uid="{00000000-0005-0000-0000-0000D69A0000}"/>
    <cellStyle name="표준 34 5 5 2 2" xfId="29798" xr:uid="{00000000-0005-0000-0000-0000D79A0000}"/>
    <cellStyle name="표준 34 5 5 2 2 2" xfId="41558" xr:uid="{00000000-0005-0000-0000-0000D89A0000}"/>
    <cellStyle name="표준 34 5 5 2 3" xfId="36421" xr:uid="{00000000-0005-0000-0000-0000D99A0000}"/>
    <cellStyle name="표준 34 5 5 3" xfId="26807" xr:uid="{00000000-0005-0000-0000-0000DA9A0000}"/>
    <cellStyle name="표준 34 5 5 3 2" xfId="38579" xr:uid="{00000000-0005-0000-0000-0000DB9A0000}"/>
    <cellStyle name="표준 34 5 5 4" xfId="35494" xr:uid="{00000000-0005-0000-0000-0000DC9A0000}"/>
    <cellStyle name="표준 34 5 6" xfId="23925" xr:uid="{00000000-0005-0000-0000-0000DD9A0000}"/>
    <cellStyle name="표준 34 5 6 2" xfId="29149" xr:uid="{00000000-0005-0000-0000-0000DE9A0000}"/>
    <cellStyle name="표준 34 5 6 2 2" xfId="40909" xr:uid="{00000000-0005-0000-0000-0000DF9A0000}"/>
    <cellStyle name="표준 34 5 6 3" xfId="35772" xr:uid="{00000000-0005-0000-0000-0000E09A0000}"/>
    <cellStyle name="표준 34 5 7" xfId="9827" xr:uid="{00000000-0005-0000-0000-0000E19A0000}"/>
    <cellStyle name="표준 34 5 7 2" xfId="34848" xr:uid="{00000000-0005-0000-0000-0000E29A0000}"/>
    <cellStyle name="표준 34 5 8" xfId="25747" xr:uid="{00000000-0005-0000-0000-0000E39A0000}"/>
    <cellStyle name="표준 34 5 8 2" xfId="37524" xr:uid="{00000000-0005-0000-0000-0000E49A0000}"/>
    <cellStyle name="표준 34 6" xfId="9828" xr:uid="{00000000-0005-0000-0000-0000E59A0000}"/>
    <cellStyle name="표준 34 6 2" xfId="11108" xr:uid="{00000000-0005-0000-0000-0000E69A0000}"/>
    <cellStyle name="표준 34 6 2 2" xfId="24266" xr:uid="{00000000-0005-0000-0000-0000E79A0000}"/>
    <cellStyle name="표준 34 6 2 2 2" xfId="29490" xr:uid="{00000000-0005-0000-0000-0000E89A0000}"/>
    <cellStyle name="표준 34 6 2 2 2 2" xfId="41250" xr:uid="{00000000-0005-0000-0000-0000E99A0000}"/>
    <cellStyle name="표준 34 6 2 2 3" xfId="36113" xr:uid="{00000000-0005-0000-0000-0000EA9A0000}"/>
    <cellStyle name="표준 34 6 2 3" xfId="26323" xr:uid="{00000000-0005-0000-0000-0000EB9A0000}"/>
    <cellStyle name="표준 34 6 2 3 2" xfId="38095" xr:uid="{00000000-0005-0000-0000-0000EC9A0000}"/>
    <cellStyle name="표준 34 6 2 4" xfId="35188" xr:uid="{00000000-0005-0000-0000-0000ED9A0000}"/>
    <cellStyle name="표준 34 6 3" xfId="10735" xr:uid="{00000000-0005-0000-0000-0000EE9A0000}"/>
    <cellStyle name="표준 34 6 3 2" xfId="24119" xr:uid="{00000000-0005-0000-0000-0000EF9A0000}"/>
    <cellStyle name="표준 34 6 3 2 2" xfId="29343" xr:uid="{00000000-0005-0000-0000-0000F09A0000}"/>
    <cellStyle name="표준 34 6 3 2 2 2" xfId="41103" xr:uid="{00000000-0005-0000-0000-0000F19A0000}"/>
    <cellStyle name="표준 34 6 3 2 3" xfId="35966" xr:uid="{00000000-0005-0000-0000-0000F29A0000}"/>
    <cellStyle name="표준 34 6 3 3" xfId="26119" xr:uid="{00000000-0005-0000-0000-0000F39A0000}"/>
    <cellStyle name="표준 34 6 3 3 2" xfId="37894" xr:uid="{00000000-0005-0000-0000-0000F49A0000}"/>
    <cellStyle name="표준 34 6 3 4" xfId="35041" xr:uid="{00000000-0005-0000-0000-0000F59A0000}"/>
    <cellStyle name="표준 34 6 4" xfId="11685" xr:uid="{00000000-0005-0000-0000-0000F69A0000}"/>
    <cellStyle name="표준 34 6 4 2" xfId="24436" xr:uid="{00000000-0005-0000-0000-0000F79A0000}"/>
    <cellStyle name="표준 34 6 4 2 2" xfId="29660" xr:uid="{00000000-0005-0000-0000-0000F89A0000}"/>
    <cellStyle name="표준 34 6 4 2 2 2" xfId="41420" xr:uid="{00000000-0005-0000-0000-0000F99A0000}"/>
    <cellStyle name="표준 34 6 4 2 3" xfId="36283" xr:uid="{00000000-0005-0000-0000-0000FA9A0000}"/>
    <cellStyle name="표준 34 6 4 3" xfId="26593" xr:uid="{00000000-0005-0000-0000-0000FB9A0000}"/>
    <cellStyle name="표준 34 6 4 3 2" xfId="38365" xr:uid="{00000000-0005-0000-0000-0000FC9A0000}"/>
    <cellStyle name="표준 34 6 4 4" xfId="35357" xr:uid="{00000000-0005-0000-0000-0000FD9A0000}"/>
    <cellStyle name="표준 34 6 5" xfId="12215" xr:uid="{00000000-0005-0000-0000-0000FE9A0000}"/>
    <cellStyle name="표준 34 6 5 2" xfId="24561" xr:uid="{00000000-0005-0000-0000-0000FF9A0000}"/>
    <cellStyle name="표준 34 6 5 2 2" xfId="29785" xr:uid="{00000000-0005-0000-0000-0000009B0000}"/>
    <cellStyle name="표준 34 6 5 2 2 2" xfId="41545" xr:uid="{00000000-0005-0000-0000-0000019B0000}"/>
    <cellStyle name="표준 34 6 5 2 3" xfId="36408" xr:uid="{00000000-0005-0000-0000-0000029B0000}"/>
    <cellStyle name="표준 34 6 5 3" xfId="26794" xr:uid="{00000000-0005-0000-0000-0000039B0000}"/>
    <cellStyle name="표준 34 6 5 3 2" xfId="38566" xr:uid="{00000000-0005-0000-0000-0000049B0000}"/>
    <cellStyle name="표준 34 6 5 4" xfId="35481" xr:uid="{00000000-0005-0000-0000-0000059B0000}"/>
    <cellStyle name="표준 34 6 6" xfId="23926" xr:uid="{00000000-0005-0000-0000-0000069B0000}"/>
    <cellStyle name="표준 34 6 6 2" xfId="29150" xr:uid="{00000000-0005-0000-0000-0000079B0000}"/>
    <cellStyle name="표준 34 6 6 2 2" xfId="40910" xr:uid="{00000000-0005-0000-0000-0000089B0000}"/>
    <cellStyle name="표준 34 6 6 3" xfId="35773" xr:uid="{00000000-0005-0000-0000-0000099B0000}"/>
    <cellStyle name="표준 34 6 7" xfId="25748" xr:uid="{00000000-0005-0000-0000-00000A9B0000}"/>
    <cellStyle name="표준 34 6 7 2" xfId="37525" xr:uid="{00000000-0005-0000-0000-00000B9B0000}"/>
    <cellStyle name="표준 34 6 8" xfId="34849" xr:uid="{00000000-0005-0000-0000-00000C9B0000}"/>
    <cellStyle name="표준 34 7" xfId="9829" xr:uid="{00000000-0005-0000-0000-00000D9B0000}"/>
    <cellStyle name="표준 34 7 2" xfId="11259" xr:uid="{00000000-0005-0000-0000-00000E9B0000}"/>
    <cellStyle name="표준 34 7 2 2" xfId="24317" xr:uid="{00000000-0005-0000-0000-00000F9B0000}"/>
    <cellStyle name="표준 34 7 2 2 2" xfId="29541" xr:uid="{00000000-0005-0000-0000-0000109B0000}"/>
    <cellStyle name="표준 34 7 2 2 2 2" xfId="41301" xr:uid="{00000000-0005-0000-0000-0000119B0000}"/>
    <cellStyle name="표준 34 7 2 2 3" xfId="36164" xr:uid="{00000000-0005-0000-0000-0000129B0000}"/>
    <cellStyle name="표준 34 7 2 3" xfId="26398" xr:uid="{00000000-0005-0000-0000-0000139B0000}"/>
    <cellStyle name="표준 34 7 2 3 2" xfId="38170" xr:uid="{00000000-0005-0000-0000-0000149B0000}"/>
    <cellStyle name="표준 34 7 2 4" xfId="35238" xr:uid="{00000000-0005-0000-0000-0000159B0000}"/>
    <cellStyle name="표준 34 7 3" xfId="10583" xr:uid="{00000000-0005-0000-0000-0000169B0000}"/>
    <cellStyle name="표준 34 7 3 2" xfId="24068" xr:uid="{00000000-0005-0000-0000-0000179B0000}"/>
    <cellStyle name="표준 34 7 3 2 2" xfId="29292" xr:uid="{00000000-0005-0000-0000-0000189B0000}"/>
    <cellStyle name="표준 34 7 3 2 2 2" xfId="41052" xr:uid="{00000000-0005-0000-0000-0000199B0000}"/>
    <cellStyle name="표준 34 7 3 2 3" xfId="35915" xr:uid="{00000000-0005-0000-0000-00001A9B0000}"/>
    <cellStyle name="표준 34 7 3 3" xfId="26043" xr:uid="{00000000-0005-0000-0000-00001B9B0000}"/>
    <cellStyle name="표준 34 7 3 3 2" xfId="37818" xr:uid="{00000000-0005-0000-0000-00001C9B0000}"/>
    <cellStyle name="표준 34 7 3 4" xfId="34990" xr:uid="{00000000-0005-0000-0000-00001D9B0000}"/>
    <cellStyle name="표준 34 7 4" xfId="11062" xr:uid="{00000000-0005-0000-0000-00001E9B0000}"/>
    <cellStyle name="표준 34 7 4 2" xfId="24237" xr:uid="{00000000-0005-0000-0000-00001F9B0000}"/>
    <cellStyle name="표준 34 7 4 2 2" xfId="29461" xr:uid="{00000000-0005-0000-0000-0000209B0000}"/>
    <cellStyle name="표준 34 7 4 2 2 2" xfId="41221" xr:uid="{00000000-0005-0000-0000-0000219B0000}"/>
    <cellStyle name="표준 34 7 4 2 3" xfId="36084" xr:uid="{00000000-0005-0000-0000-0000229B0000}"/>
    <cellStyle name="표준 34 7 4 3" xfId="26292" xr:uid="{00000000-0005-0000-0000-0000239B0000}"/>
    <cellStyle name="표준 34 7 4 3 2" xfId="38064" xr:uid="{00000000-0005-0000-0000-0000249B0000}"/>
    <cellStyle name="표준 34 7 4 4" xfId="35159" xr:uid="{00000000-0005-0000-0000-0000259B0000}"/>
    <cellStyle name="표준 34 7 5" xfId="10779" xr:uid="{00000000-0005-0000-0000-0000269B0000}"/>
    <cellStyle name="표준 34 7 5 2" xfId="24148" xr:uid="{00000000-0005-0000-0000-0000279B0000}"/>
    <cellStyle name="표준 34 7 5 2 2" xfId="29372" xr:uid="{00000000-0005-0000-0000-0000289B0000}"/>
    <cellStyle name="표준 34 7 5 2 2 2" xfId="41132" xr:uid="{00000000-0005-0000-0000-0000299B0000}"/>
    <cellStyle name="표준 34 7 5 2 3" xfId="35995" xr:uid="{00000000-0005-0000-0000-00002A9B0000}"/>
    <cellStyle name="표준 34 7 5 3" xfId="26152" xr:uid="{00000000-0005-0000-0000-00002B9B0000}"/>
    <cellStyle name="표준 34 7 5 3 2" xfId="37926" xr:uid="{00000000-0005-0000-0000-00002C9B0000}"/>
    <cellStyle name="표준 34 7 5 4" xfId="35070" xr:uid="{00000000-0005-0000-0000-00002D9B0000}"/>
    <cellStyle name="표준 34 7 6" xfId="23927" xr:uid="{00000000-0005-0000-0000-00002E9B0000}"/>
    <cellStyle name="표준 34 7 6 2" xfId="29151" xr:uid="{00000000-0005-0000-0000-00002F9B0000}"/>
    <cellStyle name="표준 34 7 6 2 2" xfId="40911" xr:uid="{00000000-0005-0000-0000-0000309B0000}"/>
    <cellStyle name="표준 34 7 6 3" xfId="35774" xr:uid="{00000000-0005-0000-0000-0000319B0000}"/>
    <cellStyle name="표준 34 7 7" xfId="25749" xr:uid="{00000000-0005-0000-0000-0000329B0000}"/>
    <cellStyle name="표준 34 7 7 2" xfId="37526" xr:uid="{00000000-0005-0000-0000-0000339B0000}"/>
    <cellStyle name="표준 34 7 8" xfId="34850" xr:uid="{00000000-0005-0000-0000-0000349B0000}"/>
    <cellStyle name="표준 34 8" xfId="9830" xr:uid="{00000000-0005-0000-0000-0000359B0000}"/>
    <cellStyle name="표준 34 8 2" xfId="11111" xr:uid="{00000000-0005-0000-0000-0000369B0000}"/>
    <cellStyle name="표준 34 8 2 2" xfId="24269" xr:uid="{00000000-0005-0000-0000-0000379B0000}"/>
    <cellStyle name="표준 34 8 2 2 2" xfId="29493" xr:uid="{00000000-0005-0000-0000-0000389B0000}"/>
    <cellStyle name="표준 34 8 2 2 2 2" xfId="41253" xr:uid="{00000000-0005-0000-0000-0000399B0000}"/>
    <cellStyle name="표준 34 8 2 2 3" xfId="36116" xr:uid="{00000000-0005-0000-0000-00003A9B0000}"/>
    <cellStyle name="표준 34 8 2 3" xfId="26326" xr:uid="{00000000-0005-0000-0000-00003B9B0000}"/>
    <cellStyle name="표준 34 8 2 3 2" xfId="38098" xr:uid="{00000000-0005-0000-0000-00003C9B0000}"/>
    <cellStyle name="표준 34 8 2 4" xfId="35191" xr:uid="{00000000-0005-0000-0000-00003D9B0000}"/>
    <cellStyle name="표준 34 8 3" xfId="10732" xr:uid="{00000000-0005-0000-0000-00003E9B0000}"/>
    <cellStyle name="표준 34 8 3 2" xfId="24116" xr:uid="{00000000-0005-0000-0000-00003F9B0000}"/>
    <cellStyle name="표준 34 8 3 2 2" xfId="29340" xr:uid="{00000000-0005-0000-0000-0000409B0000}"/>
    <cellStyle name="표준 34 8 3 2 2 2" xfId="41100" xr:uid="{00000000-0005-0000-0000-0000419B0000}"/>
    <cellStyle name="표준 34 8 3 2 3" xfId="35963" xr:uid="{00000000-0005-0000-0000-0000429B0000}"/>
    <cellStyle name="표준 34 8 3 3" xfId="26116" xr:uid="{00000000-0005-0000-0000-0000439B0000}"/>
    <cellStyle name="표준 34 8 3 3 2" xfId="37891" xr:uid="{00000000-0005-0000-0000-0000449B0000}"/>
    <cellStyle name="표준 34 8 3 4" xfId="35038" xr:uid="{00000000-0005-0000-0000-0000459B0000}"/>
    <cellStyle name="표준 34 8 4" xfId="11688" xr:uid="{00000000-0005-0000-0000-0000469B0000}"/>
    <cellStyle name="표준 34 8 4 2" xfId="24439" xr:uid="{00000000-0005-0000-0000-0000479B0000}"/>
    <cellStyle name="표준 34 8 4 2 2" xfId="29663" xr:uid="{00000000-0005-0000-0000-0000489B0000}"/>
    <cellStyle name="표준 34 8 4 2 2 2" xfId="41423" xr:uid="{00000000-0005-0000-0000-0000499B0000}"/>
    <cellStyle name="표준 34 8 4 2 3" xfId="36286" xr:uid="{00000000-0005-0000-0000-00004A9B0000}"/>
    <cellStyle name="표준 34 8 4 3" xfId="26596" xr:uid="{00000000-0005-0000-0000-00004B9B0000}"/>
    <cellStyle name="표준 34 8 4 3 2" xfId="38368" xr:uid="{00000000-0005-0000-0000-00004C9B0000}"/>
    <cellStyle name="표준 34 8 4 4" xfId="35360" xr:uid="{00000000-0005-0000-0000-00004D9B0000}"/>
    <cellStyle name="표준 34 8 5" xfId="12218" xr:uid="{00000000-0005-0000-0000-00004E9B0000}"/>
    <cellStyle name="표준 34 8 5 2" xfId="24564" xr:uid="{00000000-0005-0000-0000-00004F9B0000}"/>
    <cellStyle name="표준 34 8 5 2 2" xfId="29788" xr:uid="{00000000-0005-0000-0000-0000509B0000}"/>
    <cellStyle name="표준 34 8 5 2 2 2" xfId="41548" xr:uid="{00000000-0005-0000-0000-0000519B0000}"/>
    <cellStyle name="표준 34 8 5 2 3" xfId="36411" xr:uid="{00000000-0005-0000-0000-0000529B0000}"/>
    <cellStyle name="표준 34 8 5 3" xfId="26797" xr:uid="{00000000-0005-0000-0000-0000539B0000}"/>
    <cellStyle name="표준 34 8 5 3 2" xfId="38569" xr:uid="{00000000-0005-0000-0000-0000549B0000}"/>
    <cellStyle name="표준 34 8 5 4" xfId="35484" xr:uid="{00000000-0005-0000-0000-0000559B0000}"/>
    <cellStyle name="표준 34 8 6" xfId="23928" xr:uid="{00000000-0005-0000-0000-0000569B0000}"/>
    <cellStyle name="표준 34 8 6 2" xfId="29152" xr:uid="{00000000-0005-0000-0000-0000579B0000}"/>
    <cellStyle name="표준 34 8 6 2 2" xfId="40912" xr:uid="{00000000-0005-0000-0000-0000589B0000}"/>
    <cellStyle name="표준 34 8 6 3" xfId="35775" xr:uid="{00000000-0005-0000-0000-0000599B0000}"/>
    <cellStyle name="표준 34 8 7" xfId="25750" xr:uid="{00000000-0005-0000-0000-00005A9B0000}"/>
    <cellStyle name="표준 34 8 7 2" xfId="37527" xr:uid="{00000000-0005-0000-0000-00005B9B0000}"/>
    <cellStyle name="표준 34 8 8" xfId="34851" xr:uid="{00000000-0005-0000-0000-00005C9B0000}"/>
    <cellStyle name="표준 34 9" xfId="9831" xr:uid="{00000000-0005-0000-0000-00005D9B0000}"/>
    <cellStyle name="표준 34 9 2" xfId="11256" xr:uid="{00000000-0005-0000-0000-00005E9B0000}"/>
    <cellStyle name="표준 34 9 2 2" xfId="24314" xr:uid="{00000000-0005-0000-0000-00005F9B0000}"/>
    <cellStyle name="표준 34 9 2 2 2" xfId="29538" xr:uid="{00000000-0005-0000-0000-0000609B0000}"/>
    <cellStyle name="표준 34 9 2 2 2 2" xfId="41298" xr:uid="{00000000-0005-0000-0000-0000619B0000}"/>
    <cellStyle name="표준 34 9 2 2 3" xfId="36161" xr:uid="{00000000-0005-0000-0000-0000629B0000}"/>
    <cellStyle name="표준 34 9 2 3" xfId="26395" xr:uid="{00000000-0005-0000-0000-0000639B0000}"/>
    <cellStyle name="표준 34 9 2 3 2" xfId="38167" xr:uid="{00000000-0005-0000-0000-0000649B0000}"/>
    <cellStyle name="표준 34 9 2 4" xfId="35235" xr:uid="{00000000-0005-0000-0000-0000659B0000}"/>
    <cellStyle name="표준 34 9 3" xfId="10586" xr:uid="{00000000-0005-0000-0000-0000669B0000}"/>
    <cellStyle name="표준 34 9 3 2" xfId="24071" xr:uid="{00000000-0005-0000-0000-0000679B0000}"/>
    <cellStyle name="표준 34 9 3 2 2" xfId="29295" xr:uid="{00000000-0005-0000-0000-0000689B0000}"/>
    <cellStyle name="표준 34 9 3 2 2 2" xfId="41055" xr:uid="{00000000-0005-0000-0000-0000699B0000}"/>
    <cellStyle name="표준 34 9 3 2 3" xfId="35918" xr:uid="{00000000-0005-0000-0000-00006A9B0000}"/>
    <cellStyle name="표준 34 9 3 3" xfId="26046" xr:uid="{00000000-0005-0000-0000-00006B9B0000}"/>
    <cellStyle name="표준 34 9 3 3 2" xfId="37821" xr:uid="{00000000-0005-0000-0000-00006C9B0000}"/>
    <cellStyle name="표준 34 9 3 4" xfId="34993" xr:uid="{00000000-0005-0000-0000-00006D9B0000}"/>
    <cellStyle name="표준 34 9 4" xfId="11059" xr:uid="{00000000-0005-0000-0000-00006E9B0000}"/>
    <cellStyle name="표준 34 9 4 2" xfId="24234" xr:uid="{00000000-0005-0000-0000-00006F9B0000}"/>
    <cellStyle name="표준 34 9 4 2 2" xfId="29458" xr:uid="{00000000-0005-0000-0000-0000709B0000}"/>
    <cellStyle name="표준 34 9 4 2 2 2" xfId="41218" xr:uid="{00000000-0005-0000-0000-0000719B0000}"/>
    <cellStyle name="표준 34 9 4 2 3" xfId="36081" xr:uid="{00000000-0005-0000-0000-0000729B0000}"/>
    <cellStyle name="표준 34 9 4 3" xfId="26289" xr:uid="{00000000-0005-0000-0000-0000739B0000}"/>
    <cellStyle name="표준 34 9 4 3 2" xfId="38061" xr:uid="{00000000-0005-0000-0000-0000749B0000}"/>
    <cellStyle name="표준 34 9 4 4" xfId="35156" xr:uid="{00000000-0005-0000-0000-0000759B0000}"/>
    <cellStyle name="표준 34 9 5" xfId="10782" xr:uid="{00000000-0005-0000-0000-0000769B0000}"/>
    <cellStyle name="표준 34 9 5 2" xfId="24151" xr:uid="{00000000-0005-0000-0000-0000779B0000}"/>
    <cellStyle name="표준 34 9 5 2 2" xfId="29375" xr:uid="{00000000-0005-0000-0000-0000789B0000}"/>
    <cellStyle name="표준 34 9 5 2 2 2" xfId="41135" xr:uid="{00000000-0005-0000-0000-0000799B0000}"/>
    <cellStyle name="표준 34 9 5 2 3" xfId="35998" xr:uid="{00000000-0005-0000-0000-00007A9B0000}"/>
    <cellStyle name="표준 34 9 5 3" xfId="26155" xr:uid="{00000000-0005-0000-0000-00007B9B0000}"/>
    <cellStyle name="표준 34 9 5 3 2" xfId="37929" xr:uid="{00000000-0005-0000-0000-00007C9B0000}"/>
    <cellStyle name="표준 34 9 5 4" xfId="35073" xr:uid="{00000000-0005-0000-0000-00007D9B0000}"/>
    <cellStyle name="표준 34 9 6" xfId="23929" xr:uid="{00000000-0005-0000-0000-00007E9B0000}"/>
    <cellStyle name="표준 34 9 6 2" xfId="29153" xr:uid="{00000000-0005-0000-0000-00007F9B0000}"/>
    <cellStyle name="표준 34 9 6 2 2" xfId="40913" xr:uid="{00000000-0005-0000-0000-0000809B0000}"/>
    <cellStyle name="표준 34 9 6 3" xfId="35776" xr:uid="{00000000-0005-0000-0000-0000819B0000}"/>
    <cellStyle name="표준 34 9 7" xfId="25751" xr:uid="{00000000-0005-0000-0000-0000829B0000}"/>
    <cellStyle name="표준 34 9 7 2" xfId="37528" xr:uid="{00000000-0005-0000-0000-0000839B0000}"/>
    <cellStyle name="표준 34 9 8" xfId="34852" xr:uid="{00000000-0005-0000-0000-0000849B0000}"/>
    <cellStyle name="표준 35" xfId="2943" xr:uid="{00000000-0005-0000-0000-0000859B0000}"/>
    <cellStyle name="표준 35 2" xfId="9457" xr:uid="{00000000-0005-0000-0000-0000869B0000}"/>
    <cellStyle name="표준 35 3" xfId="9458" xr:uid="{00000000-0005-0000-0000-0000879B0000}"/>
    <cellStyle name="표준 35 3 2" xfId="23751" xr:uid="{00000000-0005-0000-0000-0000889B0000}"/>
    <cellStyle name="표준 35 4" xfId="9459" xr:uid="{00000000-0005-0000-0000-0000899B0000}"/>
    <cellStyle name="표준 35 5" xfId="9619" xr:uid="{00000000-0005-0000-0000-00008A9B0000}"/>
    <cellStyle name="표준 35 6" xfId="23649" xr:uid="{00000000-0005-0000-0000-00008B9B0000}"/>
    <cellStyle name="표준 36" xfId="2944" xr:uid="{00000000-0005-0000-0000-00008C9B0000}"/>
    <cellStyle name="표준 36 2" xfId="9461" xr:uid="{00000000-0005-0000-0000-00008D9B0000}"/>
    <cellStyle name="표준 36 2 2" xfId="23753" xr:uid="{00000000-0005-0000-0000-00008E9B0000}"/>
    <cellStyle name="표준 36 3" xfId="9462" xr:uid="{00000000-0005-0000-0000-00008F9B0000}"/>
    <cellStyle name="표준 36 4" xfId="9463" xr:uid="{00000000-0005-0000-0000-0000909B0000}"/>
    <cellStyle name="표준 36 5" xfId="23650" xr:uid="{00000000-0005-0000-0000-0000919B0000}"/>
    <cellStyle name="표준 36 6" xfId="9460" xr:uid="{00000000-0005-0000-0000-0000929B0000}"/>
    <cellStyle name="표준 37" xfId="1589" xr:uid="{00000000-0005-0000-0000-0000939B0000}"/>
    <cellStyle name="표준 37 2" xfId="2168" xr:uid="{00000000-0005-0000-0000-0000949B0000}"/>
    <cellStyle name="표준 37 2 2" xfId="9465" xr:uid="{00000000-0005-0000-0000-0000959B0000}"/>
    <cellStyle name="표준 37 2 3" xfId="25619" xr:uid="{00000000-0005-0000-0000-0000969B0000}"/>
    <cellStyle name="표준 37 2 3 2" xfId="37396" xr:uid="{00000000-0005-0000-0000-0000979B0000}"/>
    <cellStyle name="표준 37 2 4" xfId="31445" xr:uid="{00000000-0005-0000-0000-0000989B0000}"/>
    <cellStyle name="표준 37 3" xfId="2227" xr:uid="{00000000-0005-0000-0000-0000999B0000}"/>
    <cellStyle name="표준 37 3 2" xfId="9466" xr:uid="{00000000-0005-0000-0000-00009A9B0000}"/>
    <cellStyle name="표준 37 3 3" xfId="26767" xr:uid="{00000000-0005-0000-0000-00009B9B0000}"/>
    <cellStyle name="표준 37 3 3 2" xfId="38539" xr:uid="{00000000-0005-0000-0000-00009C9B0000}"/>
    <cellStyle name="표준 37 3 4" xfId="31499" xr:uid="{00000000-0005-0000-0000-00009D9B0000}"/>
    <cellStyle name="표준 37 4" xfId="2134" xr:uid="{00000000-0005-0000-0000-00009E9B0000}"/>
    <cellStyle name="표준 37 4 2" xfId="16036" xr:uid="{00000000-0005-0000-0000-00009F9B0000}"/>
    <cellStyle name="표준 37 4 3" xfId="27170" xr:uid="{00000000-0005-0000-0000-0000A09B0000}"/>
    <cellStyle name="표준 37 4 3 2" xfId="38940" xr:uid="{00000000-0005-0000-0000-0000A19B0000}"/>
    <cellStyle name="표준 37 4 4" xfId="31415" xr:uid="{00000000-0005-0000-0000-0000A29B0000}"/>
    <cellStyle name="표준 37 5" xfId="2945" xr:uid="{00000000-0005-0000-0000-0000A39B0000}"/>
    <cellStyle name="표준 37 6" xfId="9464" xr:uid="{00000000-0005-0000-0000-0000A49B0000}"/>
    <cellStyle name="표준 37 7" xfId="27816" xr:uid="{00000000-0005-0000-0000-0000A59B0000}"/>
    <cellStyle name="표준 37 7 2" xfId="39579" xr:uid="{00000000-0005-0000-0000-0000A69B0000}"/>
    <cellStyle name="표준 37 8" xfId="30908" xr:uid="{00000000-0005-0000-0000-0000A79B0000}"/>
    <cellStyle name="표준 38" xfId="1590" xr:uid="{00000000-0005-0000-0000-0000A89B0000}"/>
    <cellStyle name="표준 38 2" xfId="2169" xr:uid="{00000000-0005-0000-0000-0000A99B0000}"/>
    <cellStyle name="표준 38 2 2" xfId="23755" xr:uid="{00000000-0005-0000-0000-0000AA9B0000}"/>
    <cellStyle name="표준 38 2 3" xfId="26923" xr:uid="{00000000-0005-0000-0000-0000AB9B0000}"/>
    <cellStyle name="표준 38 2 3 2" xfId="38694" xr:uid="{00000000-0005-0000-0000-0000AC9B0000}"/>
    <cellStyle name="표준 38 2 4" xfId="31446" xr:uid="{00000000-0005-0000-0000-0000AD9B0000}"/>
    <cellStyle name="표준 38 3" xfId="2228" xr:uid="{00000000-0005-0000-0000-0000AE9B0000}"/>
    <cellStyle name="표준 38 3 2" xfId="29970" xr:uid="{00000000-0005-0000-0000-0000AF9B0000}"/>
    <cellStyle name="표준 38 3 2 2" xfId="41730" xr:uid="{00000000-0005-0000-0000-0000B09B0000}"/>
    <cellStyle name="표준 38 3 3" xfId="31500" xr:uid="{00000000-0005-0000-0000-0000B19B0000}"/>
    <cellStyle name="표준 38 4" xfId="2135" xr:uid="{00000000-0005-0000-0000-0000B29B0000}"/>
    <cellStyle name="표준 38 4 2" xfId="30194" xr:uid="{00000000-0005-0000-0000-0000B39B0000}"/>
    <cellStyle name="표준 38 4 2 2" xfId="41951" xr:uid="{00000000-0005-0000-0000-0000B49B0000}"/>
    <cellStyle name="표준 38 4 3" xfId="31416" xr:uid="{00000000-0005-0000-0000-0000B59B0000}"/>
    <cellStyle name="표준 38 5" xfId="2946" xr:uid="{00000000-0005-0000-0000-0000B69B0000}"/>
    <cellStyle name="표준 38 6" xfId="27817" xr:uid="{00000000-0005-0000-0000-0000B79B0000}"/>
    <cellStyle name="표준 38 6 2" xfId="39580" xr:uid="{00000000-0005-0000-0000-0000B89B0000}"/>
    <cellStyle name="표준 38 7" xfId="30909" xr:uid="{00000000-0005-0000-0000-0000B99B0000}"/>
    <cellStyle name="표준 39" xfId="1591" xr:uid="{00000000-0005-0000-0000-0000BA9B0000}"/>
    <cellStyle name="표준 39 10" xfId="30910" xr:uid="{00000000-0005-0000-0000-0000BB9B0000}"/>
    <cellStyle name="표준 39 2" xfId="2170" xr:uid="{00000000-0005-0000-0000-0000BC9B0000}"/>
    <cellStyle name="표준 39 2 2" xfId="4374" xr:uid="{00000000-0005-0000-0000-0000BD9B0000}"/>
    <cellStyle name="표준 39 2 2 2" xfId="4370" xr:uid="{00000000-0005-0000-0000-0000BE9B0000}"/>
    <cellStyle name="표준 39 2 2 2 2" xfId="6474" xr:uid="{00000000-0005-0000-0000-0000BF9B0000}"/>
    <cellStyle name="표준 39 2 2 2 2 2" xfId="23788" xr:uid="{00000000-0005-0000-0000-0000C09B0000}"/>
    <cellStyle name="표준 39 2 2 2 2 2 2" xfId="29012" xr:uid="{00000000-0005-0000-0000-0000C19B0000}"/>
    <cellStyle name="표준 39 2 2 2 2 2 2 2" xfId="40772" xr:uid="{00000000-0005-0000-0000-0000C29B0000}"/>
    <cellStyle name="표준 39 2 2 2 2 2 3" xfId="35635" xr:uid="{00000000-0005-0000-0000-0000C39B0000}"/>
    <cellStyle name="표준 39 2 2 2 2 3" xfId="24782" xr:uid="{00000000-0005-0000-0000-0000C49B0000}"/>
    <cellStyle name="표준 39 2 2 2 2 3 2" xfId="36600" xr:uid="{00000000-0005-0000-0000-0000C59B0000}"/>
    <cellStyle name="표준 39 2 2 2 2 4" xfId="34486" xr:uid="{00000000-0005-0000-0000-0000C69B0000}"/>
    <cellStyle name="표준 39 2 2 2 3" xfId="23778" xr:uid="{00000000-0005-0000-0000-0000C79B0000}"/>
    <cellStyle name="표준 39 2 2 2 3 2" xfId="29002" xr:uid="{00000000-0005-0000-0000-0000C89B0000}"/>
    <cellStyle name="표준 39 2 2 2 3 2 2" xfId="40762" xr:uid="{00000000-0005-0000-0000-0000C99B0000}"/>
    <cellStyle name="표준 39 2 2 2 3 3" xfId="35625" xr:uid="{00000000-0005-0000-0000-0000CA9B0000}"/>
    <cellStyle name="표준 39 2 2 2 4" xfId="24771" xr:uid="{00000000-0005-0000-0000-0000CB9B0000}"/>
    <cellStyle name="표준 39 2 2 2 4 2" xfId="36589" xr:uid="{00000000-0005-0000-0000-0000CC9B0000}"/>
    <cellStyle name="표준 39 2 2 2 5" xfId="32631" xr:uid="{00000000-0005-0000-0000-0000CD9B0000}"/>
    <cellStyle name="표준 39 2 2 3" xfId="7126" xr:uid="{00000000-0005-0000-0000-0000CE9B0000}"/>
    <cellStyle name="표준 39 2 2 3 2" xfId="23783" xr:uid="{00000000-0005-0000-0000-0000CF9B0000}"/>
    <cellStyle name="표준 39 2 2 3 2 2" xfId="29007" xr:uid="{00000000-0005-0000-0000-0000D09B0000}"/>
    <cellStyle name="표준 39 2 2 3 2 2 2" xfId="40767" xr:uid="{00000000-0005-0000-0000-0000D19B0000}"/>
    <cellStyle name="표준 39 2 2 3 2 3" xfId="35630" xr:uid="{00000000-0005-0000-0000-0000D29B0000}"/>
    <cellStyle name="표준 39 2 2 3 3" xfId="24777" xr:uid="{00000000-0005-0000-0000-0000D39B0000}"/>
    <cellStyle name="표준 39 2 2 3 3 2" xfId="36595" xr:uid="{00000000-0005-0000-0000-0000D49B0000}"/>
    <cellStyle name="표준 39 2 2 3 4" xfId="34690" xr:uid="{00000000-0005-0000-0000-0000D59B0000}"/>
    <cellStyle name="표준 39 2 2 4" xfId="23773" xr:uid="{00000000-0005-0000-0000-0000D69B0000}"/>
    <cellStyle name="표준 39 2 2 4 2" xfId="28997" xr:uid="{00000000-0005-0000-0000-0000D79B0000}"/>
    <cellStyle name="표준 39 2 2 4 2 2" xfId="40757" xr:uid="{00000000-0005-0000-0000-0000D89B0000}"/>
    <cellStyle name="표준 39 2 2 4 3" xfId="35620" xr:uid="{00000000-0005-0000-0000-0000D99B0000}"/>
    <cellStyle name="표준 39 2 2 5" xfId="24766" xr:uid="{00000000-0005-0000-0000-0000DA9B0000}"/>
    <cellStyle name="표준 39 2 2 5 2" xfId="36584" xr:uid="{00000000-0005-0000-0000-0000DB9B0000}"/>
    <cellStyle name="표준 39 2 2 6" xfId="32635" xr:uid="{00000000-0005-0000-0000-0000DC9B0000}"/>
    <cellStyle name="표준 39 2 3" xfId="4372" xr:uid="{00000000-0005-0000-0000-0000DD9B0000}"/>
    <cellStyle name="표준 39 2 3 2" xfId="6682" xr:uid="{00000000-0005-0000-0000-0000DE9B0000}"/>
    <cellStyle name="표준 39 2 3 2 2" xfId="23785" xr:uid="{00000000-0005-0000-0000-0000DF9B0000}"/>
    <cellStyle name="표준 39 2 3 2 2 2" xfId="29009" xr:uid="{00000000-0005-0000-0000-0000E09B0000}"/>
    <cellStyle name="표준 39 2 3 2 2 2 2" xfId="40769" xr:uid="{00000000-0005-0000-0000-0000E19B0000}"/>
    <cellStyle name="표준 39 2 3 2 2 3" xfId="35632" xr:uid="{00000000-0005-0000-0000-0000E29B0000}"/>
    <cellStyle name="표준 39 2 3 2 3" xfId="24779" xr:uid="{00000000-0005-0000-0000-0000E39B0000}"/>
    <cellStyle name="표준 39 2 3 2 3 2" xfId="36597" xr:uid="{00000000-0005-0000-0000-0000E49B0000}"/>
    <cellStyle name="표준 39 2 3 2 4" xfId="34574" xr:uid="{00000000-0005-0000-0000-0000E59B0000}"/>
    <cellStyle name="표준 39 2 3 3" xfId="23775" xr:uid="{00000000-0005-0000-0000-0000E69B0000}"/>
    <cellStyle name="표준 39 2 3 3 2" xfId="28999" xr:uid="{00000000-0005-0000-0000-0000E79B0000}"/>
    <cellStyle name="표준 39 2 3 3 2 2" xfId="40759" xr:uid="{00000000-0005-0000-0000-0000E89B0000}"/>
    <cellStyle name="표준 39 2 3 3 3" xfId="35622" xr:uid="{00000000-0005-0000-0000-0000E99B0000}"/>
    <cellStyle name="표준 39 2 3 4" xfId="24768" xr:uid="{00000000-0005-0000-0000-0000EA9B0000}"/>
    <cellStyle name="표준 39 2 3 4 2" xfId="36586" xr:uid="{00000000-0005-0000-0000-0000EB9B0000}"/>
    <cellStyle name="표준 39 2 3 5" xfId="32633" xr:uid="{00000000-0005-0000-0000-0000EC9B0000}"/>
    <cellStyle name="표준 39 2 4" xfId="6471" xr:uid="{00000000-0005-0000-0000-0000ED9B0000}"/>
    <cellStyle name="표준 39 2 4 2" xfId="23780" xr:uid="{00000000-0005-0000-0000-0000EE9B0000}"/>
    <cellStyle name="표준 39 2 4 2 2" xfId="29004" xr:uid="{00000000-0005-0000-0000-0000EF9B0000}"/>
    <cellStyle name="표준 39 2 4 2 2 2" xfId="40764" xr:uid="{00000000-0005-0000-0000-0000F09B0000}"/>
    <cellStyle name="표준 39 2 4 2 3" xfId="35627" xr:uid="{00000000-0005-0000-0000-0000F19B0000}"/>
    <cellStyle name="표준 39 2 4 3" xfId="24774" xr:uid="{00000000-0005-0000-0000-0000F29B0000}"/>
    <cellStyle name="표준 39 2 4 3 2" xfId="36592" xr:uid="{00000000-0005-0000-0000-0000F39B0000}"/>
    <cellStyle name="표준 39 2 4 4" xfId="34483" xr:uid="{00000000-0005-0000-0000-0000F49B0000}"/>
    <cellStyle name="표준 39 2 5" xfId="23756" xr:uid="{00000000-0005-0000-0000-0000F59B0000}"/>
    <cellStyle name="표준 39 2 5 2" xfId="24674" xr:uid="{00000000-0005-0000-0000-0000F69B0000}"/>
    <cellStyle name="표준 39 2 5 2 2" xfId="29898" xr:uid="{00000000-0005-0000-0000-0000F79B0000}"/>
    <cellStyle name="표준 39 2 5 2 2 2" xfId="41658" xr:uid="{00000000-0005-0000-0000-0000F89B0000}"/>
    <cellStyle name="표준 39 2 5 2 3" xfId="36521" xr:uid="{00000000-0005-0000-0000-0000F99B0000}"/>
    <cellStyle name="표준 39 2 5 3" xfId="28987" xr:uid="{00000000-0005-0000-0000-0000FA9B0000}"/>
    <cellStyle name="표준 39 2 5 3 2" xfId="40747" xr:uid="{00000000-0005-0000-0000-0000FB9B0000}"/>
    <cellStyle name="표준 39 2 5 4" xfId="35615" xr:uid="{00000000-0005-0000-0000-0000FC9B0000}"/>
    <cellStyle name="표준 39 2 6" xfId="23770" xr:uid="{00000000-0005-0000-0000-0000FD9B0000}"/>
    <cellStyle name="표준 39 2 6 2" xfId="28994" xr:uid="{00000000-0005-0000-0000-0000FE9B0000}"/>
    <cellStyle name="표준 39 2 6 2 2" xfId="40754" xr:uid="{00000000-0005-0000-0000-0000FF9B0000}"/>
    <cellStyle name="표준 39 2 6 3" xfId="35617" xr:uid="{00000000-0005-0000-0000-0000009C0000}"/>
    <cellStyle name="표준 39 2 7" xfId="24763" xr:uid="{00000000-0005-0000-0000-0000019C0000}"/>
    <cellStyle name="표준 39 2 7 2" xfId="36581" xr:uid="{00000000-0005-0000-0000-0000029C0000}"/>
    <cellStyle name="표준 39 2 8" xfId="31447" xr:uid="{00000000-0005-0000-0000-0000039C0000}"/>
    <cellStyle name="표준 39 3" xfId="2229" xr:uid="{00000000-0005-0000-0000-0000049C0000}"/>
    <cellStyle name="표준 39 3 2" xfId="6469" xr:uid="{00000000-0005-0000-0000-0000059C0000}"/>
    <cellStyle name="표준 39 3 2 2" xfId="6473" xr:uid="{00000000-0005-0000-0000-0000069C0000}"/>
    <cellStyle name="표준 39 3 2 2 2" xfId="23786" xr:uid="{00000000-0005-0000-0000-0000079C0000}"/>
    <cellStyle name="표준 39 3 2 2 2 2" xfId="29010" xr:uid="{00000000-0005-0000-0000-0000089C0000}"/>
    <cellStyle name="표준 39 3 2 2 2 2 2" xfId="40770" xr:uid="{00000000-0005-0000-0000-0000099C0000}"/>
    <cellStyle name="표준 39 3 2 2 2 3" xfId="35633" xr:uid="{00000000-0005-0000-0000-00000A9C0000}"/>
    <cellStyle name="표준 39 3 2 2 3" xfId="24780" xr:uid="{00000000-0005-0000-0000-00000B9C0000}"/>
    <cellStyle name="표준 39 3 2 2 3 2" xfId="36598" xr:uid="{00000000-0005-0000-0000-00000C9C0000}"/>
    <cellStyle name="표준 39 3 2 2 4" xfId="34485" xr:uid="{00000000-0005-0000-0000-00000D9C0000}"/>
    <cellStyle name="표준 39 3 2 3" xfId="23776" xr:uid="{00000000-0005-0000-0000-00000E9C0000}"/>
    <cellStyle name="표준 39 3 2 3 2" xfId="29000" xr:uid="{00000000-0005-0000-0000-00000F9C0000}"/>
    <cellStyle name="표준 39 3 2 3 2 2" xfId="40760" xr:uid="{00000000-0005-0000-0000-0000109C0000}"/>
    <cellStyle name="표준 39 3 2 3 3" xfId="35623" xr:uid="{00000000-0005-0000-0000-0000119C0000}"/>
    <cellStyle name="표준 39 3 2 4" xfId="24769" xr:uid="{00000000-0005-0000-0000-0000129C0000}"/>
    <cellStyle name="표준 39 3 2 4 2" xfId="36587" xr:uid="{00000000-0005-0000-0000-0000139C0000}"/>
    <cellStyle name="표준 39 3 2 5" xfId="34482" xr:uid="{00000000-0005-0000-0000-0000149C0000}"/>
    <cellStyle name="표준 39 3 3" xfId="6681" xr:uid="{00000000-0005-0000-0000-0000159C0000}"/>
    <cellStyle name="표준 39 3 3 2" xfId="23781" xr:uid="{00000000-0005-0000-0000-0000169C0000}"/>
    <cellStyle name="표준 39 3 3 2 2" xfId="29005" xr:uid="{00000000-0005-0000-0000-0000179C0000}"/>
    <cellStyle name="표준 39 3 3 2 2 2" xfId="40765" xr:uid="{00000000-0005-0000-0000-0000189C0000}"/>
    <cellStyle name="표준 39 3 3 2 3" xfId="35628" xr:uid="{00000000-0005-0000-0000-0000199C0000}"/>
    <cellStyle name="표준 39 3 3 3" xfId="24775" xr:uid="{00000000-0005-0000-0000-00001A9C0000}"/>
    <cellStyle name="표준 39 3 3 3 2" xfId="36593" xr:uid="{00000000-0005-0000-0000-00001B9C0000}"/>
    <cellStyle name="표준 39 3 3 4" xfId="34573" xr:uid="{00000000-0005-0000-0000-00001C9C0000}"/>
    <cellStyle name="표준 39 3 4" xfId="23771" xr:uid="{00000000-0005-0000-0000-00001D9C0000}"/>
    <cellStyle name="표준 39 3 4 2" xfId="28995" xr:uid="{00000000-0005-0000-0000-00001E9C0000}"/>
    <cellStyle name="표준 39 3 4 2 2" xfId="40755" xr:uid="{00000000-0005-0000-0000-00001F9C0000}"/>
    <cellStyle name="표준 39 3 4 3" xfId="35618" xr:uid="{00000000-0005-0000-0000-0000209C0000}"/>
    <cellStyle name="표준 39 3 5" xfId="24764" xr:uid="{00000000-0005-0000-0000-0000219C0000}"/>
    <cellStyle name="표준 39 3 5 2" xfId="36582" xr:uid="{00000000-0005-0000-0000-0000229C0000}"/>
    <cellStyle name="표준 39 3 6" xfId="31501" xr:uid="{00000000-0005-0000-0000-0000239C0000}"/>
    <cellStyle name="표준 39 4" xfId="2136" xr:uid="{00000000-0005-0000-0000-0000249C0000}"/>
    <cellStyle name="표준 39 4 2" xfId="4371" xr:uid="{00000000-0005-0000-0000-0000259C0000}"/>
    <cellStyle name="표준 39 4 2 2" xfId="6683" xr:uid="{00000000-0005-0000-0000-0000269C0000}"/>
    <cellStyle name="표준 39 4 2 2 2" xfId="23787" xr:uid="{00000000-0005-0000-0000-0000279C0000}"/>
    <cellStyle name="표준 39 4 2 2 2 2" xfId="29011" xr:uid="{00000000-0005-0000-0000-0000289C0000}"/>
    <cellStyle name="표준 39 4 2 2 2 2 2" xfId="40771" xr:uid="{00000000-0005-0000-0000-0000299C0000}"/>
    <cellStyle name="표준 39 4 2 2 2 3" xfId="35634" xr:uid="{00000000-0005-0000-0000-00002A9C0000}"/>
    <cellStyle name="표준 39 4 2 2 3" xfId="24781" xr:uid="{00000000-0005-0000-0000-00002B9C0000}"/>
    <cellStyle name="표준 39 4 2 2 3 2" xfId="36599" xr:uid="{00000000-0005-0000-0000-00002C9C0000}"/>
    <cellStyle name="표준 39 4 2 2 4" xfId="34575" xr:uid="{00000000-0005-0000-0000-00002D9C0000}"/>
    <cellStyle name="표준 39 4 2 3" xfId="23777" xr:uid="{00000000-0005-0000-0000-00002E9C0000}"/>
    <cellStyle name="표준 39 4 2 3 2" xfId="29001" xr:uid="{00000000-0005-0000-0000-00002F9C0000}"/>
    <cellStyle name="표준 39 4 2 3 2 2" xfId="40761" xr:uid="{00000000-0005-0000-0000-0000309C0000}"/>
    <cellStyle name="표준 39 4 2 3 3" xfId="35624" xr:uid="{00000000-0005-0000-0000-0000319C0000}"/>
    <cellStyle name="표준 39 4 2 4" xfId="24770" xr:uid="{00000000-0005-0000-0000-0000329C0000}"/>
    <cellStyle name="표준 39 4 2 4 2" xfId="36588" xr:uid="{00000000-0005-0000-0000-0000339C0000}"/>
    <cellStyle name="표준 39 4 2 5" xfId="32632" xr:uid="{00000000-0005-0000-0000-0000349C0000}"/>
    <cellStyle name="표준 39 4 3" xfId="6472" xr:uid="{00000000-0005-0000-0000-0000359C0000}"/>
    <cellStyle name="표준 39 4 3 2" xfId="23782" xr:uid="{00000000-0005-0000-0000-0000369C0000}"/>
    <cellStyle name="표준 39 4 3 2 2" xfId="29006" xr:uid="{00000000-0005-0000-0000-0000379C0000}"/>
    <cellStyle name="표준 39 4 3 2 2 2" xfId="40766" xr:uid="{00000000-0005-0000-0000-0000389C0000}"/>
    <cellStyle name="표준 39 4 3 2 3" xfId="35629" xr:uid="{00000000-0005-0000-0000-0000399C0000}"/>
    <cellStyle name="표준 39 4 3 3" xfId="24776" xr:uid="{00000000-0005-0000-0000-00003A9C0000}"/>
    <cellStyle name="표준 39 4 3 3 2" xfId="36594" xr:uid="{00000000-0005-0000-0000-00003B9C0000}"/>
    <cellStyle name="표준 39 4 3 4" xfId="34484" xr:uid="{00000000-0005-0000-0000-00003C9C0000}"/>
    <cellStyle name="표준 39 4 4" xfId="23772" xr:uid="{00000000-0005-0000-0000-00003D9C0000}"/>
    <cellStyle name="표준 39 4 4 2" xfId="28996" xr:uid="{00000000-0005-0000-0000-00003E9C0000}"/>
    <cellStyle name="표준 39 4 4 2 2" xfId="40756" xr:uid="{00000000-0005-0000-0000-00003F9C0000}"/>
    <cellStyle name="표준 39 4 4 3" xfId="35619" xr:uid="{00000000-0005-0000-0000-0000409C0000}"/>
    <cellStyle name="표준 39 4 5" xfId="24765" xr:uid="{00000000-0005-0000-0000-0000419C0000}"/>
    <cellStyle name="표준 39 4 5 2" xfId="36583" xr:uid="{00000000-0005-0000-0000-0000429C0000}"/>
    <cellStyle name="표준 39 4 6" xfId="31417" xr:uid="{00000000-0005-0000-0000-0000439C0000}"/>
    <cellStyle name="표준 39 5" xfId="2947" xr:uid="{00000000-0005-0000-0000-0000449C0000}"/>
    <cellStyle name="표준 39 5 2" xfId="7152" xr:uid="{00000000-0005-0000-0000-0000459C0000}"/>
    <cellStyle name="표준 39 5 2 2" xfId="23784" xr:uid="{00000000-0005-0000-0000-0000469C0000}"/>
    <cellStyle name="표준 39 5 2 2 2" xfId="29008" xr:uid="{00000000-0005-0000-0000-0000479C0000}"/>
    <cellStyle name="표준 39 5 2 2 2 2" xfId="40768" xr:uid="{00000000-0005-0000-0000-0000489C0000}"/>
    <cellStyle name="표준 39 5 2 2 3" xfId="35631" xr:uid="{00000000-0005-0000-0000-0000499C0000}"/>
    <cellStyle name="표준 39 5 2 3" xfId="24778" xr:uid="{00000000-0005-0000-0000-00004A9C0000}"/>
    <cellStyle name="표준 39 5 2 3 2" xfId="36596" xr:uid="{00000000-0005-0000-0000-00004B9C0000}"/>
    <cellStyle name="표준 39 5 2 4" xfId="34692" xr:uid="{00000000-0005-0000-0000-00004C9C0000}"/>
    <cellStyle name="표준 39 5 3" xfId="23774" xr:uid="{00000000-0005-0000-0000-00004D9C0000}"/>
    <cellStyle name="표준 39 5 3 2" xfId="28998" xr:uid="{00000000-0005-0000-0000-00004E9C0000}"/>
    <cellStyle name="표준 39 5 3 2 2" xfId="40758" xr:uid="{00000000-0005-0000-0000-00004F9C0000}"/>
    <cellStyle name="표준 39 5 3 3" xfId="35621" xr:uid="{00000000-0005-0000-0000-0000509C0000}"/>
    <cellStyle name="표준 39 5 4" xfId="4373" xr:uid="{00000000-0005-0000-0000-0000519C0000}"/>
    <cellStyle name="표준 39 5 4 2" xfId="32634" xr:uid="{00000000-0005-0000-0000-0000529C0000}"/>
    <cellStyle name="표준 39 5 5" xfId="24767" xr:uid="{00000000-0005-0000-0000-0000539C0000}"/>
    <cellStyle name="표준 39 5 5 2" xfId="36585" xr:uid="{00000000-0005-0000-0000-0000549C0000}"/>
    <cellStyle name="표준 39 6" xfId="6680" xr:uid="{00000000-0005-0000-0000-0000559C0000}"/>
    <cellStyle name="표준 39 6 2" xfId="23779" xr:uid="{00000000-0005-0000-0000-0000569C0000}"/>
    <cellStyle name="표준 39 6 2 2" xfId="29003" xr:uid="{00000000-0005-0000-0000-0000579C0000}"/>
    <cellStyle name="표준 39 6 2 2 2" xfId="40763" xr:uid="{00000000-0005-0000-0000-0000589C0000}"/>
    <cellStyle name="표준 39 6 2 3" xfId="35626" xr:uid="{00000000-0005-0000-0000-0000599C0000}"/>
    <cellStyle name="표준 39 6 3" xfId="24773" xr:uid="{00000000-0005-0000-0000-00005A9C0000}"/>
    <cellStyle name="표준 39 6 3 2" xfId="36591" xr:uid="{00000000-0005-0000-0000-00005B9C0000}"/>
    <cellStyle name="표준 39 6 4" xfId="34572" xr:uid="{00000000-0005-0000-0000-00005C9C0000}"/>
    <cellStyle name="표준 39 7" xfId="9467" xr:uid="{00000000-0005-0000-0000-00005D9C0000}"/>
    <cellStyle name="표준 39 8" xfId="23769" xr:uid="{00000000-0005-0000-0000-00005E9C0000}"/>
    <cellStyle name="표준 39 8 2" xfId="28993" xr:uid="{00000000-0005-0000-0000-00005F9C0000}"/>
    <cellStyle name="표준 39 8 2 2" xfId="40753" xr:uid="{00000000-0005-0000-0000-0000609C0000}"/>
    <cellStyle name="표준 39 8 3" xfId="35616" xr:uid="{00000000-0005-0000-0000-0000619C0000}"/>
    <cellStyle name="표준 39 9" xfId="24762" xr:uid="{00000000-0005-0000-0000-0000629C0000}"/>
    <cellStyle name="표준 39 9 2" xfId="36580" xr:uid="{00000000-0005-0000-0000-0000639C0000}"/>
    <cellStyle name="표준 4" xfId="114" xr:uid="{00000000-0005-0000-0000-0000649C0000}"/>
    <cellStyle name="표준 4 2" xfId="2266" xr:uid="{00000000-0005-0000-0000-0000659C0000}"/>
    <cellStyle name="표준 4 2 2" xfId="2814" xr:uid="{00000000-0005-0000-0000-0000669C0000}"/>
    <cellStyle name="표준 4 2 2 2" xfId="23668" xr:uid="{00000000-0005-0000-0000-0000679C0000}"/>
    <cellStyle name="표준 4 2 3" xfId="2994" xr:uid="{00000000-0005-0000-0000-0000689C0000}"/>
    <cellStyle name="표준 4 2 4" xfId="9468" xr:uid="{00000000-0005-0000-0000-0000699C0000}"/>
    <cellStyle name="표준 4 3" xfId="2777" xr:uid="{00000000-0005-0000-0000-00006A9C0000}"/>
    <cellStyle name="표준 4 3 2" xfId="3000" xr:uid="{00000000-0005-0000-0000-00006B9C0000}"/>
    <cellStyle name="표준 4 3 2 2" xfId="23651" xr:uid="{00000000-0005-0000-0000-00006C9C0000}"/>
    <cellStyle name="표준 4 4" xfId="2971" xr:uid="{00000000-0005-0000-0000-00006D9C0000}"/>
    <cellStyle name="표준 4 4 2" xfId="9469" xr:uid="{00000000-0005-0000-0000-00006E9C0000}"/>
    <cellStyle name="표준 4 5" xfId="1525" xr:uid="{00000000-0005-0000-0000-00006F9C0000}"/>
    <cellStyle name="표준 4 6" xfId="7045" xr:uid="{00000000-0005-0000-0000-0000709C0000}"/>
    <cellStyle name="표준 40" xfId="1592" xr:uid="{00000000-0005-0000-0000-0000719C0000}"/>
    <cellStyle name="표준 40 10" xfId="30911" xr:uid="{00000000-0005-0000-0000-0000729C0000}"/>
    <cellStyle name="표준 40 2" xfId="2171" xr:uid="{00000000-0005-0000-0000-0000739C0000}"/>
    <cellStyle name="표준 40 2 2" xfId="12075" xr:uid="{00000000-0005-0000-0000-0000749C0000}"/>
    <cellStyle name="표준 40 2 2 2" xfId="24531" xr:uid="{00000000-0005-0000-0000-0000759C0000}"/>
    <cellStyle name="표준 40 2 2 2 2" xfId="29755" xr:uid="{00000000-0005-0000-0000-0000769C0000}"/>
    <cellStyle name="표준 40 2 2 2 2 2" xfId="41515" xr:uid="{00000000-0005-0000-0000-0000779C0000}"/>
    <cellStyle name="표준 40 2 2 2 3" xfId="36378" xr:uid="{00000000-0005-0000-0000-0000789C0000}"/>
    <cellStyle name="표준 40 2 2 3" xfId="26741" xr:uid="{00000000-0005-0000-0000-0000799C0000}"/>
    <cellStyle name="표준 40 2 2 3 2" xfId="38513" xr:uid="{00000000-0005-0000-0000-00007A9C0000}"/>
    <cellStyle name="표준 40 2 2 4" xfId="35451" xr:uid="{00000000-0005-0000-0000-00007B9C0000}"/>
    <cellStyle name="표준 40 2 3" xfId="12602" xr:uid="{00000000-0005-0000-0000-00007C9C0000}"/>
    <cellStyle name="표준 40 2 3 2" xfId="24653" xr:uid="{00000000-0005-0000-0000-00007D9C0000}"/>
    <cellStyle name="표준 40 2 3 2 2" xfId="29877" xr:uid="{00000000-0005-0000-0000-00007E9C0000}"/>
    <cellStyle name="표준 40 2 3 2 2 2" xfId="41637" xr:uid="{00000000-0005-0000-0000-00007F9C0000}"/>
    <cellStyle name="표준 40 2 3 2 3" xfId="36500" xr:uid="{00000000-0005-0000-0000-0000809C0000}"/>
    <cellStyle name="표준 40 2 3 3" xfId="26957" xr:uid="{00000000-0005-0000-0000-0000819C0000}"/>
    <cellStyle name="표준 40 2 3 3 2" xfId="38728" xr:uid="{00000000-0005-0000-0000-0000829C0000}"/>
    <cellStyle name="표준 40 2 3 4" xfId="35572" xr:uid="{00000000-0005-0000-0000-0000839C0000}"/>
    <cellStyle name="표준 40 2 4" xfId="12726" xr:uid="{00000000-0005-0000-0000-0000849C0000}"/>
    <cellStyle name="표준 40 2 4 2" xfId="24667" xr:uid="{00000000-0005-0000-0000-0000859C0000}"/>
    <cellStyle name="표준 40 2 4 2 2" xfId="29891" xr:uid="{00000000-0005-0000-0000-0000869C0000}"/>
    <cellStyle name="표준 40 2 4 2 2 2" xfId="41651" xr:uid="{00000000-0005-0000-0000-0000879C0000}"/>
    <cellStyle name="표준 40 2 4 2 3" xfId="36514" xr:uid="{00000000-0005-0000-0000-0000889C0000}"/>
    <cellStyle name="표준 40 2 4 3" xfId="26989" xr:uid="{00000000-0005-0000-0000-0000899C0000}"/>
    <cellStyle name="표준 40 2 4 3 2" xfId="38760" xr:uid="{00000000-0005-0000-0000-00008A9C0000}"/>
    <cellStyle name="표준 40 2 4 4" xfId="35586" xr:uid="{00000000-0005-0000-0000-00008B9C0000}"/>
    <cellStyle name="표준 40 2 5" xfId="12837" xr:uid="{00000000-0005-0000-0000-00008C9C0000}"/>
    <cellStyle name="표준 40 2 5 2" xfId="24669" xr:uid="{00000000-0005-0000-0000-00008D9C0000}"/>
    <cellStyle name="표준 40 2 5 2 2" xfId="29893" xr:uid="{00000000-0005-0000-0000-00008E9C0000}"/>
    <cellStyle name="표준 40 2 5 2 2 2" xfId="41653" xr:uid="{00000000-0005-0000-0000-00008F9C0000}"/>
    <cellStyle name="표준 40 2 5 2 3" xfId="36516" xr:uid="{00000000-0005-0000-0000-0000909C0000}"/>
    <cellStyle name="표준 40 2 5 3" xfId="27014" xr:uid="{00000000-0005-0000-0000-0000919C0000}"/>
    <cellStyle name="표준 40 2 5 3 2" xfId="38785" xr:uid="{00000000-0005-0000-0000-0000929C0000}"/>
    <cellStyle name="표준 40 2 5 4" xfId="35588" xr:uid="{00000000-0005-0000-0000-0000939C0000}"/>
    <cellStyle name="표준 40 2 6" xfId="23820" xr:uid="{00000000-0005-0000-0000-0000949C0000}"/>
    <cellStyle name="표준 40 2 6 2" xfId="29044" xr:uid="{00000000-0005-0000-0000-0000959C0000}"/>
    <cellStyle name="표준 40 2 6 2 2" xfId="40804" xr:uid="{00000000-0005-0000-0000-0000969C0000}"/>
    <cellStyle name="표준 40 2 6 3" xfId="35667" xr:uid="{00000000-0005-0000-0000-0000979C0000}"/>
    <cellStyle name="표준 40 2 7" xfId="25577" xr:uid="{00000000-0005-0000-0000-0000989C0000}"/>
    <cellStyle name="표준 40 2 7 2" xfId="37356" xr:uid="{00000000-0005-0000-0000-0000999C0000}"/>
    <cellStyle name="표준 40 2 8" xfId="31448" xr:uid="{00000000-0005-0000-0000-00009A9C0000}"/>
    <cellStyle name="표준 40 3" xfId="2230" xr:uid="{00000000-0005-0000-0000-00009B9C0000}"/>
    <cellStyle name="표준 40 3 2" xfId="24530" xr:uid="{00000000-0005-0000-0000-00009C9C0000}"/>
    <cellStyle name="표준 40 3 2 2" xfId="29754" xr:uid="{00000000-0005-0000-0000-00009D9C0000}"/>
    <cellStyle name="표준 40 3 2 2 2" xfId="41514" xr:uid="{00000000-0005-0000-0000-00009E9C0000}"/>
    <cellStyle name="표준 40 3 2 3" xfId="36377" xr:uid="{00000000-0005-0000-0000-00009F9C0000}"/>
    <cellStyle name="표준 40 3 3" xfId="26740" xr:uid="{00000000-0005-0000-0000-0000A09C0000}"/>
    <cellStyle name="표준 40 3 3 2" xfId="38512" xr:uid="{00000000-0005-0000-0000-0000A19C0000}"/>
    <cellStyle name="표준 40 3 4" xfId="31502" xr:uid="{00000000-0005-0000-0000-0000A29C0000}"/>
    <cellStyle name="표준 40 4" xfId="2137" xr:uid="{00000000-0005-0000-0000-0000A39C0000}"/>
    <cellStyle name="표준 40 4 2" xfId="24652" xr:uid="{00000000-0005-0000-0000-0000A49C0000}"/>
    <cellStyle name="표준 40 4 2 2" xfId="29876" xr:uid="{00000000-0005-0000-0000-0000A59C0000}"/>
    <cellStyle name="표준 40 4 2 2 2" xfId="41636" xr:uid="{00000000-0005-0000-0000-0000A69C0000}"/>
    <cellStyle name="표준 40 4 2 3" xfId="36499" xr:uid="{00000000-0005-0000-0000-0000A79C0000}"/>
    <cellStyle name="표준 40 4 3" xfId="26956" xr:uid="{00000000-0005-0000-0000-0000A89C0000}"/>
    <cellStyle name="표준 40 4 3 2" xfId="38727" xr:uid="{00000000-0005-0000-0000-0000A99C0000}"/>
    <cellStyle name="표준 40 4 4" xfId="31418" xr:uid="{00000000-0005-0000-0000-0000AA9C0000}"/>
    <cellStyle name="표준 40 5" xfId="2948" xr:uid="{00000000-0005-0000-0000-0000AB9C0000}"/>
    <cellStyle name="표준 40 5 2" xfId="24666" xr:uid="{00000000-0005-0000-0000-0000AC9C0000}"/>
    <cellStyle name="표준 40 5 2 2" xfId="29890" xr:uid="{00000000-0005-0000-0000-0000AD9C0000}"/>
    <cellStyle name="표준 40 5 2 2 2" xfId="41650" xr:uid="{00000000-0005-0000-0000-0000AE9C0000}"/>
    <cellStyle name="표준 40 5 2 3" xfId="36513" xr:uid="{00000000-0005-0000-0000-0000AF9C0000}"/>
    <cellStyle name="표준 40 5 3" xfId="12725" xr:uid="{00000000-0005-0000-0000-0000B09C0000}"/>
    <cellStyle name="표준 40 5 3 2" xfId="35585" xr:uid="{00000000-0005-0000-0000-0000B19C0000}"/>
    <cellStyle name="표준 40 5 4" xfId="26988" xr:uid="{00000000-0005-0000-0000-0000B29C0000}"/>
    <cellStyle name="표준 40 5 4 2" xfId="38759" xr:uid="{00000000-0005-0000-0000-0000B39C0000}"/>
    <cellStyle name="표준 40 6" xfId="12836" xr:uid="{00000000-0005-0000-0000-0000B49C0000}"/>
    <cellStyle name="표준 40 6 2" xfId="24668" xr:uid="{00000000-0005-0000-0000-0000B59C0000}"/>
    <cellStyle name="표준 40 6 2 2" xfId="29892" xr:uid="{00000000-0005-0000-0000-0000B69C0000}"/>
    <cellStyle name="표준 40 6 2 2 2" xfId="41652" xr:uid="{00000000-0005-0000-0000-0000B79C0000}"/>
    <cellStyle name="표준 40 6 2 3" xfId="36515" xr:uid="{00000000-0005-0000-0000-0000B89C0000}"/>
    <cellStyle name="표준 40 6 3" xfId="27013" xr:uid="{00000000-0005-0000-0000-0000B99C0000}"/>
    <cellStyle name="표준 40 6 3 2" xfId="38784" xr:uid="{00000000-0005-0000-0000-0000BA9C0000}"/>
    <cellStyle name="표준 40 6 4" xfId="35587" xr:uid="{00000000-0005-0000-0000-0000BB9C0000}"/>
    <cellStyle name="표준 40 7" xfId="23757" xr:uid="{00000000-0005-0000-0000-0000BC9C0000}"/>
    <cellStyle name="표준 40 8" xfId="23819" xr:uid="{00000000-0005-0000-0000-0000BD9C0000}"/>
    <cellStyle name="표준 40 8 2" xfId="29043" xr:uid="{00000000-0005-0000-0000-0000BE9C0000}"/>
    <cellStyle name="표준 40 8 2 2" xfId="40803" xr:uid="{00000000-0005-0000-0000-0000BF9C0000}"/>
    <cellStyle name="표준 40 8 3" xfId="35666" xr:uid="{00000000-0005-0000-0000-0000C09C0000}"/>
    <cellStyle name="표준 40 9" xfId="25576" xr:uid="{00000000-0005-0000-0000-0000C19C0000}"/>
    <cellStyle name="표준 40 9 2" xfId="37355" xr:uid="{00000000-0005-0000-0000-0000C29C0000}"/>
    <cellStyle name="표준 41" xfId="1594" xr:uid="{00000000-0005-0000-0000-0000C39C0000}"/>
    <cellStyle name="표준 41 2" xfId="2173" xr:uid="{00000000-0005-0000-0000-0000C49C0000}"/>
    <cellStyle name="표준 41 2 2" xfId="26920" xr:uid="{00000000-0005-0000-0000-0000C59C0000}"/>
    <cellStyle name="표준 41 2 2 2" xfId="38691" xr:uid="{00000000-0005-0000-0000-0000C69C0000}"/>
    <cellStyle name="표준 41 2 3" xfId="31450" xr:uid="{00000000-0005-0000-0000-0000C79C0000}"/>
    <cellStyle name="표준 41 3" xfId="2232" xr:uid="{00000000-0005-0000-0000-0000C89C0000}"/>
    <cellStyle name="표준 41 3 2" xfId="27523" xr:uid="{00000000-0005-0000-0000-0000C99C0000}"/>
    <cellStyle name="표준 41 3 2 2" xfId="39288" xr:uid="{00000000-0005-0000-0000-0000CA9C0000}"/>
    <cellStyle name="표준 41 3 3" xfId="31504" xr:uid="{00000000-0005-0000-0000-0000CB9C0000}"/>
    <cellStyle name="표준 41 4" xfId="2139" xr:uid="{00000000-0005-0000-0000-0000CC9C0000}"/>
    <cellStyle name="표준 41 4 2" xfId="27370" xr:uid="{00000000-0005-0000-0000-0000CD9C0000}"/>
    <cellStyle name="표준 41 4 2 2" xfId="39138" xr:uid="{00000000-0005-0000-0000-0000CE9C0000}"/>
    <cellStyle name="표준 41 4 3" xfId="31420" xr:uid="{00000000-0005-0000-0000-0000CF9C0000}"/>
    <cellStyle name="표준 41 5" xfId="2949" xr:uid="{00000000-0005-0000-0000-0000D09C0000}"/>
    <cellStyle name="표준 41 6" xfId="8837" xr:uid="{00000000-0005-0000-0000-0000D19C0000}"/>
    <cellStyle name="표준 41 7" xfId="27819" xr:uid="{00000000-0005-0000-0000-0000D29C0000}"/>
    <cellStyle name="표준 41 7 2" xfId="39582" xr:uid="{00000000-0005-0000-0000-0000D39C0000}"/>
    <cellStyle name="표준 41 8" xfId="30913" xr:uid="{00000000-0005-0000-0000-0000D49C0000}"/>
    <cellStyle name="표준 415 3 6" xfId="42185" xr:uid="{00000000-0005-0000-0000-0000D59C0000}"/>
    <cellStyle name="표준 42" xfId="2188" xr:uid="{00000000-0005-0000-0000-0000D69C0000}"/>
    <cellStyle name="표준 42 10" xfId="9832" xr:uid="{00000000-0005-0000-0000-0000D79C0000}"/>
    <cellStyle name="표준 42 10 2" xfId="11255" xr:uid="{00000000-0005-0000-0000-0000D89C0000}"/>
    <cellStyle name="표준 42 10 2 2" xfId="24313" xr:uid="{00000000-0005-0000-0000-0000D99C0000}"/>
    <cellStyle name="표준 42 10 2 2 2" xfId="29537" xr:uid="{00000000-0005-0000-0000-0000DA9C0000}"/>
    <cellStyle name="표준 42 10 2 2 2 2" xfId="41297" xr:uid="{00000000-0005-0000-0000-0000DB9C0000}"/>
    <cellStyle name="표준 42 10 2 2 3" xfId="36160" xr:uid="{00000000-0005-0000-0000-0000DC9C0000}"/>
    <cellStyle name="표준 42 10 2 3" xfId="26394" xr:uid="{00000000-0005-0000-0000-0000DD9C0000}"/>
    <cellStyle name="표준 42 10 2 3 2" xfId="38166" xr:uid="{00000000-0005-0000-0000-0000DE9C0000}"/>
    <cellStyle name="표준 42 10 2 4" xfId="35234" xr:uid="{00000000-0005-0000-0000-0000DF9C0000}"/>
    <cellStyle name="표준 42 10 3" xfId="10587" xr:uid="{00000000-0005-0000-0000-0000E09C0000}"/>
    <cellStyle name="표준 42 10 3 2" xfId="24072" xr:uid="{00000000-0005-0000-0000-0000E19C0000}"/>
    <cellStyle name="표준 42 10 3 2 2" xfId="29296" xr:uid="{00000000-0005-0000-0000-0000E29C0000}"/>
    <cellStyle name="표준 42 10 3 2 2 2" xfId="41056" xr:uid="{00000000-0005-0000-0000-0000E39C0000}"/>
    <cellStyle name="표준 42 10 3 2 3" xfId="35919" xr:uid="{00000000-0005-0000-0000-0000E49C0000}"/>
    <cellStyle name="표준 42 10 3 3" xfId="26047" xr:uid="{00000000-0005-0000-0000-0000E59C0000}"/>
    <cellStyle name="표준 42 10 3 3 2" xfId="37822" xr:uid="{00000000-0005-0000-0000-0000E69C0000}"/>
    <cellStyle name="표준 42 10 3 4" xfId="34994" xr:uid="{00000000-0005-0000-0000-0000E79C0000}"/>
    <cellStyle name="표준 42 10 4" xfId="11058" xr:uid="{00000000-0005-0000-0000-0000E89C0000}"/>
    <cellStyle name="표준 42 10 4 2" xfId="24233" xr:uid="{00000000-0005-0000-0000-0000E99C0000}"/>
    <cellStyle name="표준 42 10 4 2 2" xfId="29457" xr:uid="{00000000-0005-0000-0000-0000EA9C0000}"/>
    <cellStyle name="표준 42 10 4 2 2 2" xfId="41217" xr:uid="{00000000-0005-0000-0000-0000EB9C0000}"/>
    <cellStyle name="표준 42 10 4 2 3" xfId="36080" xr:uid="{00000000-0005-0000-0000-0000EC9C0000}"/>
    <cellStyle name="표준 42 10 4 3" xfId="26288" xr:uid="{00000000-0005-0000-0000-0000ED9C0000}"/>
    <cellStyle name="표준 42 10 4 3 2" xfId="38060" xr:uid="{00000000-0005-0000-0000-0000EE9C0000}"/>
    <cellStyle name="표준 42 10 4 4" xfId="35155" xr:uid="{00000000-0005-0000-0000-0000EF9C0000}"/>
    <cellStyle name="표준 42 10 5" xfId="10783" xr:uid="{00000000-0005-0000-0000-0000F09C0000}"/>
    <cellStyle name="표준 42 10 5 2" xfId="24152" xr:uid="{00000000-0005-0000-0000-0000F19C0000}"/>
    <cellStyle name="표준 42 10 5 2 2" xfId="29376" xr:uid="{00000000-0005-0000-0000-0000F29C0000}"/>
    <cellStyle name="표준 42 10 5 2 2 2" xfId="41136" xr:uid="{00000000-0005-0000-0000-0000F39C0000}"/>
    <cellStyle name="표준 42 10 5 2 3" xfId="35999" xr:uid="{00000000-0005-0000-0000-0000F49C0000}"/>
    <cellStyle name="표준 42 10 5 3" xfId="26156" xr:uid="{00000000-0005-0000-0000-0000F59C0000}"/>
    <cellStyle name="표준 42 10 5 3 2" xfId="37930" xr:uid="{00000000-0005-0000-0000-0000F69C0000}"/>
    <cellStyle name="표준 42 10 5 4" xfId="35074" xr:uid="{00000000-0005-0000-0000-0000F79C0000}"/>
    <cellStyle name="표준 42 10 6" xfId="23930" xr:uid="{00000000-0005-0000-0000-0000F89C0000}"/>
    <cellStyle name="표준 42 10 6 2" xfId="29154" xr:uid="{00000000-0005-0000-0000-0000F99C0000}"/>
    <cellStyle name="표준 42 10 6 2 2" xfId="40914" xr:uid="{00000000-0005-0000-0000-0000FA9C0000}"/>
    <cellStyle name="표준 42 10 6 3" xfId="35777" xr:uid="{00000000-0005-0000-0000-0000FB9C0000}"/>
    <cellStyle name="표준 42 10 7" xfId="25752" xr:uid="{00000000-0005-0000-0000-0000FC9C0000}"/>
    <cellStyle name="표준 42 10 7 2" xfId="37529" xr:uid="{00000000-0005-0000-0000-0000FD9C0000}"/>
    <cellStyle name="표준 42 10 8" xfId="34853" xr:uid="{00000000-0005-0000-0000-0000FE9C0000}"/>
    <cellStyle name="표준 42 11" xfId="9833" xr:uid="{00000000-0005-0000-0000-0000FF9C0000}"/>
    <cellStyle name="표준 42 11 2" xfId="11114" xr:uid="{00000000-0005-0000-0000-0000009D0000}"/>
    <cellStyle name="표준 42 11 2 2" xfId="24272" xr:uid="{00000000-0005-0000-0000-0000019D0000}"/>
    <cellStyle name="표준 42 11 2 2 2" xfId="29496" xr:uid="{00000000-0005-0000-0000-0000029D0000}"/>
    <cellStyle name="표준 42 11 2 2 2 2" xfId="41256" xr:uid="{00000000-0005-0000-0000-0000039D0000}"/>
    <cellStyle name="표준 42 11 2 2 3" xfId="36119" xr:uid="{00000000-0005-0000-0000-0000049D0000}"/>
    <cellStyle name="표준 42 11 2 3" xfId="26329" xr:uid="{00000000-0005-0000-0000-0000059D0000}"/>
    <cellStyle name="표준 42 11 2 3 2" xfId="38101" xr:uid="{00000000-0005-0000-0000-0000069D0000}"/>
    <cellStyle name="표준 42 11 2 4" xfId="35194" xr:uid="{00000000-0005-0000-0000-0000079D0000}"/>
    <cellStyle name="표준 42 11 3" xfId="10729" xr:uid="{00000000-0005-0000-0000-0000089D0000}"/>
    <cellStyle name="표준 42 11 3 2" xfId="24113" xr:uid="{00000000-0005-0000-0000-0000099D0000}"/>
    <cellStyle name="표준 42 11 3 2 2" xfId="29337" xr:uid="{00000000-0005-0000-0000-00000A9D0000}"/>
    <cellStyle name="표준 42 11 3 2 2 2" xfId="41097" xr:uid="{00000000-0005-0000-0000-00000B9D0000}"/>
    <cellStyle name="표준 42 11 3 2 3" xfId="35960" xr:uid="{00000000-0005-0000-0000-00000C9D0000}"/>
    <cellStyle name="표준 42 11 3 3" xfId="26113" xr:uid="{00000000-0005-0000-0000-00000D9D0000}"/>
    <cellStyle name="표준 42 11 3 3 2" xfId="37888" xr:uid="{00000000-0005-0000-0000-00000E9D0000}"/>
    <cellStyle name="표준 42 11 3 4" xfId="35035" xr:uid="{00000000-0005-0000-0000-00000F9D0000}"/>
    <cellStyle name="표준 42 11 4" xfId="11690" xr:uid="{00000000-0005-0000-0000-0000109D0000}"/>
    <cellStyle name="표준 42 11 4 2" xfId="24441" xr:uid="{00000000-0005-0000-0000-0000119D0000}"/>
    <cellStyle name="표준 42 11 4 2 2" xfId="29665" xr:uid="{00000000-0005-0000-0000-0000129D0000}"/>
    <cellStyle name="표준 42 11 4 2 2 2" xfId="41425" xr:uid="{00000000-0005-0000-0000-0000139D0000}"/>
    <cellStyle name="표준 42 11 4 2 3" xfId="36288" xr:uid="{00000000-0005-0000-0000-0000149D0000}"/>
    <cellStyle name="표준 42 11 4 3" xfId="26598" xr:uid="{00000000-0005-0000-0000-0000159D0000}"/>
    <cellStyle name="표준 42 11 4 3 2" xfId="38370" xr:uid="{00000000-0005-0000-0000-0000169D0000}"/>
    <cellStyle name="표준 42 11 4 4" xfId="35362" xr:uid="{00000000-0005-0000-0000-0000179D0000}"/>
    <cellStyle name="표준 42 11 5" xfId="12220" xr:uid="{00000000-0005-0000-0000-0000189D0000}"/>
    <cellStyle name="표준 42 11 5 2" xfId="24566" xr:uid="{00000000-0005-0000-0000-0000199D0000}"/>
    <cellStyle name="표준 42 11 5 2 2" xfId="29790" xr:uid="{00000000-0005-0000-0000-00001A9D0000}"/>
    <cellStyle name="표준 42 11 5 2 2 2" xfId="41550" xr:uid="{00000000-0005-0000-0000-00001B9D0000}"/>
    <cellStyle name="표준 42 11 5 2 3" xfId="36413" xr:uid="{00000000-0005-0000-0000-00001C9D0000}"/>
    <cellStyle name="표준 42 11 5 3" xfId="26799" xr:uid="{00000000-0005-0000-0000-00001D9D0000}"/>
    <cellStyle name="표준 42 11 5 3 2" xfId="38571" xr:uid="{00000000-0005-0000-0000-00001E9D0000}"/>
    <cellStyle name="표준 42 11 5 4" xfId="35486" xr:uid="{00000000-0005-0000-0000-00001F9D0000}"/>
    <cellStyle name="표준 42 11 6" xfId="23931" xr:uid="{00000000-0005-0000-0000-0000209D0000}"/>
    <cellStyle name="표준 42 11 6 2" xfId="29155" xr:uid="{00000000-0005-0000-0000-0000219D0000}"/>
    <cellStyle name="표준 42 11 6 2 2" xfId="40915" xr:uid="{00000000-0005-0000-0000-0000229D0000}"/>
    <cellStyle name="표준 42 11 6 3" xfId="35778" xr:uid="{00000000-0005-0000-0000-0000239D0000}"/>
    <cellStyle name="표준 42 11 7" xfId="25753" xr:uid="{00000000-0005-0000-0000-0000249D0000}"/>
    <cellStyle name="표준 42 11 7 2" xfId="37530" xr:uid="{00000000-0005-0000-0000-0000259D0000}"/>
    <cellStyle name="표준 42 11 8" xfId="34854" xr:uid="{00000000-0005-0000-0000-0000269D0000}"/>
    <cellStyle name="표준 42 12" xfId="9834" xr:uid="{00000000-0005-0000-0000-0000279D0000}"/>
    <cellStyle name="표준 42 12 2" xfId="11253" xr:uid="{00000000-0005-0000-0000-0000289D0000}"/>
    <cellStyle name="표준 42 12 2 2" xfId="24311" xr:uid="{00000000-0005-0000-0000-0000299D0000}"/>
    <cellStyle name="표준 42 12 2 2 2" xfId="29535" xr:uid="{00000000-0005-0000-0000-00002A9D0000}"/>
    <cellStyle name="표준 42 12 2 2 2 2" xfId="41295" xr:uid="{00000000-0005-0000-0000-00002B9D0000}"/>
    <cellStyle name="표준 42 12 2 2 3" xfId="36158" xr:uid="{00000000-0005-0000-0000-00002C9D0000}"/>
    <cellStyle name="표준 42 12 2 3" xfId="26392" xr:uid="{00000000-0005-0000-0000-00002D9D0000}"/>
    <cellStyle name="표준 42 12 2 3 2" xfId="38164" xr:uid="{00000000-0005-0000-0000-00002E9D0000}"/>
    <cellStyle name="표준 42 12 2 4" xfId="35232" xr:uid="{00000000-0005-0000-0000-00002F9D0000}"/>
    <cellStyle name="표준 42 12 3" xfId="10589" xr:uid="{00000000-0005-0000-0000-0000309D0000}"/>
    <cellStyle name="표준 42 12 3 2" xfId="24074" xr:uid="{00000000-0005-0000-0000-0000319D0000}"/>
    <cellStyle name="표준 42 12 3 2 2" xfId="29298" xr:uid="{00000000-0005-0000-0000-0000329D0000}"/>
    <cellStyle name="표준 42 12 3 2 2 2" xfId="41058" xr:uid="{00000000-0005-0000-0000-0000339D0000}"/>
    <cellStyle name="표준 42 12 3 2 3" xfId="35921" xr:uid="{00000000-0005-0000-0000-0000349D0000}"/>
    <cellStyle name="표준 42 12 3 3" xfId="26049" xr:uid="{00000000-0005-0000-0000-0000359D0000}"/>
    <cellStyle name="표준 42 12 3 3 2" xfId="37824" xr:uid="{00000000-0005-0000-0000-0000369D0000}"/>
    <cellStyle name="표준 42 12 3 4" xfId="34996" xr:uid="{00000000-0005-0000-0000-0000379D0000}"/>
    <cellStyle name="표준 42 12 4" xfId="11056" xr:uid="{00000000-0005-0000-0000-0000389D0000}"/>
    <cellStyle name="표준 42 12 4 2" xfId="24231" xr:uid="{00000000-0005-0000-0000-0000399D0000}"/>
    <cellStyle name="표준 42 12 4 2 2" xfId="29455" xr:uid="{00000000-0005-0000-0000-00003A9D0000}"/>
    <cellStyle name="표준 42 12 4 2 2 2" xfId="41215" xr:uid="{00000000-0005-0000-0000-00003B9D0000}"/>
    <cellStyle name="표준 42 12 4 2 3" xfId="36078" xr:uid="{00000000-0005-0000-0000-00003C9D0000}"/>
    <cellStyle name="표준 42 12 4 3" xfId="26286" xr:uid="{00000000-0005-0000-0000-00003D9D0000}"/>
    <cellStyle name="표준 42 12 4 3 2" xfId="38058" xr:uid="{00000000-0005-0000-0000-00003E9D0000}"/>
    <cellStyle name="표준 42 12 4 4" xfId="35153" xr:uid="{00000000-0005-0000-0000-00003F9D0000}"/>
    <cellStyle name="표준 42 12 5" xfId="10785" xr:uid="{00000000-0005-0000-0000-0000409D0000}"/>
    <cellStyle name="표준 42 12 5 2" xfId="24154" xr:uid="{00000000-0005-0000-0000-0000419D0000}"/>
    <cellStyle name="표준 42 12 5 2 2" xfId="29378" xr:uid="{00000000-0005-0000-0000-0000429D0000}"/>
    <cellStyle name="표준 42 12 5 2 2 2" xfId="41138" xr:uid="{00000000-0005-0000-0000-0000439D0000}"/>
    <cellStyle name="표준 42 12 5 2 3" xfId="36001" xr:uid="{00000000-0005-0000-0000-0000449D0000}"/>
    <cellStyle name="표준 42 12 5 3" xfId="26158" xr:uid="{00000000-0005-0000-0000-0000459D0000}"/>
    <cellStyle name="표준 42 12 5 3 2" xfId="37932" xr:uid="{00000000-0005-0000-0000-0000469D0000}"/>
    <cellStyle name="표준 42 12 5 4" xfId="35076" xr:uid="{00000000-0005-0000-0000-0000479D0000}"/>
    <cellStyle name="표준 42 12 6" xfId="23932" xr:uid="{00000000-0005-0000-0000-0000489D0000}"/>
    <cellStyle name="표준 42 12 6 2" xfId="29156" xr:uid="{00000000-0005-0000-0000-0000499D0000}"/>
    <cellStyle name="표준 42 12 6 2 2" xfId="40916" xr:uid="{00000000-0005-0000-0000-00004A9D0000}"/>
    <cellStyle name="표준 42 12 6 3" xfId="35779" xr:uid="{00000000-0005-0000-0000-00004B9D0000}"/>
    <cellStyle name="표준 42 12 7" xfId="25754" xr:uid="{00000000-0005-0000-0000-00004C9D0000}"/>
    <cellStyle name="표준 42 12 7 2" xfId="37531" xr:uid="{00000000-0005-0000-0000-00004D9D0000}"/>
    <cellStyle name="표준 42 12 8" xfId="34855" xr:uid="{00000000-0005-0000-0000-00004E9D0000}"/>
    <cellStyle name="표준 42 13" xfId="9835" xr:uid="{00000000-0005-0000-0000-00004F9D0000}"/>
    <cellStyle name="표준 42 13 2" xfId="11116" xr:uid="{00000000-0005-0000-0000-0000509D0000}"/>
    <cellStyle name="표준 42 13 2 2" xfId="24274" xr:uid="{00000000-0005-0000-0000-0000519D0000}"/>
    <cellStyle name="표준 42 13 2 2 2" xfId="29498" xr:uid="{00000000-0005-0000-0000-0000529D0000}"/>
    <cellStyle name="표준 42 13 2 2 2 2" xfId="41258" xr:uid="{00000000-0005-0000-0000-0000539D0000}"/>
    <cellStyle name="표준 42 13 2 2 3" xfId="36121" xr:uid="{00000000-0005-0000-0000-0000549D0000}"/>
    <cellStyle name="표준 42 13 2 3" xfId="26331" xr:uid="{00000000-0005-0000-0000-0000559D0000}"/>
    <cellStyle name="표준 42 13 2 3 2" xfId="38103" xr:uid="{00000000-0005-0000-0000-0000569D0000}"/>
    <cellStyle name="표준 42 13 2 4" xfId="35196" xr:uid="{00000000-0005-0000-0000-0000579D0000}"/>
    <cellStyle name="표준 42 13 3" xfId="10727" xr:uid="{00000000-0005-0000-0000-0000589D0000}"/>
    <cellStyle name="표준 42 13 3 2" xfId="24111" xr:uid="{00000000-0005-0000-0000-0000599D0000}"/>
    <cellStyle name="표준 42 13 3 2 2" xfId="29335" xr:uid="{00000000-0005-0000-0000-00005A9D0000}"/>
    <cellStyle name="표준 42 13 3 2 2 2" xfId="41095" xr:uid="{00000000-0005-0000-0000-00005B9D0000}"/>
    <cellStyle name="표준 42 13 3 2 3" xfId="35958" xr:uid="{00000000-0005-0000-0000-00005C9D0000}"/>
    <cellStyle name="표준 42 13 3 3" xfId="26111" xr:uid="{00000000-0005-0000-0000-00005D9D0000}"/>
    <cellStyle name="표준 42 13 3 3 2" xfId="37886" xr:uid="{00000000-0005-0000-0000-00005E9D0000}"/>
    <cellStyle name="표준 42 13 3 4" xfId="35033" xr:uid="{00000000-0005-0000-0000-00005F9D0000}"/>
    <cellStyle name="표준 42 13 4" xfId="11692" xr:uid="{00000000-0005-0000-0000-0000609D0000}"/>
    <cellStyle name="표준 42 13 4 2" xfId="24443" xr:uid="{00000000-0005-0000-0000-0000619D0000}"/>
    <cellStyle name="표준 42 13 4 2 2" xfId="29667" xr:uid="{00000000-0005-0000-0000-0000629D0000}"/>
    <cellStyle name="표준 42 13 4 2 2 2" xfId="41427" xr:uid="{00000000-0005-0000-0000-0000639D0000}"/>
    <cellStyle name="표준 42 13 4 2 3" xfId="36290" xr:uid="{00000000-0005-0000-0000-0000649D0000}"/>
    <cellStyle name="표준 42 13 4 3" xfId="26600" xr:uid="{00000000-0005-0000-0000-0000659D0000}"/>
    <cellStyle name="표준 42 13 4 3 2" xfId="38372" xr:uid="{00000000-0005-0000-0000-0000669D0000}"/>
    <cellStyle name="표준 42 13 4 4" xfId="35364" xr:uid="{00000000-0005-0000-0000-0000679D0000}"/>
    <cellStyle name="표준 42 13 5" xfId="12222" xr:uid="{00000000-0005-0000-0000-0000689D0000}"/>
    <cellStyle name="표준 42 13 5 2" xfId="24568" xr:uid="{00000000-0005-0000-0000-0000699D0000}"/>
    <cellStyle name="표준 42 13 5 2 2" xfId="29792" xr:uid="{00000000-0005-0000-0000-00006A9D0000}"/>
    <cellStyle name="표준 42 13 5 2 2 2" xfId="41552" xr:uid="{00000000-0005-0000-0000-00006B9D0000}"/>
    <cellStyle name="표준 42 13 5 2 3" xfId="36415" xr:uid="{00000000-0005-0000-0000-00006C9D0000}"/>
    <cellStyle name="표준 42 13 5 3" xfId="26801" xr:uid="{00000000-0005-0000-0000-00006D9D0000}"/>
    <cellStyle name="표준 42 13 5 3 2" xfId="38573" xr:uid="{00000000-0005-0000-0000-00006E9D0000}"/>
    <cellStyle name="표준 42 13 5 4" xfId="35488" xr:uid="{00000000-0005-0000-0000-00006F9D0000}"/>
    <cellStyle name="표준 42 13 6" xfId="23933" xr:uid="{00000000-0005-0000-0000-0000709D0000}"/>
    <cellStyle name="표준 42 13 6 2" xfId="29157" xr:uid="{00000000-0005-0000-0000-0000719D0000}"/>
    <cellStyle name="표준 42 13 6 2 2" xfId="40917" xr:uid="{00000000-0005-0000-0000-0000729D0000}"/>
    <cellStyle name="표준 42 13 6 3" xfId="35780" xr:uid="{00000000-0005-0000-0000-0000739D0000}"/>
    <cellStyle name="표준 42 13 7" xfId="25755" xr:uid="{00000000-0005-0000-0000-0000749D0000}"/>
    <cellStyle name="표준 42 13 7 2" xfId="37532" xr:uid="{00000000-0005-0000-0000-0000759D0000}"/>
    <cellStyle name="표준 42 13 8" xfId="34856" xr:uid="{00000000-0005-0000-0000-0000769D0000}"/>
    <cellStyle name="표준 42 14" xfId="9836" xr:uid="{00000000-0005-0000-0000-0000779D0000}"/>
    <cellStyle name="표준 42 14 2" xfId="11251" xr:uid="{00000000-0005-0000-0000-0000789D0000}"/>
    <cellStyle name="표준 42 14 2 2" xfId="24309" xr:uid="{00000000-0005-0000-0000-0000799D0000}"/>
    <cellStyle name="표준 42 14 2 2 2" xfId="29533" xr:uid="{00000000-0005-0000-0000-00007A9D0000}"/>
    <cellStyle name="표준 42 14 2 2 2 2" xfId="41293" xr:uid="{00000000-0005-0000-0000-00007B9D0000}"/>
    <cellStyle name="표준 42 14 2 2 3" xfId="36156" xr:uid="{00000000-0005-0000-0000-00007C9D0000}"/>
    <cellStyle name="표준 42 14 2 3" xfId="26390" xr:uid="{00000000-0005-0000-0000-00007D9D0000}"/>
    <cellStyle name="표준 42 14 2 3 2" xfId="38162" xr:uid="{00000000-0005-0000-0000-00007E9D0000}"/>
    <cellStyle name="표준 42 14 2 4" xfId="35230" xr:uid="{00000000-0005-0000-0000-00007F9D0000}"/>
    <cellStyle name="표준 42 14 3" xfId="10591" xr:uid="{00000000-0005-0000-0000-0000809D0000}"/>
    <cellStyle name="표준 42 14 3 2" xfId="24076" xr:uid="{00000000-0005-0000-0000-0000819D0000}"/>
    <cellStyle name="표준 42 14 3 2 2" xfId="29300" xr:uid="{00000000-0005-0000-0000-0000829D0000}"/>
    <cellStyle name="표준 42 14 3 2 2 2" xfId="41060" xr:uid="{00000000-0005-0000-0000-0000839D0000}"/>
    <cellStyle name="표준 42 14 3 2 3" xfId="35923" xr:uid="{00000000-0005-0000-0000-0000849D0000}"/>
    <cellStyle name="표준 42 14 3 3" xfId="26051" xr:uid="{00000000-0005-0000-0000-0000859D0000}"/>
    <cellStyle name="표준 42 14 3 3 2" xfId="37826" xr:uid="{00000000-0005-0000-0000-0000869D0000}"/>
    <cellStyle name="표준 42 14 3 4" xfId="34998" xr:uid="{00000000-0005-0000-0000-0000879D0000}"/>
    <cellStyle name="표준 42 14 4" xfId="11054" xr:uid="{00000000-0005-0000-0000-0000889D0000}"/>
    <cellStyle name="표준 42 14 4 2" xfId="24229" xr:uid="{00000000-0005-0000-0000-0000899D0000}"/>
    <cellStyle name="표준 42 14 4 2 2" xfId="29453" xr:uid="{00000000-0005-0000-0000-00008A9D0000}"/>
    <cellStyle name="표준 42 14 4 2 2 2" xfId="41213" xr:uid="{00000000-0005-0000-0000-00008B9D0000}"/>
    <cellStyle name="표준 42 14 4 2 3" xfId="36076" xr:uid="{00000000-0005-0000-0000-00008C9D0000}"/>
    <cellStyle name="표준 42 14 4 3" xfId="26284" xr:uid="{00000000-0005-0000-0000-00008D9D0000}"/>
    <cellStyle name="표준 42 14 4 3 2" xfId="38056" xr:uid="{00000000-0005-0000-0000-00008E9D0000}"/>
    <cellStyle name="표준 42 14 4 4" xfId="35151" xr:uid="{00000000-0005-0000-0000-00008F9D0000}"/>
    <cellStyle name="표준 42 14 5" xfId="10787" xr:uid="{00000000-0005-0000-0000-0000909D0000}"/>
    <cellStyle name="표준 42 14 5 2" xfId="24156" xr:uid="{00000000-0005-0000-0000-0000919D0000}"/>
    <cellStyle name="표준 42 14 5 2 2" xfId="29380" xr:uid="{00000000-0005-0000-0000-0000929D0000}"/>
    <cellStyle name="표준 42 14 5 2 2 2" xfId="41140" xr:uid="{00000000-0005-0000-0000-0000939D0000}"/>
    <cellStyle name="표준 42 14 5 2 3" xfId="36003" xr:uid="{00000000-0005-0000-0000-0000949D0000}"/>
    <cellStyle name="표준 42 14 5 3" xfId="26160" xr:uid="{00000000-0005-0000-0000-0000959D0000}"/>
    <cellStyle name="표준 42 14 5 3 2" xfId="37934" xr:uid="{00000000-0005-0000-0000-0000969D0000}"/>
    <cellStyle name="표준 42 14 5 4" xfId="35078" xr:uid="{00000000-0005-0000-0000-0000979D0000}"/>
    <cellStyle name="표준 42 14 6" xfId="23934" xr:uid="{00000000-0005-0000-0000-0000989D0000}"/>
    <cellStyle name="표준 42 14 6 2" xfId="29158" xr:uid="{00000000-0005-0000-0000-0000999D0000}"/>
    <cellStyle name="표준 42 14 6 2 2" xfId="40918" xr:uid="{00000000-0005-0000-0000-00009A9D0000}"/>
    <cellStyle name="표준 42 14 6 3" xfId="35781" xr:uid="{00000000-0005-0000-0000-00009B9D0000}"/>
    <cellStyle name="표준 42 14 7" xfId="25756" xr:uid="{00000000-0005-0000-0000-00009C9D0000}"/>
    <cellStyle name="표준 42 14 7 2" xfId="37533" xr:uid="{00000000-0005-0000-0000-00009D9D0000}"/>
    <cellStyle name="표준 42 14 8" xfId="34857" xr:uid="{00000000-0005-0000-0000-00009E9D0000}"/>
    <cellStyle name="표준 42 15" xfId="9837" xr:uid="{00000000-0005-0000-0000-00009F9D0000}"/>
    <cellStyle name="표준 42 15 2" xfId="11118" xr:uid="{00000000-0005-0000-0000-0000A09D0000}"/>
    <cellStyle name="표준 42 15 2 2" xfId="24276" xr:uid="{00000000-0005-0000-0000-0000A19D0000}"/>
    <cellStyle name="표준 42 15 2 2 2" xfId="29500" xr:uid="{00000000-0005-0000-0000-0000A29D0000}"/>
    <cellStyle name="표준 42 15 2 2 2 2" xfId="41260" xr:uid="{00000000-0005-0000-0000-0000A39D0000}"/>
    <cellStyle name="표준 42 15 2 2 3" xfId="36123" xr:uid="{00000000-0005-0000-0000-0000A49D0000}"/>
    <cellStyle name="표준 42 15 2 3" xfId="26333" xr:uid="{00000000-0005-0000-0000-0000A59D0000}"/>
    <cellStyle name="표준 42 15 2 3 2" xfId="38105" xr:uid="{00000000-0005-0000-0000-0000A69D0000}"/>
    <cellStyle name="표준 42 15 2 4" xfId="35198" xr:uid="{00000000-0005-0000-0000-0000A79D0000}"/>
    <cellStyle name="표준 42 15 3" xfId="10725" xr:uid="{00000000-0005-0000-0000-0000A89D0000}"/>
    <cellStyle name="표준 42 15 3 2" xfId="24109" xr:uid="{00000000-0005-0000-0000-0000A99D0000}"/>
    <cellStyle name="표준 42 15 3 2 2" xfId="29333" xr:uid="{00000000-0005-0000-0000-0000AA9D0000}"/>
    <cellStyle name="표준 42 15 3 2 2 2" xfId="41093" xr:uid="{00000000-0005-0000-0000-0000AB9D0000}"/>
    <cellStyle name="표준 42 15 3 2 3" xfId="35956" xr:uid="{00000000-0005-0000-0000-0000AC9D0000}"/>
    <cellStyle name="표준 42 15 3 3" xfId="26109" xr:uid="{00000000-0005-0000-0000-0000AD9D0000}"/>
    <cellStyle name="표준 42 15 3 3 2" xfId="37884" xr:uid="{00000000-0005-0000-0000-0000AE9D0000}"/>
    <cellStyle name="표준 42 15 3 4" xfId="35031" xr:uid="{00000000-0005-0000-0000-0000AF9D0000}"/>
    <cellStyle name="표준 42 15 4" xfId="10932" xr:uid="{00000000-0005-0000-0000-0000B09D0000}"/>
    <cellStyle name="표준 42 15 4 2" xfId="24199" xr:uid="{00000000-0005-0000-0000-0000B19D0000}"/>
    <cellStyle name="표준 42 15 4 2 2" xfId="29423" xr:uid="{00000000-0005-0000-0000-0000B29D0000}"/>
    <cellStyle name="표준 42 15 4 2 2 2" xfId="41183" xr:uid="{00000000-0005-0000-0000-0000B39D0000}"/>
    <cellStyle name="표준 42 15 4 2 3" xfId="36046" xr:uid="{00000000-0005-0000-0000-0000B49D0000}"/>
    <cellStyle name="표준 42 15 4 3" xfId="26227" xr:uid="{00000000-0005-0000-0000-0000B59D0000}"/>
    <cellStyle name="표준 42 15 4 3 2" xfId="38000" xr:uid="{00000000-0005-0000-0000-0000B69D0000}"/>
    <cellStyle name="표준 42 15 4 4" xfId="35121" xr:uid="{00000000-0005-0000-0000-0000B79D0000}"/>
    <cellStyle name="표준 42 15 5" xfId="10909" xr:uid="{00000000-0005-0000-0000-0000B89D0000}"/>
    <cellStyle name="표준 42 15 5 2" xfId="24186" xr:uid="{00000000-0005-0000-0000-0000B99D0000}"/>
    <cellStyle name="표준 42 15 5 2 2" xfId="29410" xr:uid="{00000000-0005-0000-0000-0000BA9D0000}"/>
    <cellStyle name="표준 42 15 5 2 2 2" xfId="41170" xr:uid="{00000000-0005-0000-0000-0000BB9D0000}"/>
    <cellStyle name="표준 42 15 5 2 3" xfId="36033" xr:uid="{00000000-0005-0000-0000-0000BC9D0000}"/>
    <cellStyle name="표준 42 15 5 3" xfId="26212" xr:uid="{00000000-0005-0000-0000-0000BD9D0000}"/>
    <cellStyle name="표준 42 15 5 3 2" xfId="37985" xr:uid="{00000000-0005-0000-0000-0000BE9D0000}"/>
    <cellStyle name="표준 42 15 5 4" xfId="35108" xr:uid="{00000000-0005-0000-0000-0000BF9D0000}"/>
    <cellStyle name="표준 42 15 6" xfId="23935" xr:uid="{00000000-0005-0000-0000-0000C09D0000}"/>
    <cellStyle name="표준 42 15 6 2" xfId="29159" xr:uid="{00000000-0005-0000-0000-0000C19D0000}"/>
    <cellStyle name="표준 42 15 6 2 2" xfId="40919" xr:uid="{00000000-0005-0000-0000-0000C29D0000}"/>
    <cellStyle name="표준 42 15 6 3" xfId="35782" xr:uid="{00000000-0005-0000-0000-0000C39D0000}"/>
    <cellStyle name="표준 42 15 7" xfId="25757" xr:uid="{00000000-0005-0000-0000-0000C49D0000}"/>
    <cellStyle name="표준 42 15 7 2" xfId="37534" xr:uid="{00000000-0005-0000-0000-0000C59D0000}"/>
    <cellStyle name="표준 42 15 8" xfId="34858" xr:uid="{00000000-0005-0000-0000-0000C69D0000}"/>
    <cellStyle name="표준 42 16" xfId="9838" xr:uid="{00000000-0005-0000-0000-0000C79D0000}"/>
    <cellStyle name="표준 42 16 2" xfId="11249" xr:uid="{00000000-0005-0000-0000-0000C89D0000}"/>
    <cellStyle name="표준 42 16 2 2" xfId="24307" xr:uid="{00000000-0005-0000-0000-0000C99D0000}"/>
    <cellStyle name="표준 42 16 2 2 2" xfId="29531" xr:uid="{00000000-0005-0000-0000-0000CA9D0000}"/>
    <cellStyle name="표준 42 16 2 2 2 2" xfId="41291" xr:uid="{00000000-0005-0000-0000-0000CB9D0000}"/>
    <cellStyle name="표준 42 16 2 2 3" xfId="36154" xr:uid="{00000000-0005-0000-0000-0000CC9D0000}"/>
    <cellStyle name="표준 42 16 2 3" xfId="26388" xr:uid="{00000000-0005-0000-0000-0000CD9D0000}"/>
    <cellStyle name="표준 42 16 2 3 2" xfId="38160" xr:uid="{00000000-0005-0000-0000-0000CE9D0000}"/>
    <cellStyle name="표준 42 16 2 4" xfId="35228" xr:uid="{00000000-0005-0000-0000-0000CF9D0000}"/>
    <cellStyle name="표준 42 16 3" xfId="10593" xr:uid="{00000000-0005-0000-0000-0000D09D0000}"/>
    <cellStyle name="표준 42 16 3 2" xfId="24078" xr:uid="{00000000-0005-0000-0000-0000D19D0000}"/>
    <cellStyle name="표준 42 16 3 2 2" xfId="29302" xr:uid="{00000000-0005-0000-0000-0000D29D0000}"/>
    <cellStyle name="표준 42 16 3 2 2 2" xfId="41062" xr:uid="{00000000-0005-0000-0000-0000D39D0000}"/>
    <cellStyle name="표준 42 16 3 2 3" xfId="35925" xr:uid="{00000000-0005-0000-0000-0000D49D0000}"/>
    <cellStyle name="표준 42 16 3 3" xfId="26053" xr:uid="{00000000-0005-0000-0000-0000D59D0000}"/>
    <cellStyle name="표준 42 16 3 3 2" xfId="37828" xr:uid="{00000000-0005-0000-0000-0000D69D0000}"/>
    <cellStyle name="표준 42 16 3 4" xfId="35000" xr:uid="{00000000-0005-0000-0000-0000D79D0000}"/>
    <cellStyle name="표준 42 16 4" xfId="11052" xr:uid="{00000000-0005-0000-0000-0000D89D0000}"/>
    <cellStyle name="표준 42 16 4 2" xfId="24227" xr:uid="{00000000-0005-0000-0000-0000D99D0000}"/>
    <cellStyle name="표준 42 16 4 2 2" xfId="29451" xr:uid="{00000000-0005-0000-0000-0000DA9D0000}"/>
    <cellStyle name="표준 42 16 4 2 2 2" xfId="41211" xr:uid="{00000000-0005-0000-0000-0000DB9D0000}"/>
    <cellStyle name="표준 42 16 4 2 3" xfId="36074" xr:uid="{00000000-0005-0000-0000-0000DC9D0000}"/>
    <cellStyle name="표준 42 16 4 3" xfId="26282" xr:uid="{00000000-0005-0000-0000-0000DD9D0000}"/>
    <cellStyle name="표준 42 16 4 3 2" xfId="38054" xr:uid="{00000000-0005-0000-0000-0000DE9D0000}"/>
    <cellStyle name="표준 42 16 4 4" xfId="35149" xr:uid="{00000000-0005-0000-0000-0000DF9D0000}"/>
    <cellStyle name="표준 42 16 5" xfId="10789" xr:uid="{00000000-0005-0000-0000-0000E09D0000}"/>
    <cellStyle name="표준 42 16 5 2" xfId="24158" xr:uid="{00000000-0005-0000-0000-0000E19D0000}"/>
    <cellStyle name="표준 42 16 5 2 2" xfId="29382" xr:uid="{00000000-0005-0000-0000-0000E29D0000}"/>
    <cellStyle name="표준 42 16 5 2 2 2" xfId="41142" xr:uid="{00000000-0005-0000-0000-0000E39D0000}"/>
    <cellStyle name="표준 42 16 5 2 3" xfId="36005" xr:uid="{00000000-0005-0000-0000-0000E49D0000}"/>
    <cellStyle name="표준 42 16 5 3" xfId="26162" xr:uid="{00000000-0005-0000-0000-0000E59D0000}"/>
    <cellStyle name="표준 42 16 5 3 2" xfId="37936" xr:uid="{00000000-0005-0000-0000-0000E69D0000}"/>
    <cellStyle name="표준 42 16 5 4" xfId="35080" xr:uid="{00000000-0005-0000-0000-0000E79D0000}"/>
    <cellStyle name="표준 42 16 6" xfId="23936" xr:uid="{00000000-0005-0000-0000-0000E89D0000}"/>
    <cellStyle name="표준 42 16 6 2" xfId="29160" xr:uid="{00000000-0005-0000-0000-0000E99D0000}"/>
    <cellStyle name="표준 42 16 6 2 2" xfId="40920" xr:uid="{00000000-0005-0000-0000-0000EA9D0000}"/>
    <cellStyle name="표준 42 16 6 3" xfId="35783" xr:uid="{00000000-0005-0000-0000-0000EB9D0000}"/>
    <cellStyle name="표준 42 16 7" xfId="25758" xr:uid="{00000000-0005-0000-0000-0000EC9D0000}"/>
    <cellStyle name="표준 42 16 7 2" xfId="37535" xr:uid="{00000000-0005-0000-0000-0000ED9D0000}"/>
    <cellStyle name="표준 42 16 8" xfId="34859" xr:uid="{00000000-0005-0000-0000-0000EE9D0000}"/>
    <cellStyle name="표준 42 17" xfId="9839" xr:uid="{00000000-0005-0000-0000-0000EF9D0000}"/>
    <cellStyle name="표준 42 17 2" xfId="11120" xr:uid="{00000000-0005-0000-0000-0000F09D0000}"/>
    <cellStyle name="표준 42 17 2 2" xfId="24278" xr:uid="{00000000-0005-0000-0000-0000F19D0000}"/>
    <cellStyle name="표준 42 17 2 2 2" xfId="29502" xr:uid="{00000000-0005-0000-0000-0000F29D0000}"/>
    <cellStyle name="표준 42 17 2 2 2 2" xfId="41262" xr:uid="{00000000-0005-0000-0000-0000F39D0000}"/>
    <cellStyle name="표준 42 17 2 2 3" xfId="36125" xr:uid="{00000000-0005-0000-0000-0000F49D0000}"/>
    <cellStyle name="표준 42 17 2 3" xfId="26335" xr:uid="{00000000-0005-0000-0000-0000F59D0000}"/>
    <cellStyle name="표준 42 17 2 3 2" xfId="38107" xr:uid="{00000000-0005-0000-0000-0000F69D0000}"/>
    <cellStyle name="표준 42 17 2 4" xfId="35200" xr:uid="{00000000-0005-0000-0000-0000F79D0000}"/>
    <cellStyle name="표준 42 17 3" xfId="10723" xr:uid="{00000000-0005-0000-0000-0000F89D0000}"/>
    <cellStyle name="표준 42 17 3 2" xfId="24107" xr:uid="{00000000-0005-0000-0000-0000F99D0000}"/>
    <cellStyle name="표준 42 17 3 2 2" xfId="29331" xr:uid="{00000000-0005-0000-0000-0000FA9D0000}"/>
    <cellStyle name="표준 42 17 3 2 2 2" xfId="41091" xr:uid="{00000000-0005-0000-0000-0000FB9D0000}"/>
    <cellStyle name="표준 42 17 3 2 3" xfId="35954" xr:uid="{00000000-0005-0000-0000-0000FC9D0000}"/>
    <cellStyle name="표준 42 17 3 3" xfId="26107" xr:uid="{00000000-0005-0000-0000-0000FD9D0000}"/>
    <cellStyle name="표준 42 17 3 3 2" xfId="37882" xr:uid="{00000000-0005-0000-0000-0000FE9D0000}"/>
    <cellStyle name="표준 42 17 3 4" xfId="35029" xr:uid="{00000000-0005-0000-0000-0000FF9D0000}"/>
    <cellStyle name="표준 42 17 4" xfId="11694" xr:uid="{00000000-0005-0000-0000-0000009E0000}"/>
    <cellStyle name="표준 42 17 4 2" xfId="24445" xr:uid="{00000000-0005-0000-0000-0000019E0000}"/>
    <cellStyle name="표준 42 17 4 2 2" xfId="29669" xr:uid="{00000000-0005-0000-0000-0000029E0000}"/>
    <cellStyle name="표준 42 17 4 2 2 2" xfId="41429" xr:uid="{00000000-0005-0000-0000-0000039E0000}"/>
    <cellStyle name="표준 42 17 4 2 3" xfId="36292" xr:uid="{00000000-0005-0000-0000-0000049E0000}"/>
    <cellStyle name="표준 42 17 4 3" xfId="26602" xr:uid="{00000000-0005-0000-0000-0000059E0000}"/>
    <cellStyle name="표준 42 17 4 3 2" xfId="38374" xr:uid="{00000000-0005-0000-0000-0000069E0000}"/>
    <cellStyle name="표준 42 17 4 4" xfId="35366" xr:uid="{00000000-0005-0000-0000-0000079E0000}"/>
    <cellStyle name="표준 42 17 5" xfId="12224" xr:uid="{00000000-0005-0000-0000-0000089E0000}"/>
    <cellStyle name="표준 42 17 5 2" xfId="24570" xr:uid="{00000000-0005-0000-0000-0000099E0000}"/>
    <cellStyle name="표준 42 17 5 2 2" xfId="29794" xr:uid="{00000000-0005-0000-0000-00000A9E0000}"/>
    <cellStyle name="표준 42 17 5 2 2 2" xfId="41554" xr:uid="{00000000-0005-0000-0000-00000B9E0000}"/>
    <cellStyle name="표준 42 17 5 2 3" xfId="36417" xr:uid="{00000000-0005-0000-0000-00000C9E0000}"/>
    <cellStyle name="표준 42 17 5 3" xfId="26803" xr:uid="{00000000-0005-0000-0000-00000D9E0000}"/>
    <cellStyle name="표준 42 17 5 3 2" xfId="38575" xr:uid="{00000000-0005-0000-0000-00000E9E0000}"/>
    <cellStyle name="표준 42 17 5 4" xfId="35490" xr:uid="{00000000-0005-0000-0000-00000F9E0000}"/>
    <cellStyle name="표준 42 17 6" xfId="23937" xr:uid="{00000000-0005-0000-0000-0000109E0000}"/>
    <cellStyle name="표준 42 17 6 2" xfId="29161" xr:uid="{00000000-0005-0000-0000-0000119E0000}"/>
    <cellStyle name="표준 42 17 6 2 2" xfId="40921" xr:uid="{00000000-0005-0000-0000-0000129E0000}"/>
    <cellStyle name="표준 42 17 6 3" xfId="35784" xr:uid="{00000000-0005-0000-0000-0000139E0000}"/>
    <cellStyle name="표준 42 17 7" xfId="25759" xr:uid="{00000000-0005-0000-0000-0000149E0000}"/>
    <cellStyle name="표준 42 17 7 2" xfId="37536" xr:uid="{00000000-0005-0000-0000-0000159E0000}"/>
    <cellStyle name="표준 42 17 8" xfId="34860" xr:uid="{00000000-0005-0000-0000-0000169E0000}"/>
    <cellStyle name="표준 42 18" xfId="9840" xr:uid="{00000000-0005-0000-0000-0000179E0000}"/>
    <cellStyle name="표준 42 18 2" xfId="11093" xr:uid="{00000000-0005-0000-0000-0000189E0000}"/>
    <cellStyle name="표준 42 18 2 2" xfId="24251" xr:uid="{00000000-0005-0000-0000-0000199E0000}"/>
    <cellStyle name="표준 42 18 2 2 2" xfId="29475" xr:uid="{00000000-0005-0000-0000-00001A9E0000}"/>
    <cellStyle name="표준 42 18 2 2 2 2" xfId="41235" xr:uid="{00000000-0005-0000-0000-00001B9E0000}"/>
    <cellStyle name="표준 42 18 2 2 3" xfId="36098" xr:uid="{00000000-0005-0000-0000-00001C9E0000}"/>
    <cellStyle name="표준 42 18 2 3" xfId="26308" xr:uid="{00000000-0005-0000-0000-00001D9E0000}"/>
    <cellStyle name="표준 42 18 2 3 2" xfId="38080" xr:uid="{00000000-0005-0000-0000-00001E9E0000}"/>
    <cellStyle name="표준 42 18 2 4" xfId="35173" xr:uid="{00000000-0005-0000-0000-00001F9E0000}"/>
    <cellStyle name="표준 42 18 3" xfId="10750" xr:uid="{00000000-0005-0000-0000-0000209E0000}"/>
    <cellStyle name="표준 42 18 3 2" xfId="24134" xr:uid="{00000000-0005-0000-0000-0000219E0000}"/>
    <cellStyle name="표준 42 18 3 2 2" xfId="29358" xr:uid="{00000000-0005-0000-0000-0000229E0000}"/>
    <cellStyle name="표준 42 18 3 2 2 2" xfId="41118" xr:uid="{00000000-0005-0000-0000-0000239E0000}"/>
    <cellStyle name="표준 42 18 3 2 3" xfId="35981" xr:uid="{00000000-0005-0000-0000-0000249E0000}"/>
    <cellStyle name="표준 42 18 3 3" xfId="26134" xr:uid="{00000000-0005-0000-0000-0000259E0000}"/>
    <cellStyle name="표준 42 18 3 3 2" xfId="37909" xr:uid="{00000000-0005-0000-0000-0000269E0000}"/>
    <cellStyle name="표준 42 18 3 4" xfId="35056" xr:uid="{00000000-0005-0000-0000-0000279E0000}"/>
    <cellStyle name="표준 42 18 4" xfId="10929" xr:uid="{00000000-0005-0000-0000-0000289E0000}"/>
    <cellStyle name="표준 42 18 4 2" xfId="24197" xr:uid="{00000000-0005-0000-0000-0000299E0000}"/>
    <cellStyle name="표준 42 18 4 2 2" xfId="29421" xr:uid="{00000000-0005-0000-0000-00002A9E0000}"/>
    <cellStyle name="표준 42 18 4 2 2 2" xfId="41181" xr:uid="{00000000-0005-0000-0000-00002B9E0000}"/>
    <cellStyle name="표준 42 18 4 2 3" xfId="36044" xr:uid="{00000000-0005-0000-0000-00002C9E0000}"/>
    <cellStyle name="표준 42 18 4 3" xfId="26225" xr:uid="{00000000-0005-0000-0000-00002D9E0000}"/>
    <cellStyle name="표준 42 18 4 3 2" xfId="37998" xr:uid="{00000000-0005-0000-0000-00002E9E0000}"/>
    <cellStyle name="표준 42 18 4 4" xfId="35119" xr:uid="{00000000-0005-0000-0000-00002F9E0000}"/>
    <cellStyle name="표준 42 18 5" xfId="12199" xr:uid="{00000000-0005-0000-0000-0000309E0000}"/>
    <cellStyle name="표준 42 18 5 2" xfId="24546" xr:uid="{00000000-0005-0000-0000-0000319E0000}"/>
    <cellStyle name="표준 42 18 5 2 2" xfId="29770" xr:uid="{00000000-0005-0000-0000-0000329E0000}"/>
    <cellStyle name="표준 42 18 5 2 2 2" xfId="41530" xr:uid="{00000000-0005-0000-0000-0000339E0000}"/>
    <cellStyle name="표준 42 18 5 2 3" xfId="36393" xr:uid="{00000000-0005-0000-0000-0000349E0000}"/>
    <cellStyle name="표준 42 18 5 3" xfId="26778" xr:uid="{00000000-0005-0000-0000-0000359E0000}"/>
    <cellStyle name="표준 42 18 5 3 2" xfId="38550" xr:uid="{00000000-0005-0000-0000-0000369E0000}"/>
    <cellStyle name="표준 42 18 5 4" xfId="35466" xr:uid="{00000000-0005-0000-0000-0000379E0000}"/>
    <cellStyle name="표준 42 18 6" xfId="23938" xr:uid="{00000000-0005-0000-0000-0000389E0000}"/>
    <cellStyle name="표준 42 18 6 2" xfId="29162" xr:uid="{00000000-0005-0000-0000-0000399E0000}"/>
    <cellStyle name="표준 42 18 6 2 2" xfId="40922" xr:uid="{00000000-0005-0000-0000-00003A9E0000}"/>
    <cellStyle name="표준 42 18 6 3" xfId="35785" xr:uid="{00000000-0005-0000-0000-00003B9E0000}"/>
    <cellStyle name="표준 42 18 7" xfId="25760" xr:uid="{00000000-0005-0000-0000-00003C9E0000}"/>
    <cellStyle name="표준 42 18 7 2" xfId="37537" xr:uid="{00000000-0005-0000-0000-00003D9E0000}"/>
    <cellStyle name="표준 42 18 8" xfId="34861" xr:uid="{00000000-0005-0000-0000-00003E9E0000}"/>
    <cellStyle name="표준 42 19" xfId="9841" xr:uid="{00000000-0005-0000-0000-00003F9E0000}"/>
    <cellStyle name="표준 42 19 2" xfId="11122" xr:uid="{00000000-0005-0000-0000-0000409E0000}"/>
    <cellStyle name="표준 42 19 2 2" xfId="24280" xr:uid="{00000000-0005-0000-0000-0000419E0000}"/>
    <cellStyle name="표준 42 19 2 2 2" xfId="29504" xr:uid="{00000000-0005-0000-0000-0000429E0000}"/>
    <cellStyle name="표준 42 19 2 2 2 2" xfId="41264" xr:uid="{00000000-0005-0000-0000-0000439E0000}"/>
    <cellStyle name="표준 42 19 2 2 3" xfId="36127" xr:uid="{00000000-0005-0000-0000-0000449E0000}"/>
    <cellStyle name="표준 42 19 2 3" xfId="26337" xr:uid="{00000000-0005-0000-0000-0000459E0000}"/>
    <cellStyle name="표준 42 19 2 3 2" xfId="38109" xr:uid="{00000000-0005-0000-0000-0000469E0000}"/>
    <cellStyle name="표준 42 19 2 4" xfId="35202" xr:uid="{00000000-0005-0000-0000-0000479E0000}"/>
    <cellStyle name="표준 42 19 3" xfId="10721" xr:uid="{00000000-0005-0000-0000-0000489E0000}"/>
    <cellStyle name="표준 42 19 3 2" xfId="24105" xr:uid="{00000000-0005-0000-0000-0000499E0000}"/>
    <cellStyle name="표준 42 19 3 2 2" xfId="29329" xr:uid="{00000000-0005-0000-0000-00004A9E0000}"/>
    <cellStyle name="표준 42 19 3 2 2 2" xfId="41089" xr:uid="{00000000-0005-0000-0000-00004B9E0000}"/>
    <cellStyle name="표준 42 19 3 2 3" xfId="35952" xr:uid="{00000000-0005-0000-0000-00004C9E0000}"/>
    <cellStyle name="표준 42 19 3 3" xfId="26105" xr:uid="{00000000-0005-0000-0000-00004D9E0000}"/>
    <cellStyle name="표준 42 19 3 3 2" xfId="37880" xr:uid="{00000000-0005-0000-0000-00004E9E0000}"/>
    <cellStyle name="표준 42 19 3 4" xfId="35027" xr:uid="{00000000-0005-0000-0000-00004F9E0000}"/>
    <cellStyle name="표준 42 19 4" xfId="11696" xr:uid="{00000000-0005-0000-0000-0000509E0000}"/>
    <cellStyle name="표준 42 19 4 2" xfId="24447" xr:uid="{00000000-0005-0000-0000-0000519E0000}"/>
    <cellStyle name="표준 42 19 4 2 2" xfId="29671" xr:uid="{00000000-0005-0000-0000-0000529E0000}"/>
    <cellStyle name="표준 42 19 4 2 2 2" xfId="41431" xr:uid="{00000000-0005-0000-0000-0000539E0000}"/>
    <cellStyle name="표준 42 19 4 2 3" xfId="36294" xr:uid="{00000000-0005-0000-0000-0000549E0000}"/>
    <cellStyle name="표준 42 19 4 3" xfId="26604" xr:uid="{00000000-0005-0000-0000-0000559E0000}"/>
    <cellStyle name="표준 42 19 4 3 2" xfId="38376" xr:uid="{00000000-0005-0000-0000-0000569E0000}"/>
    <cellStyle name="표준 42 19 4 4" xfId="35368" xr:uid="{00000000-0005-0000-0000-0000579E0000}"/>
    <cellStyle name="표준 42 19 5" xfId="10908" xr:uid="{00000000-0005-0000-0000-0000589E0000}"/>
    <cellStyle name="표준 42 19 5 2" xfId="24185" xr:uid="{00000000-0005-0000-0000-0000599E0000}"/>
    <cellStyle name="표준 42 19 5 2 2" xfId="29409" xr:uid="{00000000-0005-0000-0000-00005A9E0000}"/>
    <cellStyle name="표준 42 19 5 2 2 2" xfId="41169" xr:uid="{00000000-0005-0000-0000-00005B9E0000}"/>
    <cellStyle name="표준 42 19 5 2 3" xfId="36032" xr:uid="{00000000-0005-0000-0000-00005C9E0000}"/>
    <cellStyle name="표준 42 19 5 3" xfId="26211" xr:uid="{00000000-0005-0000-0000-00005D9E0000}"/>
    <cellStyle name="표준 42 19 5 3 2" xfId="37984" xr:uid="{00000000-0005-0000-0000-00005E9E0000}"/>
    <cellStyle name="표준 42 19 5 4" xfId="35107" xr:uid="{00000000-0005-0000-0000-00005F9E0000}"/>
    <cellStyle name="표준 42 19 6" xfId="23939" xr:uid="{00000000-0005-0000-0000-0000609E0000}"/>
    <cellStyle name="표준 42 19 6 2" xfId="29163" xr:uid="{00000000-0005-0000-0000-0000619E0000}"/>
    <cellStyle name="표준 42 19 6 2 2" xfId="40923" xr:uid="{00000000-0005-0000-0000-0000629E0000}"/>
    <cellStyle name="표준 42 19 6 3" xfId="35786" xr:uid="{00000000-0005-0000-0000-0000639E0000}"/>
    <cellStyle name="표준 42 19 7" xfId="25761" xr:uid="{00000000-0005-0000-0000-0000649E0000}"/>
    <cellStyle name="표준 42 19 7 2" xfId="37538" xr:uid="{00000000-0005-0000-0000-0000659E0000}"/>
    <cellStyle name="표준 42 19 8" xfId="34862" xr:uid="{00000000-0005-0000-0000-0000669E0000}"/>
    <cellStyle name="표준 42 2" xfId="2244" xr:uid="{00000000-0005-0000-0000-0000679E0000}"/>
    <cellStyle name="표준 42 2 2" xfId="11272" xr:uid="{00000000-0005-0000-0000-0000689E0000}"/>
    <cellStyle name="표준 42 2 2 2" xfId="24330" xr:uid="{00000000-0005-0000-0000-0000699E0000}"/>
    <cellStyle name="표준 42 2 2 2 2" xfId="29554" xr:uid="{00000000-0005-0000-0000-00006A9E0000}"/>
    <cellStyle name="표준 42 2 2 2 2 2" xfId="41314" xr:uid="{00000000-0005-0000-0000-00006B9E0000}"/>
    <cellStyle name="표준 42 2 2 2 3" xfId="36177" xr:uid="{00000000-0005-0000-0000-00006C9E0000}"/>
    <cellStyle name="표준 42 2 2 3" xfId="26411" xr:uid="{00000000-0005-0000-0000-00006D9E0000}"/>
    <cellStyle name="표준 42 2 2 3 2" xfId="38183" xr:uid="{00000000-0005-0000-0000-00006E9E0000}"/>
    <cellStyle name="표준 42 2 2 4" xfId="35251" xr:uid="{00000000-0005-0000-0000-00006F9E0000}"/>
    <cellStyle name="표준 42 2 3" xfId="10570" xr:uid="{00000000-0005-0000-0000-0000709E0000}"/>
    <cellStyle name="표준 42 2 3 2" xfId="24055" xr:uid="{00000000-0005-0000-0000-0000719E0000}"/>
    <cellStyle name="표준 42 2 3 2 2" xfId="29279" xr:uid="{00000000-0005-0000-0000-0000729E0000}"/>
    <cellStyle name="표준 42 2 3 2 2 2" xfId="41039" xr:uid="{00000000-0005-0000-0000-0000739E0000}"/>
    <cellStyle name="표준 42 2 3 2 3" xfId="35902" xr:uid="{00000000-0005-0000-0000-0000749E0000}"/>
    <cellStyle name="표준 42 2 3 3" xfId="26030" xr:uid="{00000000-0005-0000-0000-0000759E0000}"/>
    <cellStyle name="표준 42 2 3 3 2" xfId="37805" xr:uid="{00000000-0005-0000-0000-0000769E0000}"/>
    <cellStyle name="표준 42 2 3 4" xfId="34977" xr:uid="{00000000-0005-0000-0000-0000779E0000}"/>
    <cellStyle name="표준 42 2 4" xfId="11717" xr:uid="{00000000-0005-0000-0000-0000789E0000}"/>
    <cellStyle name="표준 42 2 4 2" xfId="24459" xr:uid="{00000000-0005-0000-0000-0000799E0000}"/>
    <cellStyle name="표준 42 2 4 2 2" xfId="29683" xr:uid="{00000000-0005-0000-0000-00007A9E0000}"/>
    <cellStyle name="표준 42 2 4 2 2 2" xfId="41443" xr:uid="{00000000-0005-0000-0000-00007B9E0000}"/>
    <cellStyle name="표준 42 2 4 2 3" xfId="36306" xr:uid="{00000000-0005-0000-0000-00007C9E0000}"/>
    <cellStyle name="표준 42 2 4 3" xfId="26616" xr:uid="{00000000-0005-0000-0000-00007D9E0000}"/>
    <cellStyle name="표준 42 2 4 3 2" xfId="38388" xr:uid="{00000000-0005-0000-0000-00007E9E0000}"/>
    <cellStyle name="표준 42 2 4 4" xfId="35380" xr:uid="{00000000-0005-0000-0000-00007F9E0000}"/>
    <cellStyle name="표준 42 2 5" xfId="12247" xr:uid="{00000000-0005-0000-0000-0000809E0000}"/>
    <cellStyle name="표준 42 2 5 2" xfId="24584" xr:uid="{00000000-0005-0000-0000-0000819E0000}"/>
    <cellStyle name="표준 42 2 5 2 2" xfId="29808" xr:uid="{00000000-0005-0000-0000-0000829E0000}"/>
    <cellStyle name="표준 42 2 5 2 2 2" xfId="41568" xr:uid="{00000000-0005-0000-0000-0000839E0000}"/>
    <cellStyle name="표준 42 2 5 2 3" xfId="36431" xr:uid="{00000000-0005-0000-0000-0000849E0000}"/>
    <cellStyle name="표준 42 2 5 3" xfId="26817" xr:uid="{00000000-0005-0000-0000-0000859E0000}"/>
    <cellStyle name="표준 42 2 5 3 2" xfId="38589" xr:uid="{00000000-0005-0000-0000-0000869E0000}"/>
    <cellStyle name="표준 42 2 5 4" xfId="35504" xr:uid="{00000000-0005-0000-0000-0000879E0000}"/>
    <cellStyle name="표준 42 2 6" xfId="23940" xr:uid="{00000000-0005-0000-0000-0000889E0000}"/>
    <cellStyle name="표준 42 2 6 2" xfId="29164" xr:uid="{00000000-0005-0000-0000-0000899E0000}"/>
    <cellStyle name="표준 42 2 6 2 2" xfId="40924" xr:uid="{00000000-0005-0000-0000-00008A9E0000}"/>
    <cellStyle name="표준 42 2 6 3" xfId="35787" xr:uid="{00000000-0005-0000-0000-00008B9E0000}"/>
    <cellStyle name="표준 42 2 7" xfId="25762" xr:uid="{00000000-0005-0000-0000-00008C9E0000}"/>
    <cellStyle name="표준 42 2 7 2" xfId="37539" xr:uid="{00000000-0005-0000-0000-00008D9E0000}"/>
    <cellStyle name="표준 42 2 8" xfId="31516" xr:uid="{00000000-0005-0000-0000-00008E9E0000}"/>
    <cellStyle name="표준 42 20" xfId="9842" xr:uid="{00000000-0005-0000-0000-00008F9E0000}"/>
    <cellStyle name="표준 42 20 2" xfId="11246" xr:uid="{00000000-0005-0000-0000-0000909E0000}"/>
    <cellStyle name="표준 42 20 2 2" xfId="24304" xr:uid="{00000000-0005-0000-0000-0000919E0000}"/>
    <cellStyle name="표준 42 20 2 2 2" xfId="29528" xr:uid="{00000000-0005-0000-0000-0000929E0000}"/>
    <cellStyle name="표준 42 20 2 2 2 2" xfId="41288" xr:uid="{00000000-0005-0000-0000-0000939E0000}"/>
    <cellStyle name="표준 42 20 2 2 3" xfId="36151" xr:uid="{00000000-0005-0000-0000-0000949E0000}"/>
    <cellStyle name="표준 42 20 2 3" xfId="26385" xr:uid="{00000000-0005-0000-0000-0000959E0000}"/>
    <cellStyle name="표준 42 20 2 3 2" xfId="38157" xr:uid="{00000000-0005-0000-0000-0000969E0000}"/>
    <cellStyle name="표준 42 20 2 4" xfId="35225" xr:uid="{00000000-0005-0000-0000-0000979E0000}"/>
    <cellStyle name="표준 42 20 3" xfId="10596" xr:uid="{00000000-0005-0000-0000-0000989E0000}"/>
    <cellStyle name="표준 42 20 3 2" xfId="24081" xr:uid="{00000000-0005-0000-0000-0000999E0000}"/>
    <cellStyle name="표준 42 20 3 2 2" xfId="29305" xr:uid="{00000000-0005-0000-0000-00009A9E0000}"/>
    <cellStyle name="표준 42 20 3 2 2 2" xfId="41065" xr:uid="{00000000-0005-0000-0000-00009B9E0000}"/>
    <cellStyle name="표준 42 20 3 2 3" xfId="35928" xr:uid="{00000000-0005-0000-0000-00009C9E0000}"/>
    <cellStyle name="표준 42 20 3 3" xfId="26056" xr:uid="{00000000-0005-0000-0000-00009D9E0000}"/>
    <cellStyle name="표준 42 20 3 3 2" xfId="37831" xr:uid="{00000000-0005-0000-0000-00009E9E0000}"/>
    <cellStyle name="표준 42 20 3 4" xfId="35003" xr:uid="{00000000-0005-0000-0000-00009F9E0000}"/>
    <cellStyle name="표준 42 20 4" xfId="11049" xr:uid="{00000000-0005-0000-0000-0000A09E0000}"/>
    <cellStyle name="표준 42 20 4 2" xfId="24224" xr:uid="{00000000-0005-0000-0000-0000A19E0000}"/>
    <cellStyle name="표준 42 20 4 2 2" xfId="29448" xr:uid="{00000000-0005-0000-0000-0000A29E0000}"/>
    <cellStyle name="표준 42 20 4 2 2 2" xfId="41208" xr:uid="{00000000-0005-0000-0000-0000A39E0000}"/>
    <cellStyle name="표준 42 20 4 2 3" xfId="36071" xr:uid="{00000000-0005-0000-0000-0000A49E0000}"/>
    <cellStyle name="표준 42 20 4 3" xfId="26279" xr:uid="{00000000-0005-0000-0000-0000A59E0000}"/>
    <cellStyle name="표준 42 20 4 3 2" xfId="38051" xr:uid="{00000000-0005-0000-0000-0000A69E0000}"/>
    <cellStyle name="표준 42 20 4 4" xfId="35146" xr:uid="{00000000-0005-0000-0000-0000A79E0000}"/>
    <cellStyle name="표준 42 20 5" xfId="10792" xr:uid="{00000000-0005-0000-0000-0000A89E0000}"/>
    <cellStyle name="표준 42 20 5 2" xfId="24161" xr:uid="{00000000-0005-0000-0000-0000A99E0000}"/>
    <cellStyle name="표준 42 20 5 2 2" xfId="29385" xr:uid="{00000000-0005-0000-0000-0000AA9E0000}"/>
    <cellStyle name="표준 42 20 5 2 2 2" xfId="41145" xr:uid="{00000000-0005-0000-0000-0000AB9E0000}"/>
    <cellStyle name="표준 42 20 5 2 3" xfId="36008" xr:uid="{00000000-0005-0000-0000-0000AC9E0000}"/>
    <cellStyle name="표준 42 20 5 3" xfId="26165" xr:uid="{00000000-0005-0000-0000-0000AD9E0000}"/>
    <cellStyle name="표준 42 20 5 3 2" xfId="37939" xr:uid="{00000000-0005-0000-0000-0000AE9E0000}"/>
    <cellStyle name="표준 42 20 5 4" xfId="35083" xr:uid="{00000000-0005-0000-0000-0000AF9E0000}"/>
    <cellStyle name="표준 42 20 6" xfId="23941" xr:uid="{00000000-0005-0000-0000-0000B09E0000}"/>
    <cellStyle name="표준 42 20 6 2" xfId="29165" xr:uid="{00000000-0005-0000-0000-0000B19E0000}"/>
    <cellStyle name="표준 42 20 6 2 2" xfId="40925" xr:uid="{00000000-0005-0000-0000-0000B29E0000}"/>
    <cellStyle name="표준 42 20 6 3" xfId="35788" xr:uid="{00000000-0005-0000-0000-0000B39E0000}"/>
    <cellStyle name="표준 42 20 7" xfId="25763" xr:uid="{00000000-0005-0000-0000-0000B49E0000}"/>
    <cellStyle name="표준 42 20 7 2" xfId="37540" xr:uid="{00000000-0005-0000-0000-0000B59E0000}"/>
    <cellStyle name="표준 42 20 8" xfId="34863" xr:uid="{00000000-0005-0000-0000-0000B69E0000}"/>
    <cellStyle name="표준 42 21" xfId="9843" xr:uid="{00000000-0005-0000-0000-0000B79E0000}"/>
    <cellStyle name="표준 42 21 2" xfId="11124" xr:uid="{00000000-0005-0000-0000-0000B89E0000}"/>
    <cellStyle name="표준 42 21 2 2" xfId="24282" xr:uid="{00000000-0005-0000-0000-0000B99E0000}"/>
    <cellStyle name="표준 42 21 2 2 2" xfId="29506" xr:uid="{00000000-0005-0000-0000-0000BA9E0000}"/>
    <cellStyle name="표준 42 21 2 2 2 2" xfId="41266" xr:uid="{00000000-0005-0000-0000-0000BB9E0000}"/>
    <cellStyle name="표준 42 21 2 2 3" xfId="36129" xr:uid="{00000000-0005-0000-0000-0000BC9E0000}"/>
    <cellStyle name="표준 42 21 2 3" xfId="26339" xr:uid="{00000000-0005-0000-0000-0000BD9E0000}"/>
    <cellStyle name="표준 42 21 2 3 2" xfId="38111" xr:uid="{00000000-0005-0000-0000-0000BE9E0000}"/>
    <cellStyle name="표준 42 21 2 4" xfId="35204" xr:uid="{00000000-0005-0000-0000-0000BF9E0000}"/>
    <cellStyle name="표준 42 21 3" xfId="10719" xr:uid="{00000000-0005-0000-0000-0000C09E0000}"/>
    <cellStyle name="표준 42 21 3 2" xfId="24103" xr:uid="{00000000-0005-0000-0000-0000C19E0000}"/>
    <cellStyle name="표준 42 21 3 2 2" xfId="29327" xr:uid="{00000000-0005-0000-0000-0000C29E0000}"/>
    <cellStyle name="표준 42 21 3 2 2 2" xfId="41087" xr:uid="{00000000-0005-0000-0000-0000C39E0000}"/>
    <cellStyle name="표준 42 21 3 2 3" xfId="35950" xr:uid="{00000000-0005-0000-0000-0000C49E0000}"/>
    <cellStyle name="표준 42 21 3 3" xfId="26103" xr:uid="{00000000-0005-0000-0000-0000C59E0000}"/>
    <cellStyle name="표준 42 21 3 3 2" xfId="37878" xr:uid="{00000000-0005-0000-0000-0000C69E0000}"/>
    <cellStyle name="표준 42 21 3 4" xfId="35025" xr:uid="{00000000-0005-0000-0000-0000C79E0000}"/>
    <cellStyle name="표준 42 21 4" xfId="10935" xr:uid="{00000000-0005-0000-0000-0000C89E0000}"/>
    <cellStyle name="표준 42 21 4 2" xfId="24202" xr:uid="{00000000-0005-0000-0000-0000C99E0000}"/>
    <cellStyle name="표준 42 21 4 2 2" xfId="29426" xr:uid="{00000000-0005-0000-0000-0000CA9E0000}"/>
    <cellStyle name="표준 42 21 4 2 2 2" xfId="41186" xr:uid="{00000000-0005-0000-0000-0000CB9E0000}"/>
    <cellStyle name="표준 42 21 4 2 3" xfId="36049" xr:uid="{00000000-0005-0000-0000-0000CC9E0000}"/>
    <cellStyle name="표준 42 21 4 3" xfId="26230" xr:uid="{00000000-0005-0000-0000-0000CD9E0000}"/>
    <cellStyle name="표준 42 21 4 3 2" xfId="38003" xr:uid="{00000000-0005-0000-0000-0000CE9E0000}"/>
    <cellStyle name="표준 42 21 4 4" xfId="35124" xr:uid="{00000000-0005-0000-0000-0000CF9E0000}"/>
    <cellStyle name="표준 42 21 5" xfId="10906" xr:uid="{00000000-0005-0000-0000-0000D09E0000}"/>
    <cellStyle name="표준 42 21 5 2" xfId="24183" xr:uid="{00000000-0005-0000-0000-0000D19E0000}"/>
    <cellStyle name="표준 42 21 5 2 2" xfId="29407" xr:uid="{00000000-0005-0000-0000-0000D29E0000}"/>
    <cellStyle name="표준 42 21 5 2 2 2" xfId="41167" xr:uid="{00000000-0005-0000-0000-0000D39E0000}"/>
    <cellStyle name="표준 42 21 5 2 3" xfId="36030" xr:uid="{00000000-0005-0000-0000-0000D49E0000}"/>
    <cellStyle name="표준 42 21 5 3" xfId="26209" xr:uid="{00000000-0005-0000-0000-0000D59E0000}"/>
    <cellStyle name="표준 42 21 5 3 2" xfId="37982" xr:uid="{00000000-0005-0000-0000-0000D69E0000}"/>
    <cellStyle name="표준 42 21 5 4" xfId="35105" xr:uid="{00000000-0005-0000-0000-0000D79E0000}"/>
    <cellStyle name="표준 42 21 6" xfId="23942" xr:uid="{00000000-0005-0000-0000-0000D89E0000}"/>
    <cellStyle name="표준 42 21 6 2" xfId="29166" xr:uid="{00000000-0005-0000-0000-0000D99E0000}"/>
    <cellStyle name="표준 42 21 6 2 2" xfId="40926" xr:uid="{00000000-0005-0000-0000-0000DA9E0000}"/>
    <cellStyle name="표준 42 21 6 3" xfId="35789" xr:uid="{00000000-0005-0000-0000-0000DB9E0000}"/>
    <cellStyle name="표준 42 21 7" xfId="25764" xr:uid="{00000000-0005-0000-0000-0000DC9E0000}"/>
    <cellStyle name="표준 42 21 7 2" xfId="37541" xr:uid="{00000000-0005-0000-0000-0000DD9E0000}"/>
    <cellStyle name="표준 42 21 8" xfId="34864" xr:uid="{00000000-0005-0000-0000-0000DE9E0000}"/>
    <cellStyle name="표준 42 22" xfId="9844" xr:uid="{00000000-0005-0000-0000-0000DF9E0000}"/>
    <cellStyle name="표준 42 22 2" xfId="11244" xr:uid="{00000000-0005-0000-0000-0000E09E0000}"/>
    <cellStyle name="표준 42 22 2 2" xfId="24302" xr:uid="{00000000-0005-0000-0000-0000E19E0000}"/>
    <cellStyle name="표준 42 22 2 2 2" xfId="29526" xr:uid="{00000000-0005-0000-0000-0000E29E0000}"/>
    <cellStyle name="표준 42 22 2 2 2 2" xfId="41286" xr:uid="{00000000-0005-0000-0000-0000E39E0000}"/>
    <cellStyle name="표준 42 22 2 2 3" xfId="36149" xr:uid="{00000000-0005-0000-0000-0000E49E0000}"/>
    <cellStyle name="표준 42 22 2 3" xfId="26383" xr:uid="{00000000-0005-0000-0000-0000E59E0000}"/>
    <cellStyle name="표준 42 22 2 3 2" xfId="38155" xr:uid="{00000000-0005-0000-0000-0000E69E0000}"/>
    <cellStyle name="표준 42 22 2 4" xfId="35223" xr:uid="{00000000-0005-0000-0000-0000E79E0000}"/>
    <cellStyle name="표준 42 22 3" xfId="10598" xr:uid="{00000000-0005-0000-0000-0000E89E0000}"/>
    <cellStyle name="표준 42 22 3 2" xfId="24083" xr:uid="{00000000-0005-0000-0000-0000E99E0000}"/>
    <cellStyle name="표준 42 22 3 2 2" xfId="29307" xr:uid="{00000000-0005-0000-0000-0000EA9E0000}"/>
    <cellStyle name="표준 42 22 3 2 2 2" xfId="41067" xr:uid="{00000000-0005-0000-0000-0000EB9E0000}"/>
    <cellStyle name="표준 42 22 3 2 3" xfId="35930" xr:uid="{00000000-0005-0000-0000-0000EC9E0000}"/>
    <cellStyle name="표준 42 22 3 3" xfId="26058" xr:uid="{00000000-0005-0000-0000-0000ED9E0000}"/>
    <cellStyle name="표준 42 22 3 3 2" xfId="37833" xr:uid="{00000000-0005-0000-0000-0000EE9E0000}"/>
    <cellStyle name="표준 42 22 3 4" xfId="35005" xr:uid="{00000000-0005-0000-0000-0000EF9E0000}"/>
    <cellStyle name="표준 42 22 4" xfId="11047" xr:uid="{00000000-0005-0000-0000-0000F09E0000}"/>
    <cellStyle name="표준 42 22 4 2" xfId="24222" xr:uid="{00000000-0005-0000-0000-0000F19E0000}"/>
    <cellStyle name="표준 42 22 4 2 2" xfId="29446" xr:uid="{00000000-0005-0000-0000-0000F29E0000}"/>
    <cellStyle name="표준 42 22 4 2 2 2" xfId="41206" xr:uid="{00000000-0005-0000-0000-0000F39E0000}"/>
    <cellStyle name="표준 42 22 4 2 3" xfId="36069" xr:uid="{00000000-0005-0000-0000-0000F49E0000}"/>
    <cellStyle name="표준 42 22 4 3" xfId="26277" xr:uid="{00000000-0005-0000-0000-0000F59E0000}"/>
    <cellStyle name="표준 42 22 4 3 2" xfId="38049" xr:uid="{00000000-0005-0000-0000-0000F69E0000}"/>
    <cellStyle name="표준 42 22 4 4" xfId="35144" xr:uid="{00000000-0005-0000-0000-0000F79E0000}"/>
    <cellStyle name="표준 42 22 5" xfId="10794" xr:uid="{00000000-0005-0000-0000-0000F89E0000}"/>
    <cellStyle name="표준 42 22 5 2" xfId="24163" xr:uid="{00000000-0005-0000-0000-0000F99E0000}"/>
    <cellStyle name="표준 42 22 5 2 2" xfId="29387" xr:uid="{00000000-0005-0000-0000-0000FA9E0000}"/>
    <cellStyle name="표준 42 22 5 2 2 2" xfId="41147" xr:uid="{00000000-0005-0000-0000-0000FB9E0000}"/>
    <cellStyle name="표준 42 22 5 2 3" xfId="36010" xr:uid="{00000000-0005-0000-0000-0000FC9E0000}"/>
    <cellStyle name="표준 42 22 5 3" xfId="26167" xr:uid="{00000000-0005-0000-0000-0000FD9E0000}"/>
    <cellStyle name="표준 42 22 5 3 2" xfId="37941" xr:uid="{00000000-0005-0000-0000-0000FE9E0000}"/>
    <cellStyle name="표준 42 22 5 4" xfId="35085" xr:uid="{00000000-0005-0000-0000-0000FF9E0000}"/>
    <cellStyle name="표준 42 22 6" xfId="23943" xr:uid="{00000000-0005-0000-0000-0000009F0000}"/>
    <cellStyle name="표준 42 22 6 2" xfId="29167" xr:uid="{00000000-0005-0000-0000-0000019F0000}"/>
    <cellStyle name="표준 42 22 6 2 2" xfId="40927" xr:uid="{00000000-0005-0000-0000-0000029F0000}"/>
    <cellStyle name="표준 42 22 6 3" xfId="35790" xr:uid="{00000000-0005-0000-0000-0000039F0000}"/>
    <cellStyle name="표준 42 22 7" xfId="25765" xr:uid="{00000000-0005-0000-0000-0000049F0000}"/>
    <cellStyle name="표준 42 22 7 2" xfId="37542" xr:uid="{00000000-0005-0000-0000-0000059F0000}"/>
    <cellStyle name="표준 42 22 8" xfId="34865" xr:uid="{00000000-0005-0000-0000-0000069F0000}"/>
    <cellStyle name="표준 42 23" xfId="9845" xr:uid="{00000000-0005-0000-0000-0000079F0000}"/>
    <cellStyle name="표준 42 23 2" xfId="11275" xr:uid="{00000000-0005-0000-0000-0000089F0000}"/>
    <cellStyle name="표준 42 23 2 2" xfId="24333" xr:uid="{00000000-0005-0000-0000-0000099F0000}"/>
    <cellStyle name="표준 42 23 2 2 2" xfId="29557" xr:uid="{00000000-0005-0000-0000-00000A9F0000}"/>
    <cellStyle name="표준 42 23 2 2 2 2" xfId="41317" xr:uid="{00000000-0005-0000-0000-00000B9F0000}"/>
    <cellStyle name="표준 42 23 2 2 3" xfId="36180" xr:uid="{00000000-0005-0000-0000-00000C9F0000}"/>
    <cellStyle name="표준 42 23 2 3" xfId="26414" xr:uid="{00000000-0005-0000-0000-00000D9F0000}"/>
    <cellStyle name="표준 42 23 2 3 2" xfId="38186" xr:uid="{00000000-0005-0000-0000-00000E9F0000}"/>
    <cellStyle name="표준 42 23 2 4" xfId="35254" xr:uid="{00000000-0005-0000-0000-00000F9F0000}"/>
    <cellStyle name="표준 42 23 3" xfId="10567" xr:uid="{00000000-0005-0000-0000-0000109F0000}"/>
    <cellStyle name="표준 42 23 3 2" xfId="24052" xr:uid="{00000000-0005-0000-0000-0000119F0000}"/>
    <cellStyle name="표준 42 23 3 2 2" xfId="29276" xr:uid="{00000000-0005-0000-0000-0000129F0000}"/>
    <cellStyle name="표준 42 23 3 2 2 2" xfId="41036" xr:uid="{00000000-0005-0000-0000-0000139F0000}"/>
    <cellStyle name="표준 42 23 3 2 3" xfId="35899" xr:uid="{00000000-0005-0000-0000-0000149F0000}"/>
    <cellStyle name="표준 42 23 3 3" xfId="26027" xr:uid="{00000000-0005-0000-0000-0000159F0000}"/>
    <cellStyle name="표준 42 23 3 3 2" xfId="37802" xr:uid="{00000000-0005-0000-0000-0000169F0000}"/>
    <cellStyle name="표준 42 23 3 4" xfId="34974" xr:uid="{00000000-0005-0000-0000-0000179F0000}"/>
    <cellStyle name="표준 42 23 4" xfId="11720" xr:uid="{00000000-0005-0000-0000-0000189F0000}"/>
    <cellStyle name="표준 42 23 4 2" xfId="24462" xr:uid="{00000000-0005-0000-0000-0000199F0000}"/>
    <cellStyle name="표준 42 23 4 2 2" xfId="29686" xr:uid="{00000000-0005-0000-0000-00001A9F0000}"/>
    <cellStyle name="표준 42 23 4 2 2 2" xfId="41446" xr:uid="{00000000-0005-0000-0000-00001B9F0000}"/>
    <cellStyle name="표준 42 23 4 2 3" xfId="36309" xr:uid="{00000000-0005-0000-0000-00001C9F0000}"/>
    <cellStyle name="표준 42 23 4 3" xfId="26619" xr:uid="{00000000-0005-0000-0000-00001D9F0000}"/>
    <cellStyle name="표준 42 23 4 3 2" xfId="38391" xr:uid="{00000000-0005-0000-0000-00001E9F0000}"/>
    <cellStyle name="표준 42 23 4 4" xfId="35383" xr:uid="{00000000-0005-0000-0000-00001F9F0000}"/>
    <cellStyle name="표준 42 23 5" xfId="12250" xr:uid="{00000000-0005-0000-0000-0000209F0000}"/>
    <cellStyle name="표준 42 23 5 2" xfId="24587" xr:uid="{00000000-0005-0000-0000-0000219F0000}"/>
    <cellStyle name="표준 42 23 5 2 2" xfId="29811" xr:uid="{00000000-0005-0000-0000-0000229F0000}"/>
    <cellStyle name="표준 42 23 5 2 2 2" xfId="41571" xr:uid="{00000000-0005-0000-0000-0000239F0000}"/>
    <cellStyle name="표준 42 23 5 2 3" xfId="36434" xr:uid="{00000000-0005-0000-0000-0000249F0000}"/>
    <cellStyle name="표준 42 23 5 3" xfId="26820" xr:uid="{00000000-0005-0000-0000-0000259F0000}"/>
    <cellStyle name="표준 42 23 5 3 2" xfId="38592" xr:uid="{00000000-0005-0000-0000-0000269F0000}"/>
    <cellStyle name="표준 42 23 5 4" xfId="35507" xr:uid="{00000000-0005-0000-0000-0000279F0000}"/>
    <cellStyle name="표준 42 23 6" xfId="23944" xr:uid="{00000000-0005-0000-0000-0000289F0000}"/>
    <cellStyle name="표준 42 23 6 2" xfId="29168" xr:uid="{00000000-0005-0000-0000-0000299F0000}"/>
    <cellStyle name="표준 42 23 6 2 2" xfId="40928" xr:uid="{00000000-0005-0000-0000-00002A9F0000}"/>
    <cellStyle name="표준 42 23 6 3" xfId="35791" xr:uid="{00000000-0005-0000-0000-00002B9F0000}"/>
    <cellStyle name="표준 42 23 7" xfId="25766" xr:uid="{00000000-0005-0000-0000-00002C9F0000}"/>
    <cellStyle name="표준 42 23 7 2" xfId="37543" xr:uid="{00000000-0005-0000-0000-00002D9F0000}"/>
    <cellStyle name="표준 42 23 8" xfId="34866" xr:uid="{00000000-0005-0000-0000-00002E9F0000}"/>
    <cellStyle name="표준 42 24" xfId="9846" xr:uid="{00000000-0005-0000-0000-00002F9F0000}"/>
    <cellStyle name="표준 42 24 2" xfId="11092" xr:uid="{00000000-0005-0000-0000-0000309F0000}"/>
    <cellStyle name="표준 42 24 2 2" xfId="24250" xr:uid="{00000000-0005-0000-0000-0000319F0000}"/>
    <cellStyle name="표준 42 24 2 2 2" xfId="29474" xr:uid="{00000000-0005-0000-0000-0000329F0000}"/>
    <cellStyle name="표준 42 24 2 2 2 2" xfId="41234" xr:uid="{00000000-0005-0000-0000-0000339F0000}"/>
    <cellStyle name="표준 42 24 2 2 3" xfId="36097" xr:uid="{00000000-0005-0000-0000-0000349F0000}"/>
    <cellStyle name="표준 42 24 2 3" xfId="26307" xr:uid="{00000000-0005-0000-0000-0000359F0000}"/>
    <cellStyle name="표준 42 24 2 3 2" xfId="38079" xr:uid="{00000000-0005-0000-0000-0000369F0000}"/>
    <cellStyle name="표준 42 24 2 4" xfId="35172" xr:uid="{00000000-0005-0000-0000-0000379F0000}"/>
    <cellStyle name="표준 42 24 3" xfId="10751" xr:uid="{00000000-0005-0000-0000-0000389F0000}"/>
    <cellStyle name="표준 42 24 3 2" xfId="24135" xr:uid="{00000000-0005-0000-0000-0000399F0000}"/>
    <cellStyle name="표준 42 24 3 2 2" xfId="29359" xr:uid="{00000000-0005-0000-0000-00003A9F0000}"/>
    <cellStyle name="표준 42 24 3 2 2 2" xfId="41119" xr:uid="{00000000-0005-0000-0000-00003B9F0000}"/>
    <cellStyle name="표준 42 24 3 2 3" xfId="35982" xr:uid="{00000000-0005-0000-0000-00003C9F0000}"/>
    <cellStyle name="표준 42 24 3 3" xfId="26135" xr:uid="{00000000-0005-0000-0000-00003D9F0000}"/>
    <cellStyle name="표준 42 24 3 3 2" xfId="37910" xr:uid="{00000000-0005-0000-0000-00003E9F0000}"/>
    <cellStyle name="표준 42 24 3 4" xfId="35057" xr:uid="{00000000-0005-0000-0000-00003F9F0000}"/>
    <cellStyle name="표준 42 24 4" xfId="11669" xr:uid="{00000000-0005-0000-0000-0000409F0000}"/>
    <cellStyle name="표준 42 24 4 2" xfId="24421" xr:uid="{00000000-0005-0000-0000-0000419F0000}"/>
    <cellStyle name="표준 42 24 4 2 2" xfId="29645" xr:uid="{00000000-0005-0000-0000-0000429F0000}"/>
    <cellStyle name="표준 42 24 4 2 2 2" xfId="41405" xr:uid="{00000000-0005-0000-0000-0000439F0000}"/>
    <cellStyle name="표준 42 24 4 2 3" xfId="36268" xr:uid="{00000000-0005-0000-0000-0000449F0000}"/>
    <cellStyle name="표준 42 24 4 3" xfId="26577" xr:uid="{00000000-0005-0000-0000-0000459F0000}"/>
    <cellStyle name="표준 42 24 4 3 2" xfId="38349" xr:uid="{00000000-0005-0000-0000-0000469F0000}"/>
    <cellStyle name="표준 42 24 4 4" xfId="35342" xr:uid="{00000000-0005-0000-0000-0000479F0000}"/>
    <cellStyle name="표준 42 24 5" xfId="10913" xr:uid="{00000000-0005-0000-0000-0000489F0000}"/>
    <cellStyle name="표준 42 24 5 2" xfId="24189" xr:uid="{00000000-0005-0000-0000-0000499F0000}"/>
    <cellStyle name="표준 42 24 5 2 2" xfId="29413" xr:uid="{00000000-0005-0000-0000-00004A9F0000}"/>
    <cellStyle name="표준 42 24 5 2 2 2" xfId="41173" xr:uid="{00000000-0005-0000-0000-00004B9F0000}"/>
    <cellStyle name="표준 42 24 5 2 3" xfId="36036" xr:uid="{00000000-0005-0000-0000-00004C9F0000}"/>
    <cellStyle name="표준 42 24 5 3" xfId="26215" xr:uid="{00000000-0005-0000-0000-00004D9F0000}"/>
    <cellStyle name="표준 42 24 5 3 2" xfId="37988" xr:uid="{00000000-0005-0000-0000-00004E9F0000}"/>
    <cellStyle name="표준 42 24 5 4" xfId="35111" xr:uid="{00000000-0005-0000-0000-00004F9F0000}"/>
    <cellStyle name="표준 42 24 6" xfId="23945" xr:uid="{00000000-0005-0000-0000-0000509F0000}"/>
    <cellStyle name="표준 42 24 6 2" xfId="29169" xr:uid="{00000000-0005-0000-0000-0000519F0000}"/>
    <cellStyle name="표준 42 24 6 2 2" xfId="40929" xr:uid="{00000000-0005-0000-0000-0000529F0000}"/>
    <cellStyle name="표준 42 24 6 3" xfId="35792" xr:uid="{00000000-0005-0000-0000-0000539F0000}"/>
    <cellStyle name="표준 42 24 7" xfId="25767" xr:uid="{00000000-0005-0000-0000-0000549F0000}"/>
    <cellStyle name="표준 42 24 7 2" xfId="37544" xr:uid="{00000000-0005-0000-0000-0000559F0000}"/>
    <cellStyle name="표준 42 24 8" xfId="34867" xr:uid="{00000000-0005-0000-0000-0000569F0000}"/>
    <cellStyle name="표준 42 25" xfId="9847" xr:uid="{00000000-0005-0000-0000-0000579F0000}"/>
    <cellStyle name="표준 42 25 2" xfId="11127" xr:uid="{00000000-0005-0000-0000-0000589F0000}"/>
    <cellStyle name="표준 42 25 2 2" xfId="24285" xr:uid="{00000000-0005-0000-0000-0000599F0000}"/>
    <cellStyle name="표준 42 25 2 2 2" xfId="29509" xr:uid="{00000000-0005-0000-0000-00005A9F0000}"/>
    <cellStyle name="표준 42 25 2 2 2 2" xfId="41269" xr:uid="{00000000-0005-0000-0000-00005B9F0000}"/>
    <cellStyle name="표준 42 25 2 2 3" xfId="36132" xr:uid="{00000000-0005-0000-0000-00005C9F0000}"/>
    <cellStyle name="표준 42 25 2 3" xfId="26342" xr:uid="{00000000-0005-0000-0000-00005D9F0000}"/>
    <cellStyle name="표준 42 25 2 3 2" xfId="38114" xr:uid="{00000000-0005-0000-0000-00005E9F0000}"/>
    <cellStyle name="표준 42 25 2 4" xfId="35207" xr:uid="{00000000-0005-0000-0000-00005F9F0000}"/>
    <cellStyle name="표준 42 25 3" xfId="10716" xr:uid="{00000000-0005-0000-0000-0000609F0000}"/>
    <cellStyle name="표준 42 25 3 2" xfId="24100" xr:uid="{00000000-0005-0000-0000-0000619F0000}"/>
    <cellStyle name="표준 42 25 3 2 2" xfId="29324" xr:uid="{00000000-0005-0000-0000-0000629F0000}"/>
    <cellStyle name="표준 42 25 3 2 2 2" xfId="41084" xr:uid="{00000000-0005-0000-0000-0000639F0000}"/>
    <cellStyle name="표준 42 25 3 2 3" xfId="35947" xr:uid="{00000000-0005-0000-0000-0000649F0000}"/>
    <cellStyle name="표준 42 25 3 3" xfId="26100" xr:uid="{00000000-0005-0000-0000-0000659F0000}"/>
    <cellStyle name="표준 42 25 3 3 2" xfId="37875" xr:uid="{00000000-0005-0000-0000-0000669F0000}"/>
    <cellStyle name="표준 42 25 3 4" xfId="35022" xr:uid="{00000000-0005-0000-0000-0000679F0000}"/>
    <cellStyle name="표준 42 25 4" xfId="10938" xr:uid="{00000000-0005-0000-0000-0000689F0000}"/>
    <cellStyle name="표준 42 25 4 2" xfId="24205" xr:uid="{00000000-0005-0000-0000-0000699F0000}"/>
    <cellStyle name="표준 42 25 4 2 2" xfId="29429" xr:uid="{00000000-0005-0000-0000-00006A9F0000}"/>
    <cellStyle name="표준 42 25 4 2 2 2" xfId="41189" xr:uid="{00000000-0005-0000-0000-00006B9F0000}"/>
    <cellStyle name="표준 42 25 4 2 3" xfId="36052" xr:uid="{00000000-0005-0000-0000-00006C9F0000}"/>
    <cellStyle name="표준 42 25 4 3" xfId="26233" xr:uid="{00000000-0005-0000-0000-00006D9F0000}"/>
    <cellStyle name="표준 42 25 4 3 2" xfId="38006" xr:uid="{00000000-0005-0000-0000-00006E9F0000}"/>
    <cellStyle name="표준 42 25 4 4" xfId="35127" xr:uid="{00000000-0005-0000-0000-00006F9F0000}"/>
    <cellStyle name="표준 42 25 5" xfId="10903" xr:uid="{00000000-0005-0000-0000-0000709F0000}"/>
    <cellStyle name="표준 42 25 5 2" xfId="24180" xr:uid="{00000000-0005-0000-0000-0000719F0000}"/>
    <cellStyle name="표준 42 25 5 2 2" xfId="29404" xr:uid="{00000000-0005-0000-0000-0000729F0000}"/>
    <cellStyle name="표준 42 25 5 2 2 2" xfId="41164" xr:uid="{00000000-0005-0000-0000-0000739F0000}"/>
    <cellStyle name="표준 42 25 5 2 3" xfId="36027" xr:uid="{00000000-0005-0000-0000-0000749F0000}"/>
    <cellStyle name="표준 42 25 5 3" xfId="26206" xr:uid="{00000000-0005-0000-0000-0000759F0000}"/>
    <cellStyle name="표준 42 25 5 3 2" xfId="37979" xr:uid="{00000000-0005-0000-0000-0000769F0000}"/>
    <cellStyle name="표준 42 25 5 4" xfId="35102" xr:uid="{00000000-0005-0000-0000-0000779F0000}"/>
    <cellStyle name="표준 42 25 6" xfId="23946" xr:uid="{00000000-0005-0000-0000-0000789F0000}"/>
    <cellStyle name="표준 42 25 6 2" xfId="29170" xr:uid="{00000000-0005-0000-0000-0000799F0000}"/>
    <cellStyle name="표준 42 25 6 2 2" xfId="40930" xr:uid="{00000000-0005-0000-0000-00007A9F0000}"/>
    <cellStyle name="표준 42 25 6 3" xfId="35793" xr:uid="{00000000-0005-0000-0000-00007B9F0000}"/>
    <cellStyle name="표준 42 25 7" xfId="25768" xr:uid="{00000000-0005-0000-0000-00007C9F0000}"/>
    <cellStyle name="표준 42 25 7 2" xfId="37545" xr:uid="{00000000-0005-0000-0000-00007D9F0000}"/>
    <cellStyle name="표준 42 25 8" xfId="34868" xr:uid="{00000000-0005-0000-0000-00007E9F0000}"/>
    <cellStyle name="표준 42 26" xfId="9848" xr:uid="{00000000-0005-0000-0000-00007F9F0000}"/>
    <cellStyle name="표준 42 26 2" xfId="11242" xr:uid="{00000000-0005-0000-0000-0000809F0000}"/>
    <cellStyle name="표준 42 26 2 2" xfId="24300" xr:uid="{00000000-0005-0000-0000-0000819F0000}"/>
    <cellStyle name="표준 42 26 2 2 2" xfId="29524" xr:uid="{00000000-0005-0000-0000-0000829F0000}"/>
    <cellStyle name="표준 42 26 2 2 2 2" xfId="41284" xr:uid="{00000000-0005-0000-0000-0000839F0000}"/>
    <cellStyle name="표준 42 26 2 2 3" xfId="36147" xr:uid="{00000000-0005-0000-0000-0000849F0000}"/>
    <cellStyle name="표준 42 26 2 3" xfId="26381" xr:uid="{00000000-0005-0000-0000-0000859F0000}"/>
    <cellStyle name="표준 42 26 2 3 2" xfId="38153" xr:uid="{00000000-0005-0000-0000-0000869F0000}"/>
    <cellStyle name="표준 42 26 2 4" xfId="35221" xr:uid="{00000000-0005-0000-0000-0000879F0000}"/>
    <cellStyle name="표준 42 26 3" xfId="10600" xr:uid="{00000000-0005-0000-0000-0000889F0000}"/>
    <cellStyle name="표준 42 26 3 2" xfId="24085" xr:uid="{00000000-0005-0000-0000-0000899F0000}"/>
    <cellStyle name="표준 42 26 3 2 2" xfId="29309" xr:uid="{00000000-0005-0000-0000-00008A9F0000}"/>
    <cellStyle name="표준 42 26 3 2 2 2" xfId="41069" xr:uid="{00000000-0005-0000-0000-00008B9F0000}"/>
    <cellStyle name="표준 42 26 3 2 3" xfId="35932" xr:uid="{00000000-0005-0000-0000-00008C9F0000}"/>
    <cellStyle name="표준 42 26 3 3" xfId="26060" xr:uid="{00000000-0005-0000-0000-00008D9F0000}"/>
    <cellStyle name="표준 42 26 3 3 2" xfId="37835" xr:uid="{00000000-0005-0000-0000-00008E9F0000}"/>
    <cellStyle name="표준 42 26 3 4" xfId="35007" xr:uid="{00000000-0005-0000-0000-00008F9F0000}"/>
    <cellStyle name="표준 42 26 4" xfId="11045" xr:uid="{00000000-0005-0000-0000-0000909F0000}"/>
    <cellStyle name="표준 42 26 4 2" xfId="24220" xr:uid="{00000000-0005-0000-0000-0000919F0000}"/>
    <cellStyle name="표준 42 26 4 2 2" xfId="29444" xr:uid="{00000000-0005-0000-0000-0000929F0000}"/>
    <cellStyle name="표준 42 26 4 2 2 2" xfId="41204" xr:uid="{00000000-0005-0000-0000-0000939F0000}"/>
    <cellStyle name="표준 42 26 4 2 3" xfId="36067" xr:uid="{00000000-0005-0000-0000-0000949F0000}"/>
    <cellStyle name="표준 42 26 4 3" xfId="26275" xr:uid="{00000000-0005-0000-0000-0000959F0000}"/>
    <cellStyle name="표준 42 26 4 3 2" xfId="38047" xr:uid="{00000000-0005-0000-0000-0000969F0000}"/>
    <cellStyle name="표준 42 26 4 4" xfId="35142" xr:uid="{00000000-0005-0000-0000-0000979F0000}"/>
    <cellStyle name="표준 42 26 5" xfId="10796" xr:uid="{00000000-0005-0000-0000-0000989F0000}"/>
    <cellStyle name="표준 42 26 5 2" xfId="24165" xr:uid="{00000000-0005-0000-0000-0000999F0000}"/>
    <cellStyle name="표준 42 26 5 2 2" xfId="29389" xr:uid="{00000000-0005-0000-0000-00009A9F0000}"/>
    <cellStyle name="표준 42 26 5 2 2 2" xfId="41149" xr:uid="{00000000-0005-0000-0000-00009B9F0000}"/>
    <cellStyle name="표준 42 26 5 2 3" xfId="36012" xr:uid="{00000000-0005-0000-0000-00009C9F0000}"/>
    <cellStyle name="표준 42 26 5 3" xfId="26169" xr:uid="{00000000-0005-0000-0000-00009D9F0000}"/>
    <cellStyle name="표준 42 26 5 3 2" xfId="37943" xr:uid="{00000000-0005-0000-0000-00009E9F0000}"/>
    <cellStyle name="표준 42 26 5 4" xfId="35087" xr:uid="{00000000-0005-0000-0000-00009F9F0000}"/>
    <cellStyle name="표준 42 26 6" xfId="23947" xr:uid="{00000000-0005-0000-0000-0000A09F0000}"/>
    <cellStyle name="표준 42 26 6 2" xfId="29171" xr:uid="{00000000-0005-0000-0000-0000A19F0000}"/>
    <cellStyle name="표준 42 26 6 2 2" xfId="40931" xr:uid="{00000000-0005-0000-0000-0000A29F0000}"/>
    <cellStyle name="표준 42 26 6 3" xfId="35794" xr:uid="{00000000-0005-0000-0000-0000A39F0000}"/>
    <cellStyle name="표준 42 26 7" xfId="25769" xr:uid="{00000000-0005-0000-0000-0000A49F0000}"/>
    <cellStyle name="표준 42 26 7 2" xfId="37546" xr:uid="{00000000-0005-0000-0000-0000A59F0000}"/>
    <cellStyle name="표준 42 26 8" xfId="34869" xr:uid="{00000000-0005-0000-0000-0000A69F0000}"/>
    <cellStyle name="표준 42 27" xfId="9849" xr:uid="{00000000-0005-0000-0000-0000A79F0000}"/>
    <cellStyle name="표준 42 27 2" xfId="11091" xr:uid="{00000000-0005-0000-0000-0000A89F0000}"/>
    <cellStyle name="표준 42 27 2 2" xfId="24249" xr:uid="{00000000-0005-0000-0000-0000A99F0000}"/>
    <cellStyle name="표준 42 27 2 2 2" xfId="29473" xr:uid="{00000000-0005-0000-0000-0000AA9F0000}"/>
    <cellStyle name="표준 42 27 2 2 2 2" xfId="41233" xr:uid="{00000000-0005-0000-0000-0000AB9F0000}"/>
    <cellStyle name="표준 42 27 2 2 3" xfId="36096" xr:uid="{00000000-0005-0000-0000-0000AC9F0000}"/>
    <cellStyle name="표준 42 27 2 3" xfId="26306" xr:uid="{00000000-0005-0000-0000-0000AD9F0000}"/>
    <cellStyle name="표준 42 27 2 3 2" xfId="38078" xr:uid="{00000000-0005-0000-0000-0000AE9F0000}"/>
    <cellStyle name="표준 42 27 2 4" xfId="35171" xr:uid="{00000000-0005-0000-0000-0000AF9F0000}"/>
    <cellStyle name="표준 42 27 3" xfId="10752" xr:uid="{00000000-0005-0000-0000-0000B09F0000}"/>
    <cellStyle name="표준 42 27 3 2" xfId="24136" xr:uid="{00000000-0005-0000-0000-0000B19F0000}"/>
    <cellStyle name="표준 42 27 3 2 2" xfId="29360" xr:uid="{00000000-0005-0000-0000-0000B29F0000}"/>
    <cellStyle name="표준 42 27 3 2 2 2" xfId="41120" xr:uid="{00000000-0005-0000-0000-0000B39F0000}"/>
    <cellStyle name="표준 42 27 3 2 3" xfId="35983" xr:uid="{00000000-0005-0000-0000-0000B49F0000}"/>
    <cellStyle name="표준 42 27 3 3" xfId="26136" xr:uid="{00000000-0005-0000-0000-0000B59F0000}"/>
    <cellStyle name="표준 42 27 3 3 2" xfId="37911" xr:uid="{00000000-0005-0000-0000-0000B69F0000}"/>
    <cellStyle name="표준 42 27 3 4" xfId="35058" xr:uid="{00000000-0005-0000-0000-0000B79F0000}"/>
    <cellStyle name="표준 42 27 4" xfId="11668" xr:uid="{00000000-0005-0000-0000-0000B89F0000}"/>
    <cellStyle name="표준 42 27 4 2" xfId="24420" xr:uid="{00000000-0005-0000-0000-0000B99F0000}"/>
    <cellStyle name="표준 42 27 4 2 2" xfId="29644" xr:uid="{00000000-0005-0000-0000-0000BA9F0000}"/>
    <cellStyle name="표준 42 27 4 2 2 2" xfId="41404" xr:uid="{00000000-0005-0000-0000-0000BB9F0000}"/>
    <cellStyle name="표준 42 27 4 2 3" xfId="36267" xr:uid="{00000000-0005-0000-0000-0000BC9F0000}"/>
    <cellStyle name="표준 42 27 4 3" xfId="26576" xr:uid="{00000000-0005-0000-0000-0000BD9F0000}"/>
    <cellStyle name="표준 42 27 4 3 2" xfId="38348" xr:uid="{00000000-0005-0000-0000-0000BE9F0000}"/>
    <cellStyle name="표준 42 27 4 4" xfId="35341" xr:uid="{00000000-0005-0000-0000-0000BF9F0000}"/>
    <cellStyle name="표준 42 27 5" xfId="12198" xr:uid="{00000000-0005-0000-0000-0000C09F0000}"/>
    <cellStyle name="표준 42 27 5 2" xfId="24545" xr:uid="{00000000-0005-0000-0000-0000C19F0000}"/>
    <cellStyle name="표준 42 27 5 2 2" xfId="29769" xr:uid="{00000000-0005-0000-0000-0000C29F0000}"/>
    <cellStyle name="표준 42 27 5 2 2 2" xfId="41529" xr:uid="{00000000-0005-0000-0000-0000C39F0000}"/>
    <cellStyle name="표준 42 27 5 2 3" xfId="36392" xr:uid="{00000000-0005-0000-0000-0000C49F0000}"/>
    <cellStyle name="표준 42 27 5 3" xfId="26777" xr:uid="{00000000-0005-0000-0000-0000C59F0000}"/>
    <cellStyle name="표준 42 27 5 3 2" xfId="38549" xr:uid="{00000000-0005-0000-0000-0000C69F0000}"/>
    <cellStyle name="표준 42 27 5 4" xfId="35465" xr:uid="{00000000-0005-0000-0000-0000C79F0000}"/>
    <cellStyle name="표준 42 27 6" xfId="23948" xr:uid="{00000000-0005-0000-0000-0000C89F0000}"/>
    <cellStyle name="표준 42 27 6 2" xfId="29172" xr:uid="{00000000-0005-0000-0000-0000C99F0000}"/>
    <cellStyle name="표준 42 27 6 2 2" xfId="40932" xr:uid="{00000000-0005-0000-0000-0000CA9F0000}"/>
    <cellStyle name="표준 42 27 6 3" xfId="35795" xr:uid="{00000000-0005-0000-0000-0000CB9F0000}"/>
    <cellStyle name="표준 42 27 7" xfId="25770" xr:uid="{00000000-0005-0000-0000-0000CC9F0000}"/>
    <cellStyle name="표준 42 27 7 2" xfId="37547" xr:uid="{00000000-0005-0000-0000-0000CD9F0000}"/>
    <cellStyle name="표준 42 27 8" xfId="34870" xr:uid="{00000000-0005-0000-0000-0000CE9F0000}"/>
    <cellStyle name="표준 42 28" xfId="9850" xr:uid="{00000000-0005-0000-0000-0000CF9F0000}"/>
    <cellStyle name="표준 42 28 2" xfId="11098" xr:uid="{00000000-0005-0000-0000-0000D09F0000}"/>
    <cellStyle name="표준 42 28 2 2" xfId="24256" xr:uid="{00000000-0005-0000-0000-0000D19F0000}"/>
    <cellStyle name="표준 42 28 2 2 2" xfId="29480" xr:uid="{00000000-0005-0000-0000-0000D29F0000}"/>
    <cellStyle name="표준 42 28 2 2 2 2" xfId="41240" xr:uid="{00000000-0005-0000-0000-0000D39F0000}"/>
    <cellStyle name="표준 42 28 2 2 3" xfId="36103" xr:uid="{00000000-0005-0000-0000-0000D49F0000}"/>
    <cellStyle name="표준 42 28 2 3" xfId="26313" xr:uid="{00000000-0005-0000-0000-0000D59F0000}"/>
    <cellStyle name="표준 42 28 2 3 2" xfId="38085" xr:uid="{00000000-0005-0000-0000-0000D69F0000}"/>
    <cellStyle name="표준 42 28 2 4" xfId="35178" xr:uid="{00000000-0005-0000-0000-0000D79F0000}"/>
    <cellStyle name="표준 42 28 3" xfId="10745" xr:uid="{00000000-0005-0000-0000-0000D89F0000}"/>
    <cellStyle name="표준 42 28 3 2" xfId="24129" xr:uid="{00000000-0005-0000-0000-0000D99F0000}"/>
    <cellStyle name="표준 42 28 3 2 2" xfId="29353" xr:uid="{00000000-0005-0000-0000-0000DA9F0000}"/>
    <cellStyle name="표준 42 28 3 2 2 2" xfId="41113" xr:uid="{00000000-0005-0000-0000-0000DB9F0000}"/>
    <cellStyle name="표준 42 28 3 2 3" xfId="35976" xr:uid="{00000000-0005-0000-0000-0000DC9F0000}"/>
    <cellStyle name="표준 42 28 3 3" xfId="26129" xr:uid="{00000000-0005-0000-0000-0000DD9F0000}"/>
    <cellStyle name="표준 42 28 3 3 2" xfId="37904" xr:uid="{00000000-0005-0000-0000-0000DE9F0000}"/>
    <cellStyle name="표준 42 28 3 4" xfId="35051" xr:uid="{00000000-0005-0000-0000-0000DF9F0000}"/>
    <cellStyle name="표준 42 28 4" xfId="11674" xr:uid="{00000000-0005-0000-0000-0000E09F0000}"/>
    <cellStyle name="표준 42 28 4 2" xfId="24426" xr:uid="{00000000-0005-0000-0000-0000E19F0000}"/>
    <cellStyle name="표준 42 28 4 2 2" xfId="29650" xr:uid="{00000000-0005-0000-0000-0000E29F0000}"/>
    <cellStyle name="표준 42 28 4 2 2 2" xfId="41410" xr:uid="{00000000-0005-0000-0000-0000E39F0000}"/>
    <cellStyle name="표준 42 28 4 2 3" xfId="36273" xr:uid="{00000000-0005-0000-0000-0000E49F0000}"/>
    <cellStyle name="표준 42 28 4 3" xfId="26582" xr:uid="{00000000-0005-0000-0000-0000E59F0000}"/>
    <cellStyle name="표준 42 28 4 3 2" xfId="38354" xr:uid="{00000000-0005-0000-0000-0000E69F0000}"/>
    <cellStyle name="표준 42 28 4 4" xfId="35347" xr:uid="{00000000-0005-0000-0000-0000E79F0000}"/>
    <cellStyle name="표준 42 28 5" xfId="12204" xr:uid="{00000000-0005-0000-0000-0000E89F0000}"/>
    <cellStyle name="표준 42 28 5 2" xfId="24551" xr:uid="{00000000-0005-0000-0000-0000E99F0000}"/>
    <cellStyle name="표준 42 28 5 2 2" xfId="29775" xr:uid="{00000000-0005-0000-0000-0000EA9F0000}"/>
    <cellStyle name="표준 42 28 5 2 2 2" xfId="41535" xr:uid="{00000000-0005-0000-0000-0000EB9F0000}"/>
    <cellStyle name="표준 42 28 5 2 3" xfId="36398" xr:uid="{00000000-0005-0000-0000-0000EC9F0000}"/>
    <cellStyle name="표준 42 28 5 3" xfId="26783" xr:uid="{00000000-0005-0000-0000-0000ED9F0000}"/>
    <cellStyle name="표준 42 28 5 3 2" xfId="38555" xr:uid="{00000000-0005-0000-0000-0000EE9F0000}"/>
    <cellStyle name="표준 42 28 5 4" xfId="35471" xr:uid="{00000000-0005-0000-0000-0000EF9F0000}"/>
    <cellStyle name="표준 42 28 6" xfId="23949" xr:uid="{00000000-0005-0000-0000-0000F09F0000}"/>
    <cellStyle name="표준 42 28 6 2" xfId="29173" xr:uid="{00000000-0005-0000-0000-0000F19F0000}"/>
    <cellStyle name="표준 42 28 6 2 2" xfId="40933" xr:uid="{00000000-0005-0000-0000-0000F29F0000}"/>
    <cellStyle name="표준 42 28 6 3" xfId="35796" xr:uid="{00000000-0005-0000-0000-0000F39F0000}"/>
    <cellStyle name="표준 42 28 7" xfId="25771" xr:uid="{00000000-0005-0000-0000-0000F49F0000}"/>
    <cellStyle name="표준 42 28 7 2" xfId="37548" xr:uid="{00000000-0005-0000-0000-0000F59F0000}"/>
    <cellStyle name="표준 42 28 8" xfId="34871" xr:uid="{00000000-0005-0000-0000-0000F69F0000}"/>
    <cellStyle name="표준 42 29" xfId="9851" xr:uid="{00000000-0005-0000-0000-0000F79F0000}"/>
    <cellStyle name="표준 42 29 2" xfId="11288" xr:uid="{00000000-0005-0000-0000-0000F89F0000}"/>
    <cellStyle name="표준 42 29 2 2" xfId="24346" xr:uid="{00000000-0005-0000-0000-0000F99F0000}"/>
    <cellStyle name="표준 42 29 2 2 2" xfId="29570" xr:uid="{00000000-0005-0000-0000-0000FA9F0000}"/>
    <cellStyle name="표준 42 29 2 2 2 2" xfId="41330" xr:uid="{00000000-0005-0000-0000-0000FB9F0000}"/>
    <cellStyle name="표준 42 29 2 2 3" xfId="36193" xr:uid="{00000000-0005-0000-0000-0000FC9F0000}"/>
    <cellStyle name="표준 42 29 2 3" xfId="26427" xr:uid="{00000000-0005-0000-0000-0000FD9F0000}"/>
    <cellStyle name="표준 42 29 2 3 2" xfId="38199" xr:uid="{00000000-0005-0000-0000-0000FE9F0000}"/>
    <cellStyle name="표준 42 29 2 4" xfId="35267" xr:uid="{00000000-0005-0000-0000-0000FF9F0000}"/>
    <cellStyle name="표준 42 29 3" xfId="10554" xr:uid="{00000000-0005-0000-0000-000000A00000}"/>
    <cellStyle name="표준 42 29 3 2" xfId="24039" xr:uid="{00000000-0005-0000-0000-000001A00000}"/>
    <cellStyle name="표준 42 29 3 2 2" xfId="29263" xr:uid="{00000000-0005-0000-0000-000002A00000}"/>
    <cellStyle name="표준 42 29 3 2 2 2" xfId="41023" xr:uid="{00000000-0005-0000-0000-000003A00000}"/>
    <cellStyle name="표준 42 29 3 2 3" xfId="35886" xr:uid="{00000000-0005-0000-0000-000004A00000}"/>
    <cellStyle name="표준 42 29 3 3" xfId="26014" xr:uid="{00000000-0005-0000-0000-000005A00000}"/>
    <cellStyle name="표준 42 29 3 3 2" xfId="37789" xr:uid="{00000000-0005-0000-0000-000006A00000}"/>
    <cellStyle name="표준 42 29 3 4" xfId="34961" xr:uid="{00000000-0005-0000-0000-000007A00000}"/>
    <cellStyle name="표준 42 29 4" xfId="11733" xr:uid="{00000000-0005-0000-0000-000008A00000}"/>
    <cellStyle name="표준 42 29 4 2" xfId="24475" xr:uid="{00000000-0005-0000-0000-000009A00000}"/>
    <cellStyle name="표준 42 29 4 2 2" xfId="29699" xr:uid="{00000000-0005-0000-0000-00000AA00000}"/>
    <cellStyle name="표준 42 29 4 2 2 2" xfId="41459" xr:uid="{00000000-0005-0000-0000-00000BA00000}"/>
    <cellStyle name="표준 42 29 4 2 3" xfId="36322" xr:uid="{00000000-0005-0000-0000-00000CA00000}"/>
    <cellStyle name="표준 42 29 4 3" xfId="26632" xr:uid="{00000000-0005-0000-0000-00000DA00000}"/>
    <cellStyle name="표준 42 29 4 3 2" xfId="38404" xr:uid="{00000000-0005-0000-0000-00000EA00000}"/>
    <cellStyle name="표준 42 29 4 4" xfId="35396" xr:uid="{00000000-0005-0000-0000-00000FA00000}"/>
    <cellStyle name="표준 42 29 5" xfId="12263" xr:uid="{00000000-0005-0000-0000-000010A00000}"/>
    <cellStyle name="표준 42 29 5 2" xfId="24600" xr:uid="{00000000-0005-0000-0000-000011A00000}"/>
    <cellStyle name="표준 42 29 5 2 2" xfId="29824" xr:uid="{00000000-0005-0000-0000-000012A00000}"/>
    <cellStyle name="표준 42 29 5 2 2 2" xfId="41584" xr:uid="{00000000-0005-0000-0000-000013A00000}"/>
    <cellStyle name="표준 42 29 5 2 3" xfId="36447" xr:uid="{00000000-0005-0000-0000-000014A00000}"/>
    <cellStyle name="표준 42 29 5 3" xfId="26833" xr:uid="{00000000-0005-0000-0000-000015A00000}"/>
    <cellStyle name="표준 42 29 5 3 2" xfId="38605" xr:uid="{00000000-0005-0000-0000-000016A00000}"/>
    <cellStyle name="표준 42 29 5 4" xfId="35520" xr:uid="{00000000-0005-0000-0000-000017A00000}"/>
    <cellStyle name="표준 42 29 6" xfId="23950" xr:uid="{00000000-0005-0000-0000-000018A00000}"/>
    <cellStyle name="표준 42 29 6 2" xfId="29174" xr:uid="{00000000-0005-0000-0000-000019A00000}"/>
    <cellStyle name="표준 42 29 6 2 2" xfId="40934" xr:uid="{00000000-0005-0000-0000-00001AA00000}"/>
    <cellStyle name="표준 42 29 6 3" xfId="35797" xr:uid="{00000000-0005-0000-0000-00001BA00000}"/>
    <cellStyle name="표준 42 29 7" xfId="25772" xr:uid="{00000000-0005-0000-0000-00001CA00000}"/>
    <cellStyle name="표준 42 29 7 2" xfId="37549" xr:uid="{00000000-0005-0000-0000-00001DA00000}"/>
    <cellStyle name="표준 42 29 8" xfId="34872" xr:uid="{00000000-0005-0000-0000-00001EA00000}"/>
    <cellStyle name="표준 42 3" xfId="2950" xr:uid="{00000000-0005-0000-0000-00001FA00000}"/>
    <cellStyle name="표준 42 3 2" xfId="11100" xr:uid="{00000000-0005-0000-0000-000020A00000}"/>
    <cellStyle name="표준 42 3 2 2" xfId="24258" xr:uid="{00000000-0005-0000-0000-000021A00000}"/>
    <cellStyle name="표준 42 3 2 2 2" xfId="29482" xr:uid="{00000000-0005-0000-0000-000022A00000}"/>
    <cellStyle name="표준 42 3 2 2 2 2" xfId="41242" xr:uid="{00000000-0005-0000-0000-000023A00000}"/>
    <cellStyle name="표준 42 3 2 2 3" xfId="36105" xr:uid="{00000000-0005-0000-0000-000024A00000}"/>
    <cellStyle name="표준 42 3 2 3" xfId="26315" xr:uid="{00000000-0005-0000-0000-000025A00000}"/>
    <cellStyle name="표준 42 3 2 3 2" xfId="38087" xr:uid="{00000000-0005-0000-0000-000026A00000}"/>
    <cellStyle name="표준 42 3 2 4" xfId="35180" xr:uid="{00000000-0005-0000-0000-000027A00000}"/>
    <cellStyle name="표준 42 3 3" xfId="10743" xr:uid="{00000000-0005-0000-0000-000028A00000}"/>
    <cellStyle name="표준 42 3 3 2" xfId="24127" xr:uid="{00000000-0005-0000-0000-000029A00000}"/>
    <cellStyle name="표준 42 3 3 2 2" xfId="29351" xr:uid="{00000000-0005-0000-0000-00002AA00000}"/>
    <cellStyle name="표준 42 3 3 2 2 2" xfId="41111" xr:uid="{00000000-0005-0000-0000-00002BA00000}"/>
    <cellStyle name="표준 42 3 3 2 3" xfId="35974" xr:uid="{00000000-0005-0000-0000-00002CA00000}"/>
    <cellStyle name="표준 42 3 3 3" xfId="26127" xr:uid="{00000000-0005-0000-0000-00002DA00000}"/>
    <cellStyle name="표준 42 3 3 3 2" xfId="37902" xr:uid="{00000000-0005-0000-0000-00002EA00000}"/>
    <cellStyle name="표준 42 3 3 4" xfId="35049" xr:uid="{00000000-0005-0000-0000-00002FA00000}"/>
    <cellStyle name="표준 42 3 4" xfId="11676" xr:uid="{00000000-0005-0000-0000-000030A00000}"/>
    <cellStyle name="표준 42 3 4 2" xfId="24428" xr:uid="{00000000-0005-0000-0000-000031A00000}"/>
    <cellStyle name="표준 42 3 4 2 2" xfId="29652" xr:uid="{00000000-0005-0000-0000-000032A00000}"/>
    <cellStyle name="표준 42 3 4 2 2 2" xfId="41412" xr:uid="{00000000-0005-0000-0000-000033A00000}"/>
    <cellStyle name="표준 42 3 4 2 3" xfId="36275" xr:uid="{00000000-0005-0000-0000-000034A00000}"/>
    <cellStyle name="표준 42 3 4 3" xfId="26584" xr:uid="{00000000-0005-0000-0000-000035A00000}"/>
    <cellStyle name="표준 42 3 4 3 2" xfId="38356" xr:uid="{00000000-0005-0000-0000-000036A00000}"/>
    <cellStyle name="표준 42 3 4 4" xfId="35349" xr:uid="{00000000-0005-0000-0000-000037A00000}"/>
    <cellStyle name="표준 42 3 5" xfId="12206" xr:uid="{00000000-0005-0000-0000-000038A00000}"/>
    <cellStyle name="표준 42 3 5 2" xfId="24553" xr:uid="{00000000-0005-0000-0000-000039A00000}"/>
    <cellStyle name="표준 42 3 5 2 2" xfId="29777" xr:uid="{00000000-0005-0000-0000-00003AA00000}"/>
    <cellStyle name="표준 42 3 5 2 2 2" xfId="41537" xr:uid="{00000000-0005-0000-0000-00003BA00000}"/>
    <cellStyle name="표준 42 3 5 2 3" xfId="36400" xr:uid="{00000000-0005-0000-0000-00003CA00000}"/>
    <cellStyle name="표준 42 3 5 3" xfId="26785" xr:uid="{00000000-0005-0000-0000-00003DA00000}"/>
    <cellStyle name="표준 42 3 5 3 2" xfId="38557" xr:uid="{00000000-0005-0000-0000-00003EA00000}"/>
    <cellStyle name="표준 42 3 5 4" xfId="35473" xr:uid="{00000000-0005-0000-0000-00003FA00000}"/>
    <cellStyle name="표준 42 3 6" xfId="23951" xr:uid="{00000000-0005-0000-0000-000040A00000}"/>
    <cellStyle name="표준 42 3 6 2" xfId="29175" xr:uid="{00000000-0005-0000-0000-000041A00000}"/>
    <cellStyle name="표준 42 3 6 2 2" xfId="40935" xr:uid="{00000000-0005-0000-0000-000042A00000}"/>
    <cellStyle name="표준 42 3 6 3" xfId="35798" xr:uid="{00000000-0005-0000-0000-000043A00000}"/>
    <cellStyle name="표준 42 3 7" xfId="9852" xr:uid="{00000000-0005-0000-0000-000044A00000}"/>
    <cellStyle name="표준 42 3 7 2" xfId="34873" xr:uid="{00000000-0005-0000-0000-000045A00000}"/>
    <cellStyle name="표준 42 3 8" xfId="25773" xr:uid="{00000000-0005-0000-0000-000046A00000}"/>
    <cellStyle name="표준 42 3 8 2" xfId="37550" xr:uid="{00000000-0005-0000-0000-000047A00000}"/>
    <cellStyle name="표준 42 30" xfId="9853" xr:uid="{00000000-0005-0000-0000-000048A00000}"/>
    <cellStyle name="표준 42 30 2" xfId="11291" xr:uid="{00000000-0005-0000-0000-000049A00000}"/>
    <cellStyle name="표준 42 30 2 2" xfId="24349" xr:uid="{00000000-0005-0000-0000-00004AA00000}"/>
    <cellStyle name="표준 42 30 2 2 2" xfId="29573" xr:uid="{00000000-0005-0000-0000-00004BA00000}"/>
    <cellStyle name="표준 42 30 2 2 2 2" xfId="41333" xr:uid="{00000000-0005-0000-0000-00004CA00000}"/>
    <cellStyle name="표준 42 30 2 2 3" xfId="36196" xr:uid="{00000000-0005-0000-0000-00004DA00000}"/>
    <cellStyle name="표준 42 30 2 3" xfId="26430" xr:uid="{00000000-0005-0000-0000-00004EA00000}"/>
    <cellStyle name="표준 42 30 2 3 2" xfId="38202" xr:uid="{00000000-0005-0000-0000-00004FA00000}"/>
    <cellStyle name="표준 42 30 2 4" xfId="35270" xr:uid="{00000000-0005-0000-0000-000050A00000}"/>
    <cellStyle name="표준 42 30 3" xfId="10551" xr:uid="{00000000-0005-0000-0000-000051A00000}"/>
    <cellStyle name="표준 42 30 3 2" xfId="24036" xr:uid="{00000000-0005-0000-0000-000052A00000}"/>
    <cellStyle name="표준 42 30 3 2 2" xfId="29260" xr:uid="{00000000-0005-0000-0000-000053A00000}"/>
    <cellStyle name="표준 42 30 3 2 2 2" xfId="41020" xr:uid="{00000000-0005-0000-0000-000054A00000}"/>
    <cellStyle name="표준 42 30 3 2 3" xfId="35883" xr:uid="{00000000-0005-0000-0000-000055A00000}"/>
    <cellStyle name="표준 42 30 3 3" xfId="26011" xr:uid="{00000000-0005-0000-0000-000056A00000}"/>
    <cellStyle name="표준 42 30 3 3 2" xfId="37786" xr:uid="{00000000-0005-0000-0000-000057A00000}"/>
    <cellStyle name="표준 42 30 3 4" xfId="34958" xr:uid="{00000000-0005-0000-0000-000058A00000}"/>
    <cellStyle name="표준 42 30 4" xfId="11064" xr:uid="{00000000-0005-0000-0000-000059A00000}"/>
    <cellStyle name="표준 42 30 4 2" xfId="24239" xr:uid="{00000000-0005-0000-0000-00005AA00000}"/>
    <cellStyle name="표준 42 30 4 2 2" xfId="29463" xr:uid="{00000000-0005-0000-0000-00005BA00000}"/>
    <cellStyle name="표준 42 30 4 2 2 2" xfId="41223" xr:uid="{00000000-0005-0000-0000-00005CA00000}"/>
    <cellStyle name="표준 42 30 4 2 3" xfId="36086" xr:uid="{00000000-0005-0000-0000-00005DA00000}"/>
    <cellStyle name="표준 42 30 4 3" xfId="26294" xr:uid="{00000000-0005-0000-0000-00005EA00000}"/>
    <cellStyle name="표준 42 30 4 3 2" xfId="38066" xr:uid="{00000000-0005-0000-0000-00005FA00000}"/>
    <cellStyle name="표준 42 30 4 4" xfId="35161" xr:uid="{00000000-0005-0000-0000-000060A00000}"/>
    <cellStyle name="표준 42 30 5" xfId="12265" xr:uid="{00000000-0005-0000-0000-000061A00000}"/>
    <cellStyle name="표준 42 30 5 2" xfId="24602" xr:uid="{00000000-0005-0000-0000-000062A00000}"/>
    <cellStyle name="표준 42 30 5 2 2" xfId="29826" xr:uid="{00000000-0005-0000-0000-000063A00000}"/>
    <cellStyle name="표준 42 30 5 2 2 2" xfId="41586" xr:uid="{00000000-0005-0000-0000-000064A00000}"/>
    <cellStyle name="표준 42 30 5 2 3" xfId="36449" xr:uid="{00000000-0005-0000-0000-000065A00000}"/>
    <cellStyle name="표준 42 30 5 3" xfId="26835" xr:uid="{00000000-0005-0000-0000-000066A00000}"/>
    <cellStyle name="표준 42 30 5 3 2" xfId="38607" xr:uid="{00000000-0005-0000-0000-000067A00000}"/>
    <cellStyle name="표준 42 30 5 4" xfId="35522" xr:uid="{00000000-0005-0000-0000-000068A00000}"/>
    <cellStyle name="표준 42 30 6" xfId="23952" xr:uid="{00000000-0005-0000-0000-000069A00000}"/>
    <cellStyle name="표준 42 30 6 2" xfId="29176" xr:uid="{00000000-0005-0000-0000-00006AA00000}"/>
    <cellStyle name="표준 42 30 6 2 2" xfId="40936" xr:uid="{00000000-0005-0000-0000-00006BA00000}"/>
    <cellStyle name="표준 42 30 6 3" xfId="35799" xr:uid="{00000000-0005-0000-0000-00006CA00000}"/>
    <cellStyle name="표준 42 30 7" xfId="25774" xr:uid="{00000000-0005-0000-0000-00006DA00000}"/>
    <cellStyle name="표준 42 30 7 2" xfId="37551" xr:uid="{00000000-0005-0000-0000-00006EA00000}"/>
    <cellStyle name="표준 42 30 8" xfId="34874" xr:uid="{00000000-0005-0000-0000-00006FA00000}"/>
    <cellStyle name="표준 42 31" xfId="9854" xr:uid="{00000000-0005-0000-0000-000070A00000}"/>
    <cellStyle name="표준 42 31 2" xfId="11294" xr:uid="{00000000-0005-0000-0000-000071A00000}"/>
    <cellStyle name="표준 42 31 2 2" xfId="24352" xr:uid="{00000000-0005-0000-0000-000072A00000}"/>
    <cellStyle name="표준 42 31 2 2 2" xfId="29576" xr:uid="{00000000-0005-0000-0000-000073A00000}"/>
    <cellStyle name="표준 42 31 2 2 2 2" xfId="41336" xr:uid="{00000000-0005-0000-0000-000074A00000}"/>
    <cellStyle name="표준 42 31 2 2 3" xfId="36199" xr:uid="{00000000-0005-0000-0000-000075A00000}"/>
    <cellStyle name="표준 42 31 2 3" xfId="26433" xr:uid="{00000000-0005-0000-0000-000076A00000}"/>
    <cellStyle name="표준 42 31 2 3 2" xfId="38205" xr:uid="{00000000-0005-0000-0000-000077A00000}"/>
    <cellStyle name="표준 42 31 2 4" xfId="35273" xr:uid="{00000000-0005-0000-0000-000078A00000}"/>
    <cellStyle name="표준 42 31 3" xfId="10548" xr:uid="{00000000-0005-0000-0000-000079A00000}"/>
    <cellStyle name="표준 42 31 3 2" xfId="24033" xr:uid="{00000000-0005-0000-0000-00007AA00000}"/>
    <cellStyle name="표준 42 31 3 2 2" xfId="29257" xr:uid="{00000000-0005-0000-0000-00007BA00000}"/>
    <cellStyle name="표준 42 31 3 2 2 2" xfId="41017" xr:uid="{00000000-0005-0000-0000-00007CA00000}"/>
    <cellStyle name="표준 42 31 3 2 3" xfId="35880" xr:uid="{00000000-0005-0000-0000-00007DA00000}"/>
    <cellStyle name="표준 42 31 3 3" xfId="26008" xr:uid="{00000000-0005-0000-0000-00007EA00000}"/>
    <cellStyle name="표준 42 31 3 3 2" xfId="37783" xr:uid="{00000000-0005-0000-0000-00007FA00000}"/>
    <cellStyle name="표준 42 31 3 4" xfId="34955" xr:uid="{00000000-0005-0000-0000-000080A00000}"/>
    <cellStyle name="표준 42 31 4" xfId="11738" xr:uid="{00000000-0005-0000-0000-000081A00000}"/>
    <cellStyle name="표준 42 31 4 2" xfId="24480" xr:uid="{00000000-0005-0000-0000-000082A00000}"/>
    <cellStyle name="표준 42 31 4 2 2" xfId="29704" xr:uid="{00000000-0005-0000-0000-000083A00000}"/>
    <cellStyle name="표준 42 31 4 2 2 2" xfId="41464" xr:uid="{00000000-0005-0000-0000-000084A00000}"/>
    <cellStyle name="표준 42 31 4 2 3" xfId="36327" xr:uid="{00000000-0005-0000-0000-000085A00000}"/>
    <cellStyle name="표준 42 31 4 3" xfId="26637" xr:uid="{00000000-0005-0000-0000-000086A00000}"/>
    <cellStyle name="표준 42 31 4 3 2" xfId="38409" xr:uid="{00000000-0005-0000-0000-000087A00000}"/>
    <cellStyle name="표준 42 31 4 4" xfId="35401" xr:uid="{00000000-0005-0000-0000-000088A00000}"/>
    <cellStyle name="표준 42 31 5" xfId="12268" xr:uid="{00000000-0005-0000-0000-000089A00000}"/>
    <cellStyle name="표준 42 31 5 2" xfId="24605" xr:uid="{00000000-0005-0000-0000-00008AA00000}"/>
    <cellStyle name="표준 42 31 5 2 2" xfId="29829" xr:uid="{00000000-0005-0000-0000-00008BA00000}"/>
    <cellStyle name="표준 42 31 5 2 2 2" xfId="41589" xr:uid="{00000000-0005-0000-0000-00008CA00000}"/>
    <cellStyle name="표준 42 31 5 2 3" xfId="36452" xr:uid="{00000000-0005-0000-0000-00008DA00000}"/>
    <cellStyle name="표준 42 31 5 3" xfId="26838" xr:uid="{00000000-0005-0000-0000-00008EA00000}"/>
    <cellStyle name="표준 42 31 5 3 2" xfId="38610" xr:uid="{00000000-0005-0000-0000-00008FA00000}"/>
    <cellStyle name="표준 42 31 5 4" xfId="35525" xr:uid="{00000000-0005-0000-0000-000090A00000}"/>
    <cellStyle name="표준 42 31 6" xfId="23953" xr:uid="{00000000-0005-0000-0000-000091A00000}"/>
    <cellStyle name="표준 42 31 6 2" xfId="29177" xr:uid="{00000000-0005-0000-0000-000092A00000}"/>
    <cellStyle name="표준 42 31 6 2 2" xfId="40937" xr:uid="{00000000-0005-0000-0000-000093A00000}"/>
    <cellStyle name="표준 42 31 6 3" xfId="35800" xr:uid="{00000000-0005-0000-0000-000094A00000}"/>
    <cellStyle name="표준 42 31 7" xfId="25775" xr:uid="{00000000-0005-0000-0000-000095A00000}"/>
    <cellStyle name="표준 42 31 7 2" xfId="37552" xr:uid="{00000000-0005-0000-0000-000096A00000}"/>
    <cellStyle name="표준 42 31 8" xfId="34875" xr:uid="{00000000-0005-0000-0000-000097A00000}"/>
    <cellStyle name="표준 42 32" xfId="9855" xr:uid="{00000000-0005-0000-0000-000098A00000}"/>
    <cellStyle name="표준 42 32 2" xfId="11297" xr:uid="{00000000-0005-0000-0000-000099A00000}"/>
    <cellStyle name="표준 42 32 2 2" xfId="24355" xr:uid="{00000000-0005-0000-0000-00009AA00000}"/>
    <cellStyle name="표준 42 32 2 2 2" xfId="29579" xr:uid="{00000000-0005-0000-0000-00009BA00000}"/>
    <cellStyle name="표준 42 32 2 2 2 2" xfId="41339" xr:uid="{00000000-0005-0000-0000-00009CA00000}"/>
    <cellStyle name="표준 42 32 2 2 3" xfId="36202" xr:uid="{00000000-0005-0000-0000-00009DA00000}"/>
    <cellStyle name="표준 42 32 2 3" xfId="26436" xr:uid="{00000000-0005-0000-0000-00009EA00000}"/>
    <cellStyle name="표준 42 32 2 3 2" xfId="38208" xr:uid="{00000000-0005-0000-0000-00009FA00000}"/>
    <cellStyle name="표준 42 32 2 4" xfId="35276" xr:uid="{00000000-0005-0000-0000-0000A0A00000}"/>
    <cellStyle name="표준 42 32 3" xfId="10545" xr:uid="{00000000-0005-0000-0000-0000A1A00000}"/>
    <cellStyle name="표준 42 32 3 2" xfId="24030" xr:uid="{00000000-0005-0000-0000-0000A2A00000}"/>
    <cellStyle name="표준 42 32 3 2 2" xfId="29254" xr:uid="{00000000-0005-0000-0000-0000A3A00000}"/>
    <cellStyle name="표준 42 32 3 2 2 2" xfId="41014" xr:uid="{00000000-0005-0000-0000-0000A4A00000}"/>
    <cellStyle name="표준 42 32 3 2 3" xfId="35877" xr:uid="{00000000-0005-0000-0000-0000A5A00000}"/>
    <cellStyle name="표준 42 32 3 3" xfId="26005" xr:uid="{00000000-0005-0000-0000-0000A6A00000}"/>
    <cellStyle name="표준 42 32 3 3 2" xfId="37780" xr:uid="{00000000-0005-0000-0000-0000A7A00000}"/>
    <cellStyle name="표준 42 32 3 4" xfId="34952" xr:uid="{00000000-0005-0000-0000-0000A8A00000}"/>
    <cellStyle name="표준 42 32 4" xfId="11741" xr:uid="{00000000-0005-0000-0000-0000A9A00000}"/>
    <cellStyle name="표준 42 32 4 2" xfId="24483" xr:uid="{00000000-0005-0000-0000-0000AAA00000}"/>
    <cellStyle name="표준 42 32 4 2 2" xfId="29707" xr:uid="{00000000-0005-0000-0000-0000ABA00000}"/>
    <cellStyle name="표준 42 32 4 2 2 2" xfId="41467" xr:uid="{00000000-0005-0000-0000-0000ACA00000}"/>
    <cellStyle name="표준 42 32 4 2 3" xfId="36330" xr:uid="{00000000-0005-0000-0000-0000ADA00000}"/>
    <cellStyle name="표준 42 32 4 3" xfId="26640" xr:uid="{00000000-0005-0000-0000-0000AEA00000}"/>
    <cellStyle name="표준 42 32 4 3 2" xfId="38412" xr:uid="{00000000-0005-0000-0000-0000AFA00000}"/>
    <cellStyle name="표준 42 32 4 4" xfId="35404" xr:uid="{00000000-0005-0000-0000-0000B0A00000}"/>
    <cellStyle name="표준 42 32 5" xfId="12271" xr:uid="{00000000-0005-0000-0000-0000B1A00000}"/>
    <cellStyle name="표준 42 32 5 2" xfId="24608" xr:uid="{00000000-0005-0000-0000-0000B2A00000}"/>
    <cellStyle name="표준 42 32 5 2 2" xfId="29832" xr:uid="{00000000-0005-0000-0000-0000B3A00000}"/>
    <cellStyle name="표준 42 32 5 2 2 2" xfId="41592" xr:uid="{00000000-0005-0000-0000-0000B4A00000}"/>
    <cellStyle name="표준 42 32 5 2 3" xfId="36455" xr:uid="{00000000-0005-0000-0000-0000B5A00000}"/>
    <cellStyle name="표준 42 32 5 3" xfId="26841" xr:uid="{00000000-0005-0000-0000-0000B6A00000}"/>
    <cellStyle name="표준 42 32 5 3 2" xfId="38613" xr:uid="{00000000-0005-0000-0000-0000B7A00000}"/>
    <cellStyle name="표준 42 32 5 4" xfId="35528" xr:uid="{00000000-0005-0000-0000-0000B8A00000}"/>
    <cellStyle name="표준 42 32 6" xfId="23954" xr:uid="{00000000-0005-0000-0000-0000B9A00000}"/>
    <cellStyle name="표준 42 32 6 2" xfId="29178" xr:uid="{00000000-0005-0000-0000-0000BAA00000}"/>
    <cellStyle name="표준 42 32 6 2 2" xfId="40938" xr:uid="{00000000-0005-0000-0000-0000BBA00000}"/>
    <cellStyle name="표준 42 32 6 3" xfId="35801" xr:uid="{00000000-0005-0000-0000-0000BCA00000}"/>
    <cellStyle name="표준 42 32 7" xfId="25776" xr:uid="{00000000-0005-0000-0000-0000BDA00000}"/>
    <cellStyle name="표준 42 32 7 2" xfId="37553" xr:uid="{00000000-0005-0000-0000-0000BEA00000}"/>
    <cellStyle name="표준 42 32 8" xfId="34876" xr:uid="{00000000-0005-0000-0000-0000BFA00000}"/>
    <cellStyle name="표준 42 33" xfId="9856" xr:uid="{00000000-0005-0000-0000-0000C0A00000}"/>
    <cellStyle name="표준 42 33 2" xfId="11300" xr:uid="{00000000-0005-0000-0000-0000C1A00000}"/>
    <cellStyle name="표준 42 33 2 2" xfId="24358" xr:uid="{00000000-0005-0000-0000-0000C2A00000}"/>
    <cellStyle name="표준 42 33 2 2 2" xfId="29582" xr:uid="{00000000-0005-0000-0000-0000C3A00000}"/>
    <cellStyle name="표준 42 33 2 2 2 2" xfId="41342" xr:uid="{00000000-0005-0000-0000-0000C4A00000}"/>
    <cellStyle name="표준 42 33 2 2 3" xfId="36205" xr:uid="{00000000-0005-0000-0000-0000C5A00000}"/>
    <cellStyle name="표준 42 33 2 3" xfId="26439" xr:uid="{00000000-0005-0000-0000-0000C6A00000}"/>
    <cellStyle name="표준 42 33 2 3 2" xfId="38211" xr:uid="{00000000-0005-0000-0000-0000C7A00000}"/>
    <cellStyle name="표준 42 33 2 4" xfId="35279" xr:uid="{00000000-0005-0000-0000-0000C8A00000}"/>
    <cellStyle name="표준 42 33 3" xfId="10542" xr:uid="{00000000-0005-0000-0000-0000C9A00000}"/>
    <cellStyle name="표준 42 33 3 2" xfId="24027" xr:uid="{00000000-0005-0000-0000-0000CAA00000}"/>
    <cellStyle name="표준 42 33 3 2 2" xfId="29251" xr:uid="{00000000-0005-0000-0000-0000CBA00000}"/>
    <cellStyle name="표준 42 33 3 2 2 2" xfId="41011" xr:uid="{00000000-0005-0000-0000-0000CCA00000}"/>
    <cellStyle name="표준 42 33 3 2 3" xfId="35874" xr:uid="{00000000-0005-0000-0000-0000CDA00000}"/>
    <cellStyle name="표준 42 33 3 3" xfId="26002" xr:uid="{00000000-0005-0000-0000-0000CEA00000}"/>
    <cellStyle name="표준 42 33 3 3 2" xfId="37777" xr:uid="{00000000-0005-0000-0000-0000CFA00000}"/>
    <cellStyle name="표준 42 33 3 4" xfId="34949" xr:uid="{00000000-0005-0000-0000-0000D0A00000}"/>
    <cellStyle name="표준 42 33 4" xfId="11744" xr:uid="{00000000-0005-0000-0000-0000D1A00000}"/>
    <cellStyle name="표준 42 33 4 2" xfId="24486" xr:uid="{00000000-0005-0000-0000-0000D2A00000}"/>
    <cellStyle name="표준 42 33 4 2 2" xfId="29710" xr:uid="{00000000-0005-0000-0000-0000D3A00000}"/>
    <cellStyle name="표준 42 33 4 2 2 2" xfId="41470" xr:uid="{00000000-0005-0000-0000-0000D4A00000}"/>
    <cellStyle name="표준 42 33 4 2 3" xfId="36333" xr:uid="{00000000-0005-0000-0000-0000D5A00000}"/>
    <cellStyle name="표준 42 33 4 3" xfId="26643" xr:uid="{00000000-0005-0000-0000-0000D6A00000}"/>
    <cellStyle name="표준 42 33 4 3 2" xfId="38415" xr:uid="{00000000-0005-0000-0000-0000D7A00000}"/>
    <cellStyle name="표준 42 33 4 4" xfId="35407" xr:uid="{00000000-0005-0000-0000-0000D8A00000}"/>
    <cellStyle name="표준 42 33 5" xfId="12274" xr:uid="{00000000-0005-0000-0000-0000D9A00000}"/>
    <cellStyle name="표준 42 33 5 2" xfId="24611" xr:uid="{00000000-0005-0000-0000-0000DAA00000}"/>
    <cellStyle name="표준 42 33 5 2 2" xfId="29835" xr:uid="{00000000-0005-0000-0000-0000DBA00000}"/>
    <cellStyle name="표준 42 33 5 2 2 2" xfId="41595" xr:uid="{00000000-0005-0000-0000-0000DCA00000}"/>
    <cellStyle name="표준 42 33 5 2 3" xfId="36458" xr:uid="{00000000-0005-0000-0000-0000DDA00000}"/>
    <cellStyle name="표준 42 33 5 3" xfId="26844" xr:uid="{00000000-0005-0000-0000-0000DEA00000}"/>
    <cellStyle name="표준 42 33 5 3 2" xfId="38616" xr:uid="{00000000-0005-0000-0000-0000DFA00000}"/>
    <cellStyle name="표준 42 33 5 4" xfId="35531" xr:uid="{00000000-0005-0000-0000-0000E0A00000}"/>
    <cellStyle name="표준 42 33 6" xfId="23955" xr:uid="{00000000-0005-0000-0000-0000E1A00000}"/>
    <cellStyle name="표준 42 33 6 2" xfId="29179" xr:uid="{00000000-0005-0000-0000-0000E2A00000}"/>
    <cellStyle name="표준 42 33 6 2 2" xfId="40939" xr:uid="{00000000-0005-0000-0000-0000E3A00000}"/>
    <cellStyle name="표준 42 33 6 3" xfId="35802" xr:uid="{00000000-0005-0000-0000-0000E4A00000}"/>
    <cellStyle name="표준 42 33 7" xfId="25777" xr:uid="{00000000-0005-0000-0000-0000E5A00000}"/>
    <cellStyle name="표준 42 33 7 2" xfId="37554" xr:uid="{00000000-0005-0000-0000-0000E6A00000}"/>
    <cellStyle name="표준 42 33 8" xfId="34877" xr:uid="{00000000-0005-0000-0000-0000E7A00000}"/>
    <cellStyle name="표준 42 34" xfId="9857" xr:uid="{00000000-0005-0000-0000-0000E8A00000}"/>
    <cellStyle name="표준 42 34 2" xfId="11303" xr:uid="{00000000-0005-0000-0000-0000E9A00000}"/>
    <cellStyle name="표준 42 34 2 2" xfId="24361" xr:uid="{00000000-0005-0000-0000-0000EAA00000}"/>
    <cellStyle name="표준 42 34 2 2 2" xfId="29585" xr:uid="{00000000-0005-0000-0000-0000EBA00000}"/>
    <cellStyle name="표준 42 34 2 2 2 2" xfId="41345" xr:uid="{00000000-0005-0000-0000-0000ECA00000}"/>
    <cellStyle name="표준 42 34 2 2 3" xfId="36208" xr:uid="{00000000-0005-0000-0000-0000EDA00000}"/>
    <cellStyle name="표준 42 34 2 3" xfId="26442" xr:uid="{00000000-0005-0000-0000-0000EEA00000}"/>
    <cellStyle name="표준 42 34 2 3 2" xfId="38214" xr:uid="{00000000-0005-0000-0000-0000EFA00000}"/>
    <cellStyle name="표준 42 34 2 4" xfId="35282" xr:uid="{00000000-0005-0000-0000-0000F0A00000}"/>
    <cellStyle name="표준 42 34 3" xfId="10539" xr:uid="{00000000-0005-0000-0000-0000F1A00000}"/>
    <cellStyle name="표준 42 34 3 2" xfId="24024" xr:uid="{00000000-0005-0000-0000-0000F2A00000}"/>
    <cellStyle name="표준 42 34 3 2 2" xfId="29248" xr:uid="{00000000-0005-0000-0000-0000F3A00000}"/>
    <cellStyle name="표준 42 34 3 2 2 2" xfId="41008" xr:uid="{00000000-0005-0000-0000-0000F4A00000}"/>
    <cellStyle name="표준 42 34 3 2 3" xfId="35871" xr:uid="{00000000-0005-0000-0000-0000F5A00000}"/>
    <cellStyle name="표준 42 34 3 3" xfId="25999" xr:uid="{00000000-0005-0000-0000-0000F6A00000}"/>
    <cellStyle name="표준 42 34 3 3 2" xfId="37774" xr:uid="{00000000-0005-0000-0000-0000F7A00000}"/>
    <cellStyle name="표준 42 34 3 4" xfId="34946" xr:uid="{00000000-0005-0000-0000-0000F8A00000}"/>
    <cellStyle name="표준 42 34 4" xfId="11747" xr:uid="{00000000-0005-0000-0000-0000F9A00000}"/>
    <cellStyle name="표준 42 34 4 2" xfId="24489" xr:uid="{00000000-0005-0000-0000-0000FAA00000}"/>
    <cellStyle name="표준 42 34 4 2 2" xfId="29713" xr:uid="{00000000-0005-0000-0000-0000FBA00000}"/>
    <cellStyle name="표준 42 34 4 2 2 2" xfId="41473" xr:uid="{00000000-0005-0000-0000-0000FCA00000}"/>
    <cellStyle name="표준 42 34 4 2 3" xfId="36336" xr:uid="{00000000-0005-0000-0000-0000FDA00000}"/>
    <cellStyle name="표준 42 34 4 3" xfId="26646" xr:uid="{00000000-0005-0000-0000-0000FEA00000}"/>
    <cellStyle name="표준 42 34 4 3 2" xfId="38418" xr:uid="{00000000-0005-0000-0000-0000FFA00000}"/>
    <cellStyle name="표준 42 34 4 4" xfId="35410" xr:uid="{00000000-0005-0000-0000-000000A10000}"/>
    <cellStyle name="표준 42 34 5" xfId="12277" xr:uid="{00000000-0005-0000-0000-000001A10000}"/>
    <cellStyle name="표준 42 34 5 2" xfId="24614" xr:uid="{00000000-0005-0000-0000-000002A10000}"/>
    <cellStyle name="표준 42 34 5 2 2" xfId="29838" xr:uid="{00000000-0005-0000-0000-000003A10000}"/>
    <cellStyle name="표준 42 34 5 2 2 2" xfId="41598" xr:uid="{00000000-0005-0000-0000-000004A10000}"/>
    <cellStyle name="표준 42 34 5 2 3" xfId="36461" xr:uid="{00000000-0005-0000-0000-000005A10000}"/>
    <cellStyle name="표준 42 34 5 3" xfId="26847" xr:uid="{00000000-0005-0000-0000-000006A10000}"/>
    <cellStyle name="표준 42 34 5 3 2" xfId="38619" xr:uid="{00000000-0005-0000-0000-000007A10000}"/>
    <cellStyle name="표준 42 34 5 4" xfId="35534" xr:uid="{00000000-0005-0000-0000-000008A10000}"/>
    <cellStyle name="표준 42 34 6" xfId="23956" xr:uid="{00000000-0005-0000-0000-000009A10000}"/>
    <cellStyle name="표준 42 34 6 2" xfId="29180" xr:uid="{00000000-0005-0000-0000-00000AA10000}"/>
    <cellStyle name="표준 42 34 6 2 2" xfId="40940" xr:uid="{00000000-0005-0000-0000-00000BA10000}"/>
    <cellStyle name="표준 42 34 6 3" xfId="35803" xr:uid="{00000000-0005-0000-0000-00000CA10000}"/>
    <cellStyle name="표준 42 34 7" xfId="25778" xr:uid="{00000000-0005-0000-0000-00000DA10000}"/>
    <cellStyle name="표준 42 34 7 2" xfId="37555" xr:uid="{00000000-0005-0000-0000-00000EA10000}"/>
    <cellStyle name="표준 42 34 8" xfId="34878" xr:uid="{00000000-0005-0000-0000-00000FA10000}"/>
    <cellStyle name="표준 42 35" xfId="9858" xr:uid="{00000000-0005-0000-0000-000010A10000}"/>
    <cellStyle name="표준 42 35 2" xfId="11306" xr:uid="{00000000-0005-0000-0000-000011A10000}"/>
    <cellStyle name="표준 42 35 2 2" xfId="24364" xr:uid="{00000000-0005-0000-0000-000012A10000}"/>
    <cellStyle name="표준 42 35 2 2 2" xfId="29588" xr:uid="{00000000-0005-0000-0000-000013A10000}"/>
    <cellStyle name="표준 42 35 2 2 2 2" xfId="41348" xr:uid="{00000000-0005-0000-0000-000014A10000}"/>
    <cellStyle name="표준 42 35 2 2 3" xfId="36211" xr:uid="{00000000-0005-0000-0000-000015A10000}"/>
    <cellStyle name="표준 42 35 2 3" xfId="26445" xr:uid="{00000000-0005-0000-0000-000016A10000}"/>
    <cellStyle name="표준 42 35 2 3 2" xfId="38217" xr:uid="{00000000-0005-0000-0000-000017A10000}"/>
    <cellStyle name="표준 42 35 2 4" xfId="35285" xr:uid="{00000000-0005-0000-0000-000018A10000}"/>
    <cellStyle name="표준 42 35 3" xfId="10536" xr:uid="{00000000-0005-0000-0000-000019A10000}"/>
    <cellStyle name="표준 42 35 3 2" xfId="24021" xr:uid="{00000000-0005-0000-0000-00001AA10000}"/>
    <cellStyle name="표준 42 35 3 2 2" xfId="29245" xr:uid="{00000000-0005-0000-0000-00001BA10000}"/>
    <cellStyle name="표준 42 35 3 2 2 2" xfId="41005" xr:uid="{00000000-0005-0000-0000-00001CA10000}"/>
    <cellStyle name="표준 42 35 3 2 3" xfId="35868" xr:uid="{00000000-0005-0000-0000-00001DA10000}"/>
    <cellStyle name="표준 42 35 3 3" xfId="25996" xr:uid="{00000000-0005-0000-0000-00001EA10000}"/>
    <cellStyle name="표준 42 35 3 3 2" xfId="37771" xr:uid="{00000000-0005-0000-0000-00001FA10000}"/>
    <cellStyle name="표준 42 35 3 4" xfId="34943" xr:uid="{00000000-0005-0000-0000-000020A10000}"/>
    <cellStyle name="표준 42 35 4" xfId="11750" xr:uid="{00000000-0005-0000-0000-000021A10000}"/>
    <cellStyle name="표준 42 35 4 2" xfId="24492" xr:uid="{00000000-0005-0000-0000-000022A10000}"/>
    <cellStyle name="표준 42 35 4 2 2" xfId="29716" xr:uid="{00000000-0005-0000-0000-000023A10000}"/>
    <cellStyle name="표준 42 35 4 2 2 2" xfId="41476" xr:uid="{00000000-0005-0000-0000-000024A10000}"/>
    <cellStyle name="표준 42 35 4 2 3" xfId="36339" xr:uid="{00000000-0005-0000-0000-000025A10000}"/>
    <cellStyle name="표준 42 35 4 3" xfId="26649" xr:uid="{00000000-0005-0000-0000-000026A10000}"/>
    <cellStyle name="표준 42 35 4 3 2" xfId="38421" xr:uid="{00000000-0005-0000-0000-000027A10000}"/>
    <cellStyle name="표준 42 35 4 4" xfId="35413" xr:uid="{00000000-0005-0000-0000-000028A10000}"/>
    <cellStyle name="표준 42 35 5" xfId="12280" xr:uid="{00000000-0005-0000-0000-000029A10000}"/>
    <cellStyle name="표준 42 35 5 2" xfId="24617" xr:uid="{00000000-0005-0000-0000-00002AA10000}"/>
    <cellStyle name="표준 42 35 5 2 2" xfId="29841" xr:uid="{00000000-0005-0000-0000-00002BA10000}"/>
    <cellStyle name="표준 42 35 5 2 2 2" xfId="41601" xr:uid="{00000000-0005-0000-0000-00002CA10000}"/>
    <cellStyle name="표준 42 35 5 2 3" xfId="36464" xr:uid="{00000000-0005-0000-0000-00002DA10000}"/>
    <cellStyle name="표준 42 35 5 3" xfId="26850" xr:uid="{00000000-0005-0000-0000-00002EA10000}"/>
    <cellStyle name="표준 42 35 5 3 2" xfId="38622" xr:uid="{00000000-0005-0000-0000-00002FA10000}"/>
    <cellStyle name="표준 42 35 5 4" xfId="35537" xr:uid="{00000000-0005-0000-0000-000030A10000}"/>
    <cellStyle name="표준 42 35 6" xfId="23957" xr:uid="{00000000-0005-0000-0000-000031A10000}"/>
    <cellStyle name="표준 42 35 6 2" xfId="29181" xr:uid="{00000000-0005-0000-0000-000032A10000}"/>
    <cellStyle name="표준 42 35 6 2 2" xfId="40941" xr:uid="{00000000-0005-0000-0000-000033A10000}"/>
    <cellStyle name="표준 42 35 6 3" xfId="35804" xr:uid="{00000000-0005-0000-0000-000034A10000}"/>
    <cellStyle name="표준 42 35 7" xfId="25779" xr:uid="{00000000-0005-0000-0000-000035A10000}"/>
    <cellStyle name="표준 42 35 7 2" xfId="37556" xr:uid="{00000000-0005-0000-0000-000036A10000}"/>
    <cellStyle name="표준 42 35 8" xfId="34879" xr:uid="{00000000-0005-0000-0000-000037A10000}"/>
    <cellStyle name="표준 42 36" xfId="9859" xr:uid="{00000000-0005-0000-0000-000038A10000}"/>
    <cellStyle name="표준 42 36 2" xfId="11309" xr:uid="{00000000-0005-0000-0000-000039A10000}"/>
    <cellStyle name="표준 42 36 2 2" xfId="24367" xr:uid="{00000000-0005-0000-0000-00003AA10000}"/>
    <cellStyle name="표준 42 36 2 2 2" xfId="29591" xr:uid="{00000000-0005-0000-0000-00003BA10000}"/>
    <cellStyle name="표준 42 36 2 2 2 2" xfId="41351" xr:uid="{00000000-0005-0000-0000-00003CA10000}"/>
    <cellStyle name="표준 42 36 2 2 3" xfId="36214" xr:uid="{00000000-0005-0000-0000-00003DA10000}"/>
    <cellStyle name="표준 42 36 2 3" xfId="26448" xr:uid="{00000000-0005-0000-0000-00003EA10000}"/>
    <cellStyle name="표준 42 36 2 3 2" xfId="38220" xr:uid="{00000000-0005-0000-0000-00003FA10000}"/>
    <cellStyle name="표준 42 36 2 4" xfId="35288" xr:uid="{00000000-0005-0000-0000-000040A10000}"/>
    <cellStyle name="표준 42 36 3" xfId="10533" xr:uid="{00000000-0005-0000-0000-000041A10000}"/>
    <cellStyle name="표준 42 36 3 2" xfId="24018" xr:uid="{00000000-0005-0000-0000-000042A10000}"/>
    <cellStyle name="표준 42 36 3 2 2" xfId="29242" xr:uid="{00000000-0005-0000-0000-000043A10000}"/>
    <cellStyle name="표준 42 36 3 2 2 2" xfId="41002" xr:uid="{00000000-0005-0000-0000-000044A10000}"/>
    <cellStyle name="표준 42 36 3 2 3" xfId="35865" xr:uid="{00000000-0005-0000-0000-000045A10000}"/>
    <cellStyle name="표준 42 36 3 3" xfId="25993" xr:uid="{00000000-0005-0000-0000-000046A10000}"/>
    <cellStyle name="표준 42 36 3 3 2" xfId="37768" xr:uid="{00000000-0005-0000-0000-000047A10000}"/>
    <cellStyle name="표준 42 36 3 4" xfId="34940" xr:uid="{00000000-0005-0000-0000-000048A10000}"/>
    <cellStyle name="표준 42 36 4" xfId="11753" xr:uid="{00000000-0005-0000-0000-000049A10000}"/>
    <cellStyle name="표준 42 36 4 2" xfId="24495" xr:uid="{00000000-0005-0000-0000-00004AA10000}"/>
    <cellStyle name="표준 42 36 4 2 2" xfId="29719" xr:uid="{00000000-0005-0000-0000-00004BA10000}"/>
    <cellStyle name="표준 42 36 4 2 2 2" xfId="41479" xr:uid="{00000000-0005-0000-0000-00004CA10000}"/>
    <cellStyle name="표준 42 36 4 2 3" xfId="36342" xr:uid="{00000000-0005-0000-0000-00004DA10000}"/>
    <cellStyle name="표준 42 36 4 3" xfId="26652" xr:uid="{00000000-0005-0000-0000-00004EA10000}"/>
    <cellStyle name="표준 42 36 4 3 2" xfId="38424" xr:uid="{00000000-0005-0000-0000-00004FA10000}"/>
    <cellStyle name="표준 42 36 4 4" xfId="35416" xr:uid="{00000000-0005-0000-0000-000050A10000}"/>
    <cellStyle name="표준 42 36 5" xfId="12283" xr:uid="{00000000-0005-0000-0000-000051A10000}"/>
    <cellStyle name="표준 42 36 5 2" xfId="24620" xr:uid="{00000000-0005-0000-0000-000052A10000}"/>
    <cellStyle name="표준 42 36 5 2 2" xfId="29844" xr:uid="{00000000-0005-0000-0000-000053A10000}"/>
    <cellStyle name="표준 42 36 5 2 2 2" xfId="41604" xr:uid="{00000000-0005-0000-0000-000054A10000}"/>
    <cellStyle name="표준 42 36 5 2 3" xfId="36467" xr:uid="{00000000-0005-0000-0000-000055A10000}"/>
    <cellStyle name="표준 42 36 5 3" xfId="26853" xr:uid="{00000000-0005-0000-0000-000056A10000}"/>
    <cellStyle name="표준 42 36 5 3 2" xfId="38625" xr:uid="{00000000-0005-0000-0000-000057A10000}"/>
    <cellStyle name="표준 42 36 5 4" xfId="35540" xr:uid="{00000000-0005-0000-0000-000058A10000}"/>
    <cellStyle name="표준 42 36 6" xfId="23958" xr:uid="{00000000-0005-0000-0000-000059A10000}"/>
    <cellStyle name="표준 42 36 6 2" xfId="29182" xr:uid="{00000000-0005-0000-0000-00005AA10000}"/>
    <cellStyle name="표준 42 36 6 2 2" xfId="40942" xr:uid="{00000000-0005-0000-0000-00005BA10000}"/>
    <cellStyle name="표준 42 36 6 3" xfId="35805" xr:uid="{00000000-0005-0000-0000-00005CA10000}"/>
    <cellStyle name="표준 42 36 7" xfId="25780" xr:uid="{00000000-0005-0000-0000-00005DA10000}"/>
    <cellStyle name="표준 42 36 7 2" xfId="37557" xr:uid="{00000000-0005-0000-0000-00005EA10000}"/>
    <cellStyle name="표준 42 36 8" xfId="34880" xr:uid="{00000000-0005-0000-0000-00005FA10000}"/>
    <cellStyle name="표준 42 37" xfId="9860" xr:uid="{00000000-0005-0000-0000-000060A10000}"/>
    <cellStyle name="표준 42 37 2" xfId="11331" xr:uid="{00000000-0005-0000-0000-000061A10000}"/>
    <cellStyle name="표준 42 37 2 2" xfId="24389" xr:uid="{00000000-0005-0000-0000-000062A10000}"/>
    <cellStyle name="표준 42 37 2 2 2" xfId="29613" xr:uid="{00000000-0005-0000-0000-000063A10000}"/>
    <cellStyle name="표준 42 37 2 2 2 2" xfId="41373" xr:uid="{00000000-0005-0000-0000-000064A10000}"/>
    <cellStyle name="표준 42 37 2 2 3" xfId="36236" xr:uid="{00000000-0005-0000-0000-000065A10000}"/>
    <cellStyle name="표준 42 37 2 3" xfId="26470" xr:uid="{00000000-0005-0000-0000-000066A10000}"/>
    <cellStyle name="표준 42 37 2 3 2" xfId="38242" xr:uid="{00000000-0005-0000-0000-000067A10000}"/>
    <cellStyle name="표준 42 37 2 4" xfId="35310" xr:uid="{00000000-0005-0000-0000-000068A10000}"/>
    <cellStyle name="표준 42 37 3" xfId="10511" xr:uid="{00000000-0005-0000-0000-000069A10000}"/>
    <cellStyle name="표준 42 37 3 2" xfId="23996" xr:uid="{00000000-0005-0000-0000-00006AA10000}"/>
    <cellStyle name="표준 42 37 3 2 2" xfId="29220" xr:uid="{00000000-0005-0000-0000-00006BA10000}"/>
    <cellStyle name="표준 42 37 3 2 2 2" xfId="40980" xr:uid="{00000000-0005-0000-0000-00006CA10000}"/>
    <cellStyle name="표준 42 37 3 2 3" xfId="35843" xr:uid="{00000000-0005-0000-0000-00006DA10000}"/>
    <cellStyle name="표준 42 37 3 3" xfId="25971" xr:uid="{00000000-0005-0000-0000-00006EA10000}"/>
    <cellStyle name="표준 42 37 3 3 2" xfId="37746" xr:uid="{00000000-0005-0000-0000-00006FA10000}"/>
    <cellStyle name="표준 42 37 3 4" xfId="34918" xr:uid="{00000000-0005-0000-0000-000070A10000}"/>
    <cellStyle name="표준 42 37 4" xfId="11774" xr:uid="{00000000-0005-0000-0000-000071A10000}"/>
    <cellStyle name="표준 42 37 4 2" xfId="24516" xr:uid="{00000000-0005-0000-0000-000072A10000}"/>
    <cellStyle name="표준 42 37 4 2 2" xfId="29740" xr:uid="{00000000-0005-0000-0000-000073A10000}"/>
    <cellStyle name="표준 42 37 4 2 2 2" xfId="41500" xr:uid="{00000000-0005-0000-0000-000074A10000}"/>
    <cellStyle name="표준 42 37 4 2 3" xfId="36363" xr:uid="{00000000-0005-0000-0000-000075A10000}"/>
    <cellStyle name="표준 42 37 4 3" xfId="26673" xr:uid="{00000000-0005-0000-0000-000076A10000}"/>
    <cellStyle name="표준 42 37 4 3 2" xfId="38445" xr:uid="{00000000-0005-0000-0000-000077A10000}"/>
    <cellStyle name="표준 42 37 4 4" xfId="35437" xr:uid="{00000000-0005-0000-0000-000078A10000}"/>
    <cellStyle name="표준 42 37 5" xfId="12304" xr:uid="{00000000-0005-0000-0000-000079A10000}"/>
    <cellStyle name="표준 42 37 5 2" xfId="24641" xr:uid="{00000000-0005-0000-0000-00007AA10000}"/>
    <cellStyle name="표준 42 37 5 2 2" xfId="29865" xr:uid="{00000000-0005-0000-0000-00007BA10000}"/>
    <cellStyle name="표준 42 37 5 2 2 2" xfId="41625" xr:uid="{00000000-0005-0000-0000-00007CA10000}"/>
    <cellStyle name="표준 42 37 5 2 3" xfId="36488" xr:uid="{00000000-0005-0000-0000-00007DA10000}"/>
    <cellStyle name="표준 42 37 5 3" xfId="26874" xr:uid="{00000000-0005-0000-0000-00007EA10000}"/>
    <cellStyle name="표준 42 37 5 3 2" xfId="38646" xr:uid="{00000000-0005-0000-0000-00007FA10000}"/>
    <cellStyle name="표준 42 37 5 4" xfId="35561" xr:uid="{00000000-0005-0000-0000-000080A10000}"/>
    <cellStyle name="표준 42 37 6" xfId="23959" xr:uid="{00000000-0005-0000-0000-000081A10000}"/>
    <cellStyle name="표준 42 37 6 2" xfId="29183" xr:uid="{00000000-0005-0000-0000-000082A10000}"/>
    <cellStyle name="표준 42 37 6 2 2" xfId="40943" xr:uid="{00000000-0005-0000-0000-000083A10000}"/>
    <cellStyle name="표준 42 37 6 3" xfId="35806" xr:uid="{00000000-0005-0000-0000-000084A10000}"/>
    <cellStyle name="표준 42 37 7" xfId="25781" xr:uid="{00000000-0005-0000-0000-000085A10000}"/>
    <cellStyle name="표준 42 37 7 2" xfId="37558" xr:uid="{00000000-0005-0000-0000-000086A10000}"/>
    <cellStyle name="표준 42 37 8" xfId="34881" xr:uid="{00000000-0005-0000-0000-000087A10000}"/>
    <cellStyle name="표준 42 38" xfId="11086" xr:uid="{00000000-0005-0000-0000-000088A10000}"/>
    <cellStyle name="표준 42 38 2" xfId="24246" xr:uid="{00000000-0005-0000-0000-000089A10000}"/>
    <cellStyle name="표준 42 38 2 2" xfId="29470" xr:uid="{00000000-0005-0000-0000-00008AA10000}"/>
    <cellStyle name="표준 42 38 2 2 2" xfId="41230" xr:uid="{00000000-0005-0000-0000-00008BA10000}"/>
    <cellStyle name="표준 42 38 2 3" xfId="36093" xr:uid="{00000000-0005-0000-0000-00008CA10000}"/>
    <cellStyle name="표준 42 38 3" xfId="26303" xr:uid="{00000000-0005-0000-0000-00008DA10000}"/>
    <cellStyle name="표준 42 38 3 2" xfId="38075" xr:uid="{00000000-0005-0000-0000-00008EA10000}"/>
    <cellStyle name="표준 42 38 4" xfId="35168" xr:uid="{00000000-0005-0000-0000-00008FA10000}"/>
    <cellStyle name="표준 42 39" xfId="10754" xr:uid="{00000000-0005-0000-0000-000090A10000}"/>
    <cellStyle name="표준 42 39 2" xfId="24138" xr:uid="{00000000-0005-0000-0000-000091A10000}"/>
    <cellStyle name="표준 42 39 2 2" xfId="29362" xr:uid="{00000000-0005-0000-0000-000092A10000}"/>
    <cellStyle name="표준 42 39 2 2 2" xfId="41122" xr:uid="{00000000-0005-0000-0000-000093A10000}"/>
    <cellStyle name="표준 42 39 2 3" xfId="35985" xr:uid="{00000000-0005-0000-0000-000094A10000}"/>
    <cellStyle name="표준 42 39 3" xfId="26138" xr:uid="{00000000-0005-0000-0000-000095A10000}"/>
    <cellStyle name="표준 42 39 3 2" xfId="37913" xr:uid="{00000000-0005-0000-0000-000096A10000}"/>
    <cellStyle name="표준 42 39 4" xfId="35060" xr:uid="{00000000-0005-0000-0000-000097A10000}"/>
    <cellStyle name="표준 42 4" xfId="9861" xr:uid="{00000000-0005-0000-0000-000098A10000}"/>
    <cellStyle name="표준 42 4 2" xfId="11265" xr:uid="{00000000-0005-0000-0000-000099A10000}"/>
    <cellStyle name="표준 42 4 2 2" xfId="24323" xr:uid="{00000000-0005-0000-0000-00009AA10000}"/>
    <cellStyle name="표준 42 4 2 2 2" xfId="29547" xr:uid="{00000000-0005-0000-0000-00009BA10000}"/>
    <cellStyle name="표준 42 4 2 2 2 2" xfId="41307" xr:uid="{00000000-0005-0000-0000-00009CA10000}"/>
    <cellStyle name="표준 42 4 2 2 3" xfId="36170" xr:uid="{00000000-0005-0000-0000-00009DA10000}"/>
    <cellStyle name="표준 42 4 2 3" xfId="26404" xr:uid="{00000000-0005-0000-0000-00009EA10000}"/>
    <cellStyle name="표준 42 4 2 3 2" xfId="38176" xr:uid="{00000000-0005-0000-0000-00009FA10000}"/>
    <cellStyle name="표준 42 4 2 4" xfId="35244" xr:uid="{00000000-0005-0000-0000-0000A0A10000}"/>
    <cellStyle name="표준 42 4 3" xfId="10577" xr:uid="{00000000-0005-0000-0000-0000A1A10000}"/>
    <cellStyle name="표준 42 4 3 2" xfId="24062" xr:uid="{00000000-0005-0000-0000-0000A2A10000}"/>
    <cellStyle name="표준 42 4 3 2 2" xfId="29286" xr:uid="{00000000-0005-0000-0000-0000A3A10000}"/>
    <cellStyle name="표준 42 4 3 2 2 2" xfId="41046" xr:uid="{00000000-0005-0000-0000-0000A4A10000}"/>
    <cellStyle name="표준 42 4 3 2 3" xfId="35909" xr:uid="{00000000-0005-0000-0000-0000A5A10000}"/>
    <cellStyle name="표준 42 4 3 3" xfId="26037" xr:uid="{00000000-0005-0000-0000-0000A6A10000}"/>
    <cellStyle name="표준 42 4 3 3 2" xfId="37812" xr:uid="{00000000-0005-0000-0000-0000A7A10000}"/>
    <cellStyle name="표준 42 4 3 4" xfId="34984" xr:uid="{00000000-0005-0000-0000-0000A8A10000}"/>
    <cellStyle name="표준 42 4 4" xfId="11710" xr:uid="{00000000-0005-0000-0000-0000A9A10000}"/>
    <cellStyle name="표준 42 4 4 2" xfId="24452" xr:uid="{00000000-0005-0000-0000-0000AAA10000}"/>
    <cellStyle name="표준 42 4 4 2 2" xfId="29676" xr:uid="{00000000-0005-0000-0000-0000ABA10000}"/>
    <cellStyle name="표준 42 4 4 2 2 2" xfId="41436" xr:uid="{00000000-0005-0000-0000-0000ACA10000}"/>
    <cellStyle name="표준 42 4 4 2 3" xfId="36299" xr:uid="{00000000-0005-0000-0000-0000ADA10000}"/>
    <cellStyle name="표준 42 4 4 3" xfId="26609" xr:uid="{00000000-0005-0000-0000-0000AEA10000}"/>
    <cellStyle name="표준 42 4 4 3 2" xfId="38381" xr:uid="{00000000-0005-0000-0000-0000AFA10000}"/>
    <cellStyle name="표준 42 4 4 4" xfId="35373" xr:uid="{00000000-0005-0000-0000-0000B0A10000}"/>
    <cellStyle name="표준 42 4 5" xfId="12240" xr:uid="{00000000-0005-0000-0000-0000B1A10000}"/>
    <cellStyle name="표준 42 4 5 2" xfId="24577" xr:uid="{00000000-0005-0000-0000-0000B2A10000}"/>
    <cellStyle name="표준 42 4 5 2 2" xfId="29801" xr:uid="{00000000-0005-0000-0000-0000B3A10000}"/>
    <cellStyle name="표준 42 4 5 2 2 2" xfId="41561" xr:uid="{00000000-0005-0000-0000-0000B4A10000}"/>
    <cellStyle name="표준 42 4 5 2 3" xfId="36424" xr:uid="{00000000-0005-0000-0000-0000B5A10000}"/>
    <cellStyle name="표준 42 4 5 3" xfId="26810" xr:uid="{00000000-0005-0000-0000-0000B6A10000}"/>
    <cellStyle name="표준 42 4 5 3 2" xfId="38582" xr:uid="{00000000-0005-0000-0000-0000B7A10000}"/>
    <cellStyle name="표준 42 4 5 4" xfId="35497" xr:uid="{00000000-0005-0000-0000-0000B8A10000}"/>
    <cellStyle name="표준 42 4 6" xfId="23960" xr:uid="{00000000-0005-0000-0000-0000B9A10000}"/>
    <cellStyle name="표준 42 4 6 2" xfId="29184" xr:uid="{00000000-0005-0000-0000-0000BAA10000}"/>
    <cellStyle name="표준 42 4 6 2 2" xfId="40944" xr:uid="{00000000-0005-0000-0000-0000BBA10000}"/>
    <cellStyle name="표준 42 4 6 3" xfId="35807" xr:uid="{00000000-0005-0000-0000-0000BCA10000}"/>
    <cellStyle name="표준 42 4 7" xfId="25782" xr:uid="{00000000-0005-0000-0000-0000BDA10000}"/>
    <cellStyle name="표준 42 4 7 2" xfId="37559" xr:uid="{00000000-0005-0000-0000-0000BEA10000}"/>
    <cellStyle name="표준 42 4 8" xfId="34882" xr:uid="{00000000-0005-0000-0000-0000BFA10000}"/>
    <cellStyle name="표준 42 40" xfId="10928" xr:uid="{00000000-0005-0000-0000-0000C0A10000}"/>
    <cellStyle name="표준 42 40 2" xfId="24196" xr:uid="{00000000-0005-0000-0000-0000C1A10000}"/>
    <cellStyle name="표준 42 40 2 2" xfId="29420" xr:uid="{00000000-0005-0000-0000-0000C2A10000}"/>
    <cellStyle name="표준 42 40 2 2 2" xfId="41180" xr:uid="{00000000-0005-0000-0000-0000C3A10000}"/>
    <cellStyle name="표준 42 40 2 3" xfId="36043" xr:uid="{00000000-0005-0000-0000-0000C4A10000}"/>
    <cellStyle name="표준 42 40 3" xfId="26224" xr:uid="{00000000-0005-0000-0000-0000C5A10000}"/>
    <cellStyle name="표준 42 40 3 2" xfId="37997" xr:uid="{00000000-0005-0000-0000-0000C6A10000}"/>
    <cellStyle name="표준 42 40 4" xfId="35118" xr:uid="{00000000-0005-0000-0000-0000C7A10000}"/>
    <cellStyle name="표준 42 41" xfId="10175" xr:uid="{00000000-0005-0000-0000-0000C8A10000}"/>
    <cellStyle name="표준 42 41 2" xfId="23966" xr:uid="{00000000-0005-0000-0000-0000C9A10000}"/>
    <cellStyle name="표준 42 41 2 2" xfId="29190" xr:uid="{00000000-0005-0000-0000-0000CAA10000}"/>
    <cellStyle name="표준 42 41 2 2 2" xfId="40950" xr:uid="{00000000-0005-0000-0000-0000CBA10000}"/>
    <cellStyle name="표준 42 41 2 3" xfId="35813" xr:uid="{00000000-0005-0000-0000-0000CCA10000}"/>
    <cellStyle name="표준 42 41 3" xfId="25859" xr:uid="{00000000-0005-0000-0000-0000CDA10000}"/>
    <cellStyle name="표준 42 41 3 2" xfId="37635" xr:uid="{00000000-0005-0000-0000-0000CEA10000}"/>
    <cellStyle name="표준 42 41 4" xfId="34888" xr:uid="{00000000-0005-0000-0000-0000CFA10000}"/>
    <cellStyle name="표준 42 42" xfId="23821" xr:uid="{00000000-0005-0000-0000-0000D0A10000}"/>
    <cellStyle name="표준 42 42 2" xfId="29045" xr:uid="{00000000-0005-0000-0000-0000D1A10000}"/>
    <cellStyle name="표준 42 42 2 2" xfId="40805" xr:uid="{00000000-0005-0000-0000-0000D2A10000}"/>
    <cellStyle name="표준 42 42 3" xfId="35668" xr:uid="{00000000-0005-0000-0000-0000D3A10000}"/>
    <cellStyle name="표준 42 43" xfId="25578" xr:uid="{00000000-0005-0000-0000-0000D4A10000}"/>
    <cellStyle name="표준 42 43 2" xfId="37357" xr:uid="{00000000-0005-0000-0000-0000D5A10000}"/>
    <cellStyle name="표준 42 44" xfId="31464" xr:uid="{00000000-0005-0000-0000-0000D6A10000}"/>
    <cellStyle name="표준 42 5" xfId="9862" xr:uid="{00000000-0005-0000-0000-0000D7A10000}"/>
    <cellStyle name="표준 42 5 2" xfId="11105" xr:uid="{00000000-0005-0000-0000-0000D8A10000}"/>
    <cellStyle name="표준 42 5 2 2" xfId="24263" xr:uid="{00000000-0005-0000-0000-0000D9A10000}"/>
    <cellStyle name="표준 42 5 2 2 2" xfId="29487" xr:uid="{00000000-0005-0000-0000-0000DAA10000}"/>
    <cellStyle name="표준 42 5 2 2 2 2" xfId="41247" xr:uid="{00000000-0005-0000-0000-0000DBA10000}"/>
    <cellStyle name="표준 42 5 2 2 3" xfId="36110" xr:uid="{00000000-0005-0000-0000-0000DCA10000}"/>
    <cellStyle name="표준 42 5 2 3" xfId="26320" xr:uid="{00000000-0005-0000-0000-0000DDA10000}"/>
    <cellStyle name="표준 42 5 2 3 2" xfId="38092" xr:uid="{00000000-0005-0000-0000-0000DEA10000}"/>
    <cellStyle name="표준 42 5 2 4" xfId="35185" xr:uid="{00000000-0005-0000-0000-0000DFA10000}"/>
    <cellStyle name="표준 42 5 3" xfId="10738" xr:uid="{00000000-0005-0000-0000-0000E0A10000}"/>
    <cellStyle name="표준 42 5 3 2" xfId="24122" xr:uid="{00000000-0005-0000-0000-0000E1A10000}"/>
    <cellStyle name="표준 42 5 3 2 2" xfId="29346" xr:uid="{00000000-0005-0000-0000-0000E2A10000}"/>
    <cellStyle name="표준 42 5 3 2 2 2" xfId="41106" xr:uid="{00000000-0005-0000-0000-0000E3A10000}"/>
    <cellStyle name="표준 42 5 3 2 3" xfId="35969" xr:uid="{00000000-0005-0000-0000-0000E4A10000}"/>
    <cellStyle name="표준 42 5 3 3" xfId="26122" xr:uid="{00000000-0005-0000-0000-0000E5A10000}"/>
    <cellStyle name="표준 42 5 3 3 2" xfId="37897" xr:uid="{00000000-0005-0000-0000-0000E6A10000}"/>
    <cellStyle name="표준 42 5 3 4" xfId="35044" xr:uid="{00000000-0005-0000-0000-0000E7A10000}"/>
    <cellStyle name="표준 42 5 4" xfId="11681" xr:uid="{00000000-0005-0000-0000-0000E8A10000}"/>
    <cellStyle name="표준 42 5 4 2" xfId="24433" xr:uid="{00000000-0005-0000-0000-0000E9A10000}"/>
    <cellStyle name="표준 42 5 4 2 2" xfId="29657" xr:uid="{00000000-0005-0000-0000-0000EAA10000}"/>
    <cellStyle name="표준 42 5 4 2 2 2" xfId="41417" xr:uid="{00000000-0005-0000-0000-0000EBA10000}"/>
    <cellStyle name="표준 42 5 4 2 3" xfId="36280" xr:uid="{00000000-0005-0000-0000-0000ECA10000}"/>
    <cellStyle name="표준 42 5 4 3" xfId="26589" xr:uid="{00000000-0005-0000-0000-0000EDA10000}"/>
    <cellStyle name="표준 42 5 4 3 2" xfId="38361" xr:uid="{00000000-0005-0000-0000-0000EEA10000}"/>
    <cellStyle name="표준 42 5 4 4" xfId="35354" xr:uid="{00000000-0005-0000-0000-0000EFA10000}"/>
    <cellStyle name="표준 42 5 5" xfId="12211" xr:uid="{00000000-0005-0000-0000-0000F0A10000}"/>
    <cellStyle name="표준 42 5 5 2" xfId="24558" xr:uid="{00000000-0005-0000-0000-0000F1A10000}"/>
    <cellStyle name="표준 42 5 5 2 2" xfId="29782" xr:uid="{00000000-0005-0000-0000-0000F2A10000}"/>
    <cellStyle name="표준 42 5 5 2 2 2" xfId="41542" xr:uid="{00000000-0005-0000-0000-0000F3A10000}"/>
    <cellStyle name="표준 42 5 5 2 3" xfId="36405" xr:uid="{00000000-0005-0000-0000-0000F4A10000}"/>
    <cellStyle name="표준 42 5 5 3" xfId="26790" xr:uid="{00000000-0005-0000-0000-0000F5A10000}"/>
    <cellStyle name="표준 42 5 5 3 2" xfId="38562" xr:uid="{00000000-0005-0000-0000-0000F6A10000}"/>
    <cellStyle name="표준 42 5 5 4" xfId="35478" xr:uid="{00000000-0005-0000-0000-0000F7A10000}"/>
    <cellStyle name="표준 42 5 6" xfId="23961" xr:uid="{00000000-0005-0000-0000-0000F8A10000}"/>
    <cellStyle name="표준 42 5 6 2" xfId="29185" xr:uid="{00000000-0005-0000-0000-0000F9A10000}"/>
    <cellStyle name="표준 42 5 6 2 2" xfId="40945" xr:uid="{00000000-0005-0000-0000-0000FAA10000}"/>
    <cellStyle name="표준 42 5 6 3" xfId="35808" xr:uid="{00000000-0005-0000-0000-0000FBA10000}"/>
    <cellStyle name="표준 42 5 7" xfId="25783" xr:uid="{00000000-0005-0000-0000-0000FCA10000}"/>
    <cellStyle name="표준 42 5 7 2" xfId="37560" xr:uid="{00000000-0005-0000-0000-0000FDA10000}"/>
    <cellStyle name="표준 42 5 8" xfId="34883" xr:uid="{00000000-0005-0000-0000-0000FEA10000}"/>
    <cellStyle name="표준 42 6" xfId="9863" xr:uid="{00000000-0005-0000-0000-0000FFA10000}"/>
    <cellStyle name="표준 42 6 2" xfId="11096" xr:uid="{00000000-0005-0000-0000-000000A20000}"/>
    <cellStyle name="표준 42 6 2 2" xfId="24254" xr:uid="{00000000-0005-0000-0000-000001A20000}"/>
    <cellStyle name="표준 42 6 2 2 2" xfId="29478" xr:uid="{00000000-0005-0000-0000-000002A20000}"/>
    <cellStyle name="표준 42 6 2 2 2 2" xfId="41238" xr:uid="{00000000-0005-0000-0000-000003A20000}"/>
    <cellStyle name="표준 42 6 2 2 3" xfId="36101" xr:uid="{00000000-0005-0000-0000-000004A20000}"/>
    <cellStyle name="표준 42 6 2 3" xfId="26311" xr:uid="{00000000-0005-0000-0000-000005A20000}"/>
    <cellStyle name="표준 42 6 2 3 2" xfId="38083" xr:uid="{00000000-0005-0000-0000-000006A20000}"/>
    <cellStyle name="표준 42 6 2 4" xfId="35176" xr:uid="{00000000-0005-0000-0000-000007A20000}"/>
    <cellStyle name="표준 42 6 3" xfId="10747" xr:uid="{00000000-0005-0000-0000-000008A20000}"/>
    <cellStyle name="표준 42 6 3 2" xfId="24131" xr:uid="{00000000-0005-0000-0000-000009A20000}"/>
    <cellStyle name="표준 42 6 3 2 2" xfId="29355" xr:uid="{00000000-0005-0000-0000-00000AA20000}"/>
    <cellStyle name="표준 42 6 3 2 2 2" xfId="41115" xr:uid="{00000000-0005-0000-0000-00000BA20000}"/>
    <cellStyle name="표준 42 6 3 2 3" xfId="35978" xr:uid="{00000000-0005-0000-0000-00000CA20000}"/>
    <cellStyle name="표준 42 6 3 3" xfId="26131" xr:uid="{00000000-0005-0000-0000-00000DA20000}"/>
    <cellStyle name="표준 42 6 3 3 2" xfId="37906" xr:uid="{00000000-0005-0000-0000-00000EA20000}"/>
    <cellStyle name="표준 42 6 3 4" xfId="35053" xr:uid="{00000000-0005-0000-0000-00000FA20000}"/>
    <cellStyle name="표준 42 6 4" xfId="11672" xr:uid="{00000000-0005-0000-0000-000010A20000}"/>
    <cellStyle name="표준 42 6 4 2" xfId="24424" xr:uid="{00000000-0005-0000-0000-000011A20000}"/>
    <cellStyle name="표준 42 6 4 2 2" xfId="29648" xr:uid="{00000000-0005-0000-0000-000012A20000}"/>
    <cellStyle name="표준 42 6 4 2 2 2" xfId="41408" xr:uid="{00000000-0005-0000-0000-000013A20000}"/>
    <cellStyle name="표준 42 6 4 2 3" xfId="36271" xr:uid="{00000000-0005-0000-0000-000014A20000}"/>
    <cellStyle name="표준 42 6 4 3" xfId="26580" xr:uid="{00000000-0005-0000-0000-000015A20000}"/>
    <cellStyle name="표준 42 6 4 3 2" xfId="38352" xr:uid="{00000000-0005-0000-0000-000016A20000}"/>
    <cellStyle name="표준 42 6 4 4" xfId="35345" xr:uid="{00000000-0005-0000-0000-000017A20000}"/>
    <cellStyle name="표준 42 6 5" xfId="12202" xr:uid="{00000000-0005-0000-0000-000018A20000}"/>
    <cellStyle name="표준 42 6 5 2" xfId="24549" xr:uid="{00000000-0005-0000-0000-000019A20000}"/>
    <cellStyle name="표준 42 6 5 2 2" xfId="29773" xr:uid="{00000000-0005-0000-0000-00001AA20000}"/>
    <cellStyle name="표준 42 6 5 2 2 2" xfId="41533" xr:uid="{00000000-0005-0000-0000-00001BA20000}"/>
    <cellStyle name="표준 42 6 5 2 3" xfId="36396" xr:uid="{00000000-0005-0000-0000-00001CA20000}"/>
    <cellStyle name="표준 42 6 5 3" xfId="26781" xr:uid="{00000000-0005-0000-0000-00001DA20000}"/>
    <cellStyle name="표준 42 6 5 3 2" xfId="38553" xr:uid="{00000000-0005-0000-0000-00001EA20000}"/>
    <cellStyle name="표준 42 6 5 4" xfId="35469" xr:uid="{00000000-0005-0000-0000-00001FA20000}"/>
    <cellStyle name="표준 42 6 6" xfId="23962" xr:uid="{00000000-0005-0000-0000-000020A20000}"/>
    <cellStyle name="표준 42 6 6 2" xfId="29186" xr:uid="{00000000-0005-0000-0000-000021A20000}"/>
    <cellStyle name="표준 42 6 6 2 2" xfId="40946" xr:uid="{00000000-0005-0000-0000-000022A20000}"/>
    <cellStyle name="표준 42 6 6 3" xfId="35809" xr:uid="{00000000-0005-0000-0000-000023A20000}"/>
    <cellStyle name="표준 42 6 7" xfId="25784" xr:uid="{00000000-0005-0000-0000-000024A20000}"/>
    <cellStyle name="표준 42 6 7 2" xfId="37561" xr:uid="{00000000-0005-0000-0000-000025A20000}"/>
    <cellStyle name="표준 42 6 8" xfId="34884" xr:uid="{00000000-0005-0000-0000-000026A20000}"/>
    <cellStyle name="표준 42 7" xfId="9864" xr:uid="{00000000-0005-0000-0000-000027A20000}"/>
    <cellStyle name="표준 42 7 2" xfId="11109" xr:uid="{00000000-0005-0000-0000-000028A20000}"/>
    <cellStyle name="표준 42 7 2 2" xfId="24267" xr:uid="{00000000-0005-0000-0000-000029A20000}"/>
    <cellStyle name="표준 42 7 2 2 2" xfId="29491" xr:uid="{00000000-0005-0000-0000-00002AA20000}"/>
    <cellStyle name="표준 42 7 2 2 2 2" xfId="41251" xr:uid="{00000000-0005-0000-0000-00002BA20000}"/>
    <cellStyle name="표준 42 7 2 2 3" xfId="36114" xr:uid="{00000000-0005-0000-0000-00002CA20000}"/>
    <cellStyle name="표준 42 7 2 3" xfId="26324" xr:uid="{00000000-0005-0000-0000-00002DA20000}"/>
    <cellStyle name="표준 42 7 2 3 2" xfId="38096" xr:uid="{00000000-0005-0000-0000-00002EA20000}"/>
    <cellStyle name="표준 42 7 2 4" xfId="35189" xr:uid="{00000000-0005-0000-0000-00002FA20000}"/>
    <cellStyle name="표준 42 7 3" xfId="10734" xr:uid="{00000000-0005-0000-0000-000030A20000}"/>
    <cellStyle name="표준 42 7 3 2" xfId="24118" xr:uid="{00000000-0005-0000-0000-000031A20000}"/>
    <cellStyle name="표준 42 7 3 2 2" xfId="29342" xr:uid="{00000000-0005-0000-0000-000032A20000}"/>
    <cellStyle name="표준 42 7 3 2 2 2" xfId="41102" xr:uid="{00000000-0005-0000-0000-000033A20000}"/>
    <cellStyle name="표준 42 7 3 2 3" xfId="35965" xr:uid="{00000000-0005-0000-0000-000034A20000}"/>
    <cellStyle name="표준 42 7 3 3" xfId="26118" xr:uid="{00000000-0005-0000-0000-000035A20000}"/>
    <cellStyle name="표준 42 7 3 3 2" xfId="37893" xr:uid="{00000000-0005-0000-0000-000036A20000}"/>
    <cellStyle name="표준 42 7 3 4" xfId="35040" xr:uid="{00000000-0005-0000-0000-000037A20000}"/>
    <cellStyle name="표준 42 7 4" xfId="11686" xr:uid="{00000000-0005-0000-0000-000038A20000}"/>
    <cellStyle name="표준 42 7 4 2" xfId="24437" xr:uid="{00000000-0005-0000-0000-000039A20000}"/>
    <cellStyle name="표준 42 7 4 2 2" xfId="29661" xr:uid="{00000000-0005-0000-0000-00003AA20000}"/>
    <cellStyle name="표준 42 7 4 2 2 2" xfId="41421" xr:uid="{00000000-0005-0000-0000-00003BA20000}"/>
    <cellStyle name="표준 42 7 4 2 3" xfId="36284" xr:uid="{00000000-0005-0000-0000-00003CA20000}"/>
    <cellStyle name="표준 42 7 4 3" xfId="26594" xr:uid="{00000000-0005-0000-0000-00003DA20000}"/>
    <cellStyle name="표준 42 7 4 3 2" xfId="38366" xr:uid="{00000000-0005-0000-0000-00003EA20000}"/>
    <cellStyle name="표준 42 7 4 4" xfId="35358" xr:uid="{00000000-0005-0000-0000-00003FA20000}"/>
    <cellStyle name="표준 42 7 5" xfId="12216" xr:uid="{00000000-0005-0000-0000-000040A20000}"/>
    <cellStyle name="표준 42 7 5 2" xfId="24562" xr:uid="{00000000-0005-0000-0000-000041A20000}"/>
    <cellStyle name="표준 42 7 5 2 2" xfId="29786" xr:uid="{00000000-0005-0000-0000-000042A20000}"/>
    <cellStyle name="표준 42 7 5 2 2 2" xfId="41546" xr:uid="{00000000-0005-0000-0000-000043A20000}"/>
    <cellStyle name="표준 42 7 5 2 3" xfId="36409" xr:uid="{00000000-0005-0000-0000-000044A20000}"/>
    <cellStyle name="표준 42 7 5 3" xfId="26795" xr:uid="{00000000-0005-0000-0000-000045A20000}"/>
    <cellStyle name="표준 42 7 5 3 2" xfId="38567" xr:uid="{00000000-0005-0000-0000-000046A20000}"/>
    <cellStyle name="표준 42 7 5 4" xfId="35482" xr:uid="{00000000-0005-0000-0000-000047A20000}"/>
    <cellStyle name="표준 42 7 6" xfId="23963" xr:uid="{00000000-0005-0000-0000-000048A20000}"/>
    <cellStyle name="표준 42 7 6 2" xfId="29187" xr:uid="{00000000-0005-0000-0000-000049A20000}"/>
    <cellStyle name="표준 42 7 6 2 2" xfId="40947" xr:uid="{00000000-0005-0000-0000-00004AA20000}"/>
    <cellStyle name="표준 42 7 6 3" xfId="35810" xr:uid="{00000000-0005-0000-0000-00004BA20000}"/>
    <cellStyle name="표준 42 7 7" xfId="25785" xr:uid="{00000000-0005-0000-0000-00004CA20000}"/>
    <cellStyle name="표준 42 7 7 2" xfId="37562" xr:uid="{00000000-0005-0000-0000-00004DA20000}"/>
    <cellStyle name="표준 42 7 8" xfId="34885" xr:uid="{00000000-0005-0000-0000-00004EA20000}"/>
    <cellStyle name="표준 42 8" xfId="9865" xr:uid="{00000000-0005-0000-0000-00004FA20000}"/>
    <cellStyle name="표준 42 8 2" xfId="11258" xr:uid="{00000000-0005-0000-0000-000050A20000}"/>
    <cellStyle name="표준 42 8 2 2" xfId="24316" xr:uid="{00000000-0005-0000-0000-000051A20000}"/>
    <cellStyle name="표준 42 8 2 2 2" xfId="29540" xr:uid="{00000000-0005-0000-0000-000052A20000}"/>
    <cellStyle name="표준 42 8 2 2 2 2" xfId="41300" xr:uid="{00000000-0005-0000-0000-000053A20000}"/>
    <cellStyle name="표준 42 8 2 2 3" xfId="36163" xr:uid="{00000000-0005-0000-0000-000054A20000}"/>
    <cellStyle name="표준 42 8 2 3" xfId="26397" xr:uid="{00000000-0005-0000-0000-000055A20000}"/>
    <cellStyle name="표준 42 8 2 3 2" xfId="38169" xr:uid="{00000000-0005-0000-0000-000056A20000}"/>
    <cellStyle name="표준 42 8 2 4" xfId="35237" xr:uid="{00000000-0005-0000-0000-000057A20000}"/>
    <cellStyle name="표준 42 8 3" xfId="10584" xr:uid="{00000000-0005-0000-0000-000058A20000}"/>
    <cellStyle name="표준 42 8 3 2" xfId="24069" xr:uid="{00000000-0005-0000-0000-000059A20000}"/>
    <cellStyle name="표준 42 8 3 2 2" xfId="29293" xr:uid="{00000000-0005-0000-0000-00005AA20000}"/>
    <cellStyle name="표준 42 8 3 2 2 2" xfId="41053" xr:uid="{00000000-0005-0000-0000-00005BA20000}"/>
    <cellStyle name="표준 42 8 3 2 3" xfId="35916" xr:uid="{00000000-0005-0000-0000-00005CA20000}"/>
    <cellStyle name="표준 42 8 3 3" xfId="26044" xr:uid="{00000000-0005-0000-0000-00005DA20000}"/>
    <cellStyle name="표준 42 8 3 3 2" xfId="37819" xr:uid="{00000000-0005-0000-0000-00005EA20000}"/>
    <cellStyle name="표준 42 8 3 4" xfId="34991" xr:uid="{00000000-0005-0000-0000-00005FA20000}"/>
    <cellStyle name="표준 42 8 4" xfId="11061" xr:uid="{00000000-0005-0000-0000-000060A20000}"/>
    <cellStyle name="표준 42 8 4 2" xfId="24236" xr:uid="{00000000-0005-0000-0000-000061A20000}"/>
    <cellStyle name="표준 42 8 4 2 2" xfId="29460" xr:uid="{00000000-0005-0000-0000-000062A20000}"/>
    <cellStyle name="표준 42 8 4 2 2 2" xfId="41220" xr:uid="{00000000-0005-0000-0000-000063A20000}"/>
    <cellStyle name="표준 42 8 4 2 3" xfId="36083" xr:uid="{00000000-0005-0000-0000-000064A20000}"/>
    <cellStyle name="표준 42 8 4 3" xfId="26291" xr:uid="{00000000-0005-0000-0000-000065A20000}"/>
    <cellStyle name="표준 42 8 4 3 2" xfId="38063" xr:uid="{00000000-0005-0000-0000-000066A20000}"/>
    <cellStyle name="표준 42 8 4 4" xfId="35158" xr:uid="{00000000-0005-0000-0000-000067A20000}"/>
    <cellStyle name="표준 42 8 5" xfId="10780" xr:uid="{00000000-0005-0000-0000-000068A20000}"/>
    <cellStyle name="표준 42 8 5 2" xfId="24149" xr:uid="{00000000-0005-0000-0000-000069A20000}"/>
    <cellStyle name="표준 42 8 5 2 2" xfId="29373" xr:uid="{00000000-0005-0000-0000-00006AA20000}"/>
    <cellStyle name="표준 42 8 5 2 2 2" xfId="41133" xr:uid="{00000000-0005-0000-0000-00006BA20000}"/>
    <cellStyle name="표준 42 8 5 2 3" xfId="35996" xr:uid="{00000000-0005-0000-0000-00006CA20000}"/>
    <cellStyle name="표준 42 8 5 3" xfId="26153" xr:uid="{00000000-0005-0000-0000-00006DA20000}"/>
    <cellStyle name="표준 42 8 5 3 2" xfId="37927" xr:uid="{00000000-0005-0000-0000-00006EA20000}"/>
    <cellStyle name="표준 42 8 5 4" xfId="35071" xr:uid="{00000000-0005-0000-0000-00006FA20000}"/>
    <cellStyle name="표준 42 8 6" xfId="23964" xr:uid="{00000000-0005-0000-0000-000070A20000}"/>
    <cellStyle name="표준 42 8 6 2" xfId="29188" xr:uid="{00000000-0005-0000-0000-000071A20000}"/>
    <cellStyle name="표준 42 8 6 2 2" xfId="40948" xr:uid="{00000000-0005-0000-0000-000072A20000}"/>
    <cellStyle name="표준 42 8 6 3" xfId="35811" xr:uid="{00000000-0005-0000-0000-000073A20000}"/>
    <cellStyle name="표준 42 8 7" xfId="25786" xr:uid="{00000000-0005-0000-0000-000074A20000}"/>
    <cellStyle name="표준 42 8 7 2" xfId="37563" xr:uid="{00000000-0005-0000-0000-000075A20000}"/>
    <cellStyle name="표준 42 8 8" xfId="34886" xr:uid="{00000000-0005-0000-0000-000076A20000}"/>
    <cellStyle name="표준 42 9" xfId="9866" xr:uid="{00000000-0005-0000-0000-000077A20000}"/>
    <cellStyle name="표준 42 9 2" xfId="11274" xr:uid="{00000000-0005-0000-0000-000078A20000}"/>
    <cellStyle name="표준 42 9 2 2" xfId="24332" xr:uid="{00000000-0005-0000-0000-000079A20000}"/>
    <cellStyle name="표준 42 9 2 2 2" xfId="29556" xr:uid="{00000000-0005-0000-0000-00007AA20000}"/>
    <cellStyle name="표준 42 9 2 2 2 2" xfId="41316" xr:uid="{00000000-0005-0000-0000-00007BA20000}"/>
    <cellStyle name="표준 42 9 2 2 3" xfId="36179" xr:uid="{00000000-0005-0000-0000-00007CA20000}"/>
    <cellStyle name="표준 42 9 2 3" xfId="26413" xr:uid="{00000000-0005-0000-0000-00007DA20000}"/>
    <cellStyle name="표준 42 9 2 3 2" xfId="38185" xr:uid="{00000000-0005-0000-0000-00007EA20000}"/>
    <cellStyle name="표준 42 9 2 4" xfId="35253" xr:uid="{00000000-0005-0000-0000-00007FA20000}"/>
    <cellStyle name="표준 42 9 3" xfId="10568" xr:uid="{00000000-0005-0000-0000-000080A20000}"/>
    <cellStyle name="표준 42 9 3 2" xfId="24053" xr:uid="{00000000-0005-0000-0000-000081A20000}"/>
    <cellStyle name="표준 42 9 3 2 2" xfId="29277" xr:uid="{00000000-0005-0000-0000-000082A20000}"/>
    <cellStyle name="표준 42 9 3 2 2 2" xfId="41037" xr:uid="{00000000-0005-0000-0000-000083A20000}"/>
    <cellStyle name="표준 42 9 3 2 3" xfId="35900" xr:uid="{00000000-0005-0000-0000-000084A20000}"/>
    <cellStyle name="표준 42 9 3 3" xfId="26028" xr:uid="{00000000-0005-0000-0000-000085A20000}"/>
    <cellStyle name="표준 42 9 3 3 2" xfId="37803" xr:uid="{00000000-0005-0000-0000-000086A20000}"/>
    <cellStyle name="표준 42 9 3 4" xfId="34975" xr:uid="{00000000-0005-0000-0000-000087A20000}"/>
    <cellStyle name="표준 42 9 4" xfId="11719" xr:uid="{00000000-0005-0000-0000-000088A20000}"/>
    <cellStyle name="표준 42 9 4 2" xfId="24461" xr:uid="{00000000-0005-0000-0000-000089A20000}"/>
    <cellStyle name="표준 42 9 4 2 2" xfId="29685" xr:uid="{00000000-0005-0000-0000-00008AA20000}"/>
    <cellStyle name="표준 42 9 4 2 2 2" xfId="41445" xr:uid="{00000000-0005-0000-0000-00008BA20000}"/>
    <cellStyle name="표준 42 9 4 2 3" xfId="36308" xr:uid="{00000000-0005-0000-0000-00008CA20000}"/>
    <cellStyle name="표준 42 9 4 3" xfId="26618" xr:uid="{00000000-0005-0000-0000-00008DA20000}"/>
    <cellStyle name="표준 42 9 4 3 2" xfId="38390" xr:uid="{00000000-0005-0000-0000-00008EA20000}"/>
    <cellStyle name="표준 42 9 4 4" xfId="35382" xr:uid="{00000000-0005-0000-0000-00008FA20000}"/>
    <cellStyle name="표준 42 9 5" xfId="12249" xr:uid="{00000000-0005-0000-0000-000090A20000}"/>
    <cellStyle name="표준 42 9 5 2" xfId="24586" xr:uid="{00000000-0005-0000-0000-000091A20000}"/>
    <cellStyle name="표준 42 9 5 2 2" xfId="29810" xr:uid="{00000000-0005-0000-0000-000092A20000}"/>
    <cellStyle name="표준 42 9 5 2 2 2" xfId="41570" xr:uid="{00000000-0005-0000-0000-000093A20000}"/>
    <cellStyle name="표준 42 9 5 2 3" xfId="36433" xr:uid="{00000000-0005-0000-0000-000094A20000}"/>
    <cellStyle name="표준 42 9 5 3" xfId="26819" xr:uid="{00000000-0005-0000-0000-000095A20000}"/>
    <cellStyle name="표준 42 9 5 3 2" xfId="38591" xr:uid="{00000000-0005-0000-0000-000096A20000}"/>
    <cellStyle name="표준 42 9 5 4" xfId="35506" xr:uid="{00000000-0005-0000-0000-000097A20000}"/>
    <cellStyle name="표준 42 9 6" xfId="23965" xr:uid="{00000000-0005-0000-0000-000098A20000}"/>
    <cellStyle name="표준 42 9 6 2" xfId="29189" xr:uid="{00000000-0005-0000-0000-000099A20000}"/>
    <cellStyle name="표준 42 9 6 2 2" xfId="40949" xr:uid="{00000000-0005-0000-0000-00009AA20000}"/>
    <cellStyle name="표준 42 9 6 3" xfId="35812" xr:uid="{00000000-0005-0000-0000-00009BA20000}"/>
    <cellStyle name="표준 42 9 7" xfId="25787" xr:uid="{00000000-0005-0000-0000-00009CA20000}"/>
    <cellStyle name="표준 42 9 7 2" xfId="37564" xr:uid="{00000000-0005-0000-0000-00009DA20000}"/>
    <cellStyle name="표준 42 9 8" xfId="34887" xr:uid="{00000000-0005-0000-0000-00009EA20000}"/>
    <cellStyle name="표준 43" xfId="2189" xr:uid="{00000000-0005-0000-0000-00009FA20000}"/>
    <cellStyle name="표준 43 2" xfId="2245" xr:uid="{00000000-0005-0000-0000-0000A0A20000}"/>
    <cellStyle name="표준 43 2 2" xfId="9471" xr:uid="{00000000-0005-0000-0000-0000A1A20000}"/>
    <cellStyle name="표준 43 2 3" xfId="27882" xr:uid="{00000000-0005-0000-0000-0000A2A20000}"/>
    <cellStyle name="표준 43 2 3 2" xfId="39645" xr:uid="{00000000-0005-0000-0000-0000A3A20000}"/>
    <cellStyle name="표준 43 2 4" xfId="31517" xr:uid="{00000000-0005-0000-0000-0000A4A20000}"/>
    <cellStyle name="표준 43 3" xfId="2951" xr:uid="{00000000-0005-0000-0000-0000A5A20000}"/>
    <cellStyle name="표준 43 3 2" xfId="9472" xr:uid="{00000000-0005-0000-0000-0000A6A20000}"/>
    <cellStyle name="표준 43 4" xfId="9470" xr:uid="{00000000-0005-0000-0000-0000A7A20000}"/>
    <cellStyle name="표준 43 5" xfId="25894" xr:uid="{00000000-0005-0000-0000-0000A8A20000}"/>
    <cellStyle name="표준 43 5 2" xfId="37670" xr:uid="{00000000-0005-0000-0000-0000A9A20000}"/>
    <cellStyle name="표준 43 6" xfId="31465" xr:uid="{00000000-0005-0000-0000-0000AAA20000}"/>
    <cellStyle name="표준 44" xfId="2952" xr:uid="{00000000-0005-0000-0000-0000ABA20000}"/>
    <cellStyle name="표준 44 2" xfId="9867" xr:uid="{00000000-0005-0000-0000-0000ACA20000}"/>
    <cellStyle name="표준 44 3" xfId="8844" xr:uid="{00000000-0005-0000-0000-0000ADA20000}"/>
    <cellStyle name="표준 45" xfId="1526" xr:uid="{00000000-0005-0000-0000-0000AEA20000}"/>
    <cellStyle name="표준 45 2" xfId="2190" xr:uid="{00000000-0005-0000-0000-0000AFA20000}"/>
    <cellStyle name="표준 45 2 2" xfId="25129" xr:uid="{00000000-0005-0000-0000-0000B0A20000}"/>
    <cellStyle name="표준 45 2 2 2" xfId="36927" xr:uid="{00000000-0005-0000-0000-0000B1A20000}"/>
    <cellStyle name="표준 45 2 3" xfId="31466" xr:uid="{00000000-0005-0000-0000-0000B2A20000}"/>
    <cellStyle name="표준 45 3" xfId="2246" xr:uid="{00000000-0005-0000-0000-0000B3A20000}"/>
    <cellStyle name="표준 45 3 2" xfId="27067" xr:uid="{00000000-0005-0000-0000-0000B4A20000}"/>
    <cellStyle name="표준 45 3 2 2" xfId="38837" xr:uid="{00000000-0005-0000-0000-0000B5A20000}"/>
    <cellStyle name="표준 45 3 3" xfId="31518" xr:uid="{00000000-0005-0000-0000-0000B6A20000}"/>
    <cellStyle name="표준 45 4" xfId="2953" xr:uid="{00000000-0005-0000-0000-0000B7A20000}"/>
    <cellStyle name="표준 45 5" xfId="6684" xr:uid="{00000000-0005-0000-0000-0000B8A20000}"/>
    <cellStyle name="표준 46" xfId="2954" xr:uid="{00000000-0005-0000-0000-0000B9A20000}"/>
    <cellStyle name="표준 47" xfId="2955" xr:uid="{00000000-0005-0000-0000-0000BAA20000}"/>
    <cellStyle name="표준 47 2" xfId="9474" xr:uid="{00000000-0005-0000-0000-0000BBA20000}"/>
    <cellStyle name="표준 47 3" xfId="9475" xr:uid="{00000000-0005-0000-0000-0000BCA20000}"/>
    <cellStyle name="표준 47 4" xfId="9473" xr:uid="{00000000-0005-0000-0000-0000BDA20000}"/>
    <cellStyle name="표준 48" xfId="1595" xr:uid="{00000000-0005-0000-0000-0000BEA20000}"/>
    <cellStyle name="표준 48 2" xfId="2174" xr:uid="{00000000-0005-0000-0000-0000BFA20000}"/>
    <cellStyle name="표준 48 2 2" xfId="9477" xr:uid="{00000000-0005-0000-0000-0000C0A20000}"/>
    <cellStyle name="표준 48 2 3" xfId="25145" xr:uid="{00000000-0005-0000-0000-0000C1A20000}"/>
    <cellStyle name="표준 48 2 3 2" xfId="36943" xr:uid="{00000000-0005-0000-0000-0000C2A20000}"/>
    <cellStyle name="표준 48 2 4" xfId="31451" xr:uid="{00000000-0005-0000-0000-0000C3A20000}"/>
    <cellStyle name="표준 48 3" xfId="2233" xr:uid="{00000000-0005-0000-0000-0000C4A20000}"/>
    <cellStyle name="표준 48 3 2" xfId="9478" xr:uid="{00000000-0005-0000-0000-0000C5A20000}"/>
    <cellStyle name="표준 48 3 3" xfId="26498" xr:uid="{00000000-0005-0000-0000-0000C6A20000}"/>
    <cellStyle name="표준 48 3 3 2" xfId="38270" xr:uid="{00000000-0005-0000-0000-0000C7A20000}"/>
    <cellStyle name="표준 48 3 4" xfId="31505" xr:uid="{00000000-0005-0000-0000-0000C8A20000}"/>
    <cellStyle name="표준 48 4" xfId="2140" xr:uid="{00000000-0005-0000-0000-0000C9A20000}"/>
    <cellStyle name="표준 48 4 2" xfId="27047" xr:uid="{00000000-0005-0000-0000-0000CAA20000}"/>
    <cellStyle name="표준 48 4 2 2" xfId="38817" xr:uid="{00000000-0005-0000-0000-0000CBA20000}"/>
    <cellStyle name="표준 48 4 3" xfId="31421" xr:uid="{00000000-0005-0000-0000-0000CCA20000}"/>
    <cellStyle name="표준 48 5" xfId="2956" xr:uid="{00000000-0005-0000-0000-0000CDA20000}"/>
    <cellStyle name="표준 48 6" xfId="9476" xr:uid="{00000000-0005-0000-0000-0000CEA20000}"/>
    <cellStyle name="표준 48 7" xfId="27820" xr:uid="{00000000-0005-0000-0000-0000CFA20000}"/>
    <cellStyle name="표준 48 7 2" xfId="39583" xr:uid="{00000000-0005-0000-0000-0000D0A20000}"/>
    <cellStyle name="표준 48 8" xfId="30914" xr:uid="{00000000-0005-0000-0000-0000D1A20000}"/>
    <cellStyle name="표준 49" xfId="2192" xr:uid="{00000000-0005-0000-0000-0000D2A20000}"/>
    <cellStyle name="표준 49 2" xfId="2247" xr:uid="{00000000-0005-0000-0000-0000D3A20000}"/>
    <cellStyle name="표준 49 2 2" xfId="9480" xr:uid="{00000000-0005-0000-0000-0000D4A20000}"/>
    <cellStyle name="표준 49 2 3" xfId="27314" xr:uid="{00000000-0005-0000-0000-0000D5A20000}"/>
    <cellStyle name="표준 49 2 3 2" xfId="39082" xr:uid="{00000000-0005-0000-0000-0000D6A20000}"/>
    <cellStyle name="표준 49 2 4" xfId="31519" xr:uid="{00000000-0005-0000-0000-0000D7A20000}"/>
    <cellStyle name="표준 49 3" xfId="2957" xr:uid="{00000000-0005-0000-0000-0000D8A20000}"/>
    <cellStyle name="표준 49 3 2" xfId="9481" xr:uid="{00000000-0005-0000-0000-0000D9A20000}"/>
    <cellStyle name="표준 49 4" xfId="9479" xr:uid="{00000000-0005-0000-0000-0000DAA20000}"/>
    <cellStyle name="표준 49 5" xfId="25623" xr:uid="{00000000-0005-0000-0000-0000DBA20000}"/>
    <cellStyle name="표준 49 5 2" xfId="37400" xr:uid="{00000000-0005-0000-0000-0000DCA20000}"/>
    <cellStyle name="표준 49 6" xfId="31468" xr:uid="{00000000-0005-0000-0000-0000DDA20000}"/>
    <cellStyle name="표준 5" xfId="115" xr:uid="{00000000-0005-0000-0000-0000DEA20000}"/>
    <cellStyle name="표준 5 2" xfId="1570" xr:uid="{00000000-0005-0000-0000-0000DFA20000}"/>
    <cellStyle name="표준 5 2 2" xfId="2855" xr:uid="{00000000-0005-0000-0000-0000E0A20000}"/>
    <cellStyle name="표준 5 2 2 2" xfId="23822" xr:uid="{00000000-0005-0000-0000-0000E1A20000}"/>
    <cellStyle name="표준 5 2 2 2 2" xfId="29046" xr:uid="{00000000-0005-0000-0000-0000E2A20000}"/>
    <cellStyle name="표준 5 2 2 2 2 2" xfId="40806" xr:uid="{00000000-0005-0000-0000-0000E3A20000}"/>
    <cellStyle name="표준 5 2 2 2 3" xfId="35669" xr:uid="{00000000-0005-0000-0000-0000E4A20000}"/>
    <cellStyle name="표준 5 2 2 3" xfId="9620" xr:uid="{00000000-0005-0000-0000-0000E5A20000}"/>
    <cellStyle name="표준 5 2 2 3 2" xfId="34746" xr:uid="{00000000-0005-0000-0000-0000E6A20000}"/>
    <cellStyle name="표준 5 2 2 4" xfId="25618" xr:uid="{00000000-0005-0000-0000-0000E7A20000}"/>
    <cellStyle name="표준 5 2 2 4 2" xfId="37395" xr:uid="{00000000-0005-0000-0000-0000E8A20000}"/>
    <cellStyle name="표준 5 2 3" xfId="3001" xr:uid="{00000000-0005-0000-0000-0000E9A20000}"/>
    <cellStyle name="표준 5 2 3 2" xfId="23667" xr:uid="{00000000-0005-0000-0000-0000EAA20000}"/>
    <cellStyle name="표준 5 2 4" xfId="9482" xr:uid="{00000000-0005-0000-0000-0000EBA20000}"/>
    <cellStyle name="표준 5 3" xfId="2778" xr:uid="{00000000-0005-0000-0000-0000ECA20000}"/>
    <cellStyle name="표준 5 3 2" xfId="2831" xr:uid="{00000000-0005-0000-0000-0000EDA20000}"/>
    <cellStyle name="표준 5 3 2 2" xfId="3258" xr:uid="{00000000-0005-0000-0000-0000EEA20000}"/>
    <cellStyle name="표준 5 3 2 2 2" xfId="29971" xr:uid="{00000000-0005-0000-0000-0000EFA20000}"/>
    <cellStyle name="표준 5 3 2 2 2 2" xfId="41731" xr:uid="{00000000-0005-0000-0000-0000F0A20000}"/>
    <cellStyle name="표준 5 3 2 2 3" xfId="31773" xr:uid="{00000000-0005-0000-0000-0000F1A20000}"/>
    <cellStyle name="표준 5 3 2 3" xfId="3065" xr:uid="{00000000-0005-0000-0000-0000F2A20000}"/>
    <cellStyle name="표준 5 3 2 3 2" xfId="28752" xr:uid="{00000000-0005-0000-0000-0000F3A20000}"/>
    <cellStyle name="표준 5 3 2 3 2 2" xfId="40514" xr:uid="{00000000-0005-0000-0000-0000F4A20000}"/>
    <cellStyle name="표준 5 3 2 3 3" xfId="31623" xr:uid="{00000000-0005-0000-0000-0000F5A20000}"/>
    <cellStyle name="표준 5 3 2 4" xfId="23652" xr:uid="{00000000-0005-0000-0000-0000F6A20000}"/>
    <cellStyle name="표준 5 3 3" xfId="3066" xr:uid="{00000000-0005-0000-0000-0000F7A20000}"/>
    <cellStyle name="표준 5 3 3 2" xfId="3259" xr:uid="{00000000-0005-0000-0000-0000F8A20000}"/>
    <cellStyle name="표준 5 3 3 2 2" xfId="25263" xr:uid="{00000000-0005-0000-0000-0000F9A20000}"/>
    <cellStyle name="표준 5 3 3 2 2 2" xfId="37058" xr:uid="{00000000-0005-0000-0000-0000FAA20000}"/>
    <cellStyle name="표준 5 3 3 2 3" xfId="31774" xr:uid="{00000000-0005-0000-0000-0000FBA20000}"/>
    <cellStyle name="표준 5 3 3 3" xfId="28543" xr:uid="{00000000-0005-0000-0000-0000FCA20000}"/>
    <cellStyle name="표준 5 3 3 3 2" xfId="40305" xr:uid="{00000000-0005-0000-0000-0000FDA20000}"/>
    <cellStyle name="표준 5 3 3 4" xfId="31624" xr:uid="{00000000-0005-0000-0000-0000FEA20000}"/>
    <cellStyle name="표준 5 3 4" xfId="3069" xr:uid="{00000000-0005-0000-0000-0000FFA20000}"/>
    <cellStyle name="표준 5 3 4 2" xfId="3262" xr:uid="{00000000-0005-0000-0000-000000A30000}"/>
    <cellStyle name="표준 5 3 4 2 2" xfId="28454" xr:uid="{00000000-0005-0000-0000-000001A30000}"/>
    <cellStyle name="표준 5 3 4 2 2 2" xfId="40217" xr:uid="{00000000-0005-0000-0000-000002A30000}"/>
    <cellStyle name="표준 5 3 4 2 3" xfId="31777" xr:uid="{00000000-0005-0000-0000-000003A30000}"/>
    <cellStyle name="표준 5 3 4 3" xfId="28511" xr:uid="{00000000-0005-0000-0000-000004A30000}"/>
    <cellStyle name="표준 5 3 4 3 2" xfId="40273" xr:uid="{00000000-0005-0000-0000-000005A30000}"/>
    <cellStyle name="표준 5 3 4 4" xfId="31627" xr:uid="{00000000-0005-0000-0000-000006A30000}"/>
    <cellStyle name="표준 5 3 5" xfId="3093" xr:uid="{00000000-0005-0000-0000-000007A30000}"/>
    <cellStyle name="표준 5 3 5 2" xfId="3286" xr:uid="{00000000-0005-0000-0000-000008A30000}"/>
    <cellStyle name="표준 5 3 5 2 2" xfId="30201" xr:uid="{00000000-0005-0000-0000-000009A30000}"/>
    <cellStyle name="표준 5 3 5 2 2 2" xfId="41958" xr:uid="{00000000-0005-0000-0000-00000AA30000}"/>
    <cellStyle name="표준 5 3 5 2 3" xfId="31801" xr:uid="{00000000-0005-0000-0000-00000BA30000}"/>
    <cellStyle name="표준 5 3 5 3" xfId="28624" xr:uid="{00000000-0005-0000-0000-00000CA30000}"/>
    <cellStyle name="표준 5 3 5 3 2" xfId="40386" xr:uid="{00000000-0005-0000-0000-00000DA30000}"/>
    <cellStyle name="표준 5 3 5 4" xfId="31651" xr:uid="{00000000-0005-0000-0000-00000EA30000}"/>
    <cellStyle name="표준 5 3 6" xfId="3161" xr:uid="{00000000-0005-0000-0000-00000FA30000}"/>
    <cellStyle name="표준 5 3 6 2" xfId="3311" xr:uid="{00000000-0005-0000-0000-000010A30000}"/>
    <cellStyle name="표준 5 3 6 2 2" xfId="25396" xr:uid="{00000000-0005-0000-0000-000011A30000}"/>
    <cellStyle name="표준 5 3 6 2 2 2" xfId="37190" xr:uid="{00000000-0005-0000-0000-000012A30000}"/>
    <cellStyle name="표준 5 3 6 2 3" xfId="31826" xr:uid="{00000000-0005-0000-0000-000013A30000}"/>
    <cellStyle name="표준 5 3 6 3" xfId="25355" xr:uid="{00000000-0005-0000-0000-000014A30000}"/>
    <cellStyle name="표준 5 3 6 3 2" xfId="37150" xr:uid="{00000000-0005-0000-0000-000015A30000}"/>
    <cellStyle name="표준 5 3 6 4" xfId="31676" xr:uid="{00000000-0005-0000-0000-000016A30000}"/>
    <cellStyle name="표준 5 3 7" xfId="3186" xr:uid="{00000000-0005-0000-0000-000017A30000}"/>
    <cellStyle name="표준 5 3 7 2" xfId="30092" xr:uid="{00000000-0005-0000-0000-000018A30000}"/>
    <cellStyle name="표준 5 3 7 2 2" xfId="41852" xr:uid="{00000000-0005-0000-0000-000019A30000}"/>
    <cellStyle name="표준 5 3 7 3" xfId="31701" xr:uid="{00000000-0005-0000-0000-00001AA30000}"/>
    <cellStyle name="표준 5 3 8" xfId="2974" xr:uid="{00000000-0005-0000-0000-00001BA30000}"/>
    <cellStyle name="표준 5 3 8 2" xfId="30145" xr:uid="{00000000-0005-0000-0000-00001CA30000}"/>
    <cellStyle name="표준 5 3 8 2 2" xfId="41903" xr:uid="{00000000-0005-0000-0000-00001DA30000}"/>
    <cellStyle name="표준 5 3 8 3" xfId="31551" xr:uid="{00000000-0005-0000-0000-00001EA30000}"/>
    <cellStyle name="표준 5 3 9" xfId="9483" xr:uid="{00000000-0005-0000-0000-00001FA30000}"/>
    <cellStyle name="표준 5 4" xfId="2840" xr:uid="{00000000-0005-0000-0000-000020A30000}"/>
    <cellStyle name="표준 5 5" xfId="2796" xr:uid="{00000000-0005-0000-0000-000021A30000}"/>
    <cellStyle name="표준 5 6" xfId="2797" xr:uid="{00000000-0005-0000-0000-000022A30000}"/>
    <cellStyle name="표준 5 7" xfId="1527" xr:uid="{00000000-0005-0000-0000-000023A30000}"/>
    <cellStyle name="표준 5 8" xfId="6865" xr:uid="{00000000-0005-0000-0000-000024A30000}"/>
    <cellStyle name="표준 50" xfId="2191" xr:uid="{00000000-0005-0000-0000-000025A30000}"/>
    <cellStyle name="표준 50 2" xfId="2248" xr:uid="{00000000-0005-0000-0000-000026A30000}"/>
    <cellStyle name="표준 50 2 2" xfId="9485" xr:uid="{00000000-0005-0000-0000-000027A30000}"/>
    <cellStyle name="표준 50 2 3" xfId="27369" xr:uid="{00000000-0005-0000-0000-000028A30000}"/>
    <cellStyle name="표준 50 2 3 2" xfId="39137" xr:uid="{00000000-0005-0000-0000-000029A30000}"/>
    <cellStyle name="표준 50 2 4" xfId="31520" xr:uid="{00000000-0005-0000-0000-00002AA30000}"/>
    <cellStyle name="표준 50 3" xfId="2958" xr:uid="{00000000-0005-0000-0000-00002BA30000}"/>
    <cellStyle name="표준 50 3 2" xfId="9486" xr:uid="{00000000-0005-0000-0000-00002CA30000}"/>
    <cellStyle name="표준 50 4" xfId="9484" xr:uid="{00000000-0005-0000-0000-00002DA30000}"/>
    <cellStyle name="표준 50 5" xfId="28524" xr:uid="{00000000-0005-0000-0000-00002EA30000}"/>
    <cellStyle name="표준 50 5 2" xfId="40286" xr:uid="{00000000-0005-0000-0000-00002FA30000}"/>
    <cellStyle name="표준 50 6" xfId="31467" xr:uid="{00000000-0005-0000-0000-000030A30000}"/>
    <cellStyle name="표준 51" xfId="2193" xr:uid="{00000000-0005-0000-0000-000031A30000}"/>
    <cellStyle name="표준 51 2" xfId="2249" xr:uid="{00000000-0005-0000-0000-000032A30000}"/>
    <cellStyle name="표준 51 2 2" xfId="9488" xr:uid="{00000000-0005-0000-0000-000033A30000}"/>
    <cellStyle name="표준 51 2 3" xfId="25848" xr:uid="{00000000-0005-0000-0000-000034A30000}"/>
    <cellStyle name="표준 51 2 3 2" xfId="37624" xr:uid="{00000000-0005-0000-0000-000035A30000}"/>
    <cellStyle name="표준 51 2 4" xfId="31521" xr:uid="{00000000-0005-0000-0000-000036A30000}"/>
    <cellStyle name="표준 51 3" xfId="2959" xr:uid="{00000000-0005-0000-0000-000037A30000}"/>
    <cellStyle name="표준 51 3 2" xfId="9489" xr:uid="{00000000-0005-0000-0000-000038A30000}"/>
    <cellStyle name="표준 51 4" xfId="9487" xr:uid="{00000000-0005-0000-0000-000039A30000}"/>
    <cellStyle name="표준 51 5" xfId="25349" xr:uid="{00000000-0005-0000-0000-00003AA30000}"/>
    <cellStyle name="표준 51 5 2" xfId="37144" xr:uid="{00000000-0005-0000-0000-00003BA30000}"/>
    <cellStyle name="표준 51 6" xfId="31469" xr:uid="{00000000-0005-0000-0000-00003CA30000}"/>
    <cellStyle name="표준 52" xfId="2960" xr:uid="{00000000-0005-0000-0000-00003DA30000}"/>
    <cellStyle name="표준 52 2" xfId="9491" xr:uid="{00000000-0005-0000-0000-00003EA30000}"/>
    <cellStyle name="표준 52 3" xfId="9492" xr:uid="{00000000-0005-0000-0000-00003FA30000}"/>
    <cellStyle name="표준 52 4" xfId="9490" xr:uid="{00000000-0005-0000-0000-000040A30000}"/>
    <cellStyle name="표준 53" xfId="2961" xr:uid="{00000000-0005-0000-0000-000041A30000}"/>
    <cellStyle name="표준 53 2" xfId="9494" xr:uid="{00000000-0005-0000-0000-000042A30000}"/>
    <cellStyle name="표준 53 3" xfId="9495" xr:uid="{00000000-0005-0000-0000-000043A30000}"/>
    <cellStyle name="표준 53 4" xfId="9493" xr:uid="{00000000-0005-0000-0000-000044A30000}"/>
    <cellStyle name="표준 54" xfId="2196" xr:uid="{00000000-0005-0000-0000-000045A30000}"/>
    <cellStyle name="표준 54 2" xfId="2251" xr:uid="{00000000-0005-0000-0000-000046A30000}"/>
    <cellStyle name="표준 54 2 2" xfId="9497" xr:uid="{00000000-0005-0000-0000-000047A30000}"/>
    <cellStyle name="표준 54 2 3" xfId="27524" xr:uid="{00000000-0005-0000-0000-000048A30000}"/>
    <cellStyle name="표준 54 2 3 2" xfId="39289" xr:uid="{00000000-0005-0000-0000-000049A30000}"/>
    <cellStyle name="표준 54 2 4" xfId="31523" xr:uid="{00000000-0005-0000-0000-00004AA30000}"/>
    <cellStyle name="표준 54 3" xfId="2962" xr:uid="{00000000-0005-0000-0000-00004BA30000}"/>
    <cellStyle name="표준 54 3 2" xfId="9498" xr:uid="{00000000-0005-0000-0000-00004CA30000}"/>
    <cellStyle name="표준 54 4" xfId="9496" xr:uid="{00000000-0005-0000-0000-00004DA30000}"/>
    <cellStyle name="표준 54 5" xfId="25181" xr:uid="{00000000-0005-0000-0000-00004EA30000}"/>
    <cellStyle name="표준 54 5 2" xfId="36976" xr:uid="{00000000-0005-0000-0000-00004FA30000}"/>
    <cellStyle name="표준 54 6" xfId="31471" xr:uid="{00000000-0005-0000-0000-000050A30000}"/>
    <cellStyle name="표준 55" xfId="2963" xr:uid="{00000000-0005-0000-0000-000051A30000}"/>
    <cellStyle name="표준 55 2" xfId="9500" xr:uid="{00000000-0005-0000-0000-000052A30000}"/>
    <cellStyle name="표준 55 3" xfId="9501" xr:uid="{00000000-0005-0000-0000-000053A30000}"/>
    <cellStyle name="표준 55 4" xfId="9499" xr:uid="{00000000-0005-0000-0000-000054A30000}"/>
    <cellStyle name="표준 56" xfId="2964" xr:uid="{00000000-0005-0000-0000-000055A30000}"/>
    <cellStyle name="표준 56 2" xfId="9503" xr:uid="{00000000-0005-0000-0000-000056A30000}"/>
    <cellStyle name="표준 56 3" xfId="9504" xr:uid="{00000000-0005-0000-0000-000057A30000}"/>
    <cellStyle name="표준 56 4" xfId="9502" xr:uid="{00000000-0005-0000-0000-000058A30000}"/>
    <cellStyle name="표준 57" xfId="2965" xr:uid="{00000000-0005-0000-0000-000059A30000}"/>
    <cellStyle name="표준 57 2" xfId="9506" xr:uid="{00000000-0005-0000-0000-00005AA30000}"/>
    <cellStyle name="표준 57 3" xfId="9507" xr:uid="{00000000-0005-0000-0000-00005BA30000}"/>
    <cellStyle name="표준 57 4" xfId="9505" xr:uid="{00000000-0005-0000-0000-00005CA30000}"/>
    <cellStyle name="표준 58" xfId="2966" xr:uid="{00000000-0005-0000-0000-00005DA30000}"/>
    <cellStyle name="표준 58 2" xfId="9509" xr:uid="{00000000-0005-0000-0000-00005EA30000}"/>
    <cellStyle name="표준 58 3" xfId="9510" xr:uid="{00000000-0005-0000-0000-00005FA30000}"/>
    <cellStyle name="표준 58 4" xfId="9508" xr:uid="{00000000-0005-0000-0000-000060A30000}"/>
    <cellStyle name="표준 59" xfId="2197" xr:uid="{00000000-0005-0000-0000-000061A30000}"/>
    <cellStyle name="표준 59 2" xfId="2252" xr:uid="{00000000-0005-0000-0000-000062A30000}"/>
    <cellStyle name="표준 59 2 2" xfId="9512" xr:uid="{00000000-0005-0000-0000-000063A30000}"/>
    <cellStyle name="표준 59 2 3" xfId="26501" xr:uid="{00000000-0005-0000-0000-000064A30000}"/>
    <cellStyle name="표준 59 2 3 2" xfId="38273" xr:uid="{00000000-0005-0000-0000-000065A30000}"/>
    <cellStyle name="표준 59 2 4" xfId="31524" xr:uid="{00000000-0005-0000-0000-000066A30000}"/>
    <cellStyle name="표준 59 3" xfId="2967" xr:uid="{00000000-0005-0000-0000-000067A30000}"/>
    <cellStyle name="표준 59 3 2" xfId="9513" xr:uid="{00000000-0005-0000-0000-000068A30000}"/>
    <cellStyle name="표준 59 4" xfId="9511" xr:uid="{00000000-0005-0000-0000-000069A30000}"/>
    <cellStyle name="표준 59 5" xfId="28327" xr:uid="{00000000-0005-0000-0000-00006AA30000}"/>
    <cellStyle name="표준 59 5 2" xfId="40090" xr:uid="{00000000-0005-0000-0000-00006BA30000}"/>
    <cellStyle name="표준 59 6" xfId="31472" xr:uid="{00000000-0005-0000-0000-00006CA30000}"/>
    <cellStyle name="표준 6" xfId="54" xr:uid="{00000000-0005-0000-0000-00006DA30000}"/>
    <cellStyle name="표준 6 2" xfId="2781" xr:uid="{00000000-0005-0000-0000-00006EA30000}"/>
    <cellStyle name="표준 6 2 2" xfId="9514" xr:uid="{00000000-0005-0000-0000-00006FA30000}"/>
    <cellStyle name="표준 6 3" xfId="2518" xr:uid="{00000000-0005-0000-0000-000070A30000}"/>
    <cellStyle name="표준 6 3 2" xfId="9515" xr:uid="{00000000-0005-0000-0000-000071A30000}"/>
    <cellStyle name="표준 6 4" xfId="1528" xr:uid="{00000000-0005-0000-0000-000072A30000}"/>
    <cellStyle name="표준 60" xfId="1596" xr:uid="{00000000-0005-0000-0000-000073A30000}"/>
    <cellStyle name="표준 60 2" xfId="2175" xr:uid="{00000000-0005-0000-0000-000074A30000}"/>
    <cellStyle name="표준 60 2 2" xfId="27250" xr:uid="{00000000-0005-0000-0000-000075A30000}"/>
    <cellStyle name="표준 60 2 2 2" xfId="39019" xr:uid="{00000000-0005-0000-0000-000076A30000}"/>
    <cellStyle name="표준 60 2 3" xfId="31452" xr:uid="{00000000-0005-0000-0000-000077A30000}"/>
    <cellStyle name="표준 60 3" xfId="2141" xr:uid="{00000000-0005-0000-0000-000078A30000}"/>
    <cellStyle name="표준 60 3 2" xfId="25150" xr:uid="{00000000-0005-0000-0000-000079A30000}"/>
    <cellStyle name="표준 60 3 2 2" xfId="36947" xr:uid="{00000000-0005-0000-0000-00007AA30000}"/>
    <cellStyle name="표준 60 3 3" xfId="31422" xr:uid="{00000000-0005-0000-0000-00007BA30000}"/>
    <cellStyle name="표준 60 4" xfId="2968" xr:uid="{00000000-0005-0000-0000-00007CA30000}"/>
    <cellStyle name="표준 60 5" xfId="27821" xr:uid="{00000000-0005-0000-0000-00007DA30000}"/>
    <cellStyle name="표준 60 5 2" xfId="39584" xr:uid="{00000000-0005-0000-0000-00007EA30000}"/>
    <cellStyle name="표준 60 6" xfId="30915" xr:uid="{00000000-0005-0000-0000-00007FA30000}"/>
    <cellStyle name="표준 61" xfId="9516" xr:uid="{00000000-0005-0000-0000-000080A30000}"/>
    <cellStyle name="표준 61 2" xfId="9517" xr:uid="{00000000-0005-0000-0000-000081A30000}"/>
    <cellStyle name="표준 61 3" xfId="9518" xr:uid="{00000000-0005-0000-0000-000082A30000}"/>
    <cellStyle name="표준 62" xfId="2990" xr:uid="{00000000-0005-0000-0000-000083A30000}"/>
    <cellStyle name="표준 62 2" xfId="9520" xr:uid="{00000000-0005-0000-0000-000084A30000}"/>
    <cellStyle name="표준 62 3" xfId="9521" xr:uid="{00000000-0005-0000-0000-000085A30000}"/>
    <cellStyle name="표준 62 4" xfId="9519" xr:uid="{00000000-0005-0000-0000-000086A30000}"/>
    <cellStyle name="표준 63" xfId="9522" xr:uid="{00000000-0005-0000-0000-000087A30000}"/>
    <cellStyle name="표준 63 2" xfId="9523" xr:uid="{00000000-0005-0000-0000-000088A30000}"/>
    <cellStyle name="표준 63 3" xfId="9524" xr:uid="{00000000-0005-0000-0000-000089A30000}"/>
    <cellStyle name="표준 64" xfId="1597" xr:uid="{00000000-0005-0000-0000-00008AA30000}"/>
    <cellStyle name="표준 64 2" xfId="2176" xr:uid="{00000000-0005-0000-0000-00008BA30000}"/>
    <cellStyle name="표준 64 2 2" xfId="9526" xr:uid="{00000000-0005-0000-0000-00008CA30000}"/>
    <cellStyle name="표준 64 2 3" xfId="29975" xr:uid="{00000000-0005-0000-0000-00008DA30000}"/>
    <cellStyle name="표준 64 2 3 2" xfId="41735" xr:uid="{00000000-0005-0000-0000-00008EA30000}"/>
    <cellStyle name="표준 64 2 4" xfId="31453" xr:uid="{00000000-0005-0000-0000-00008FA30000}"/>
    <cellStyle name="표준 64 3" xfId="2234" xr:uid="{00000000-0005-0000-0000-000090A30000}"/>
    <cellStyle name="표준 64 3 2" xfId="9527" xr:uid="{00000000-0005-0000-0000-000091A30000}"/>
    <cellStyle name="표준 64 3 3" xfId="25947" xr:uid="{00000000-0005-0000-0000-000092A30000}"/>
    <cellStyle name="표준 64 3 3 2" xfId="37722" xr:uid="{00000000-0005-0000-0000-000093A30000}"/>
    <cellStyle name="표준 64 3 4" xfId="31506" xr:uid="{00000000-0005-0000-0000-000094A30000}"/>
    <cellStyle name="표준 64 4" xfId="2142" xr:uid="{00000000-0005-0000-0000-000095A30000}"/>
    <cellStyle name="표준 64 4 2" xfId="26773" xr:uid="{00000000-0005-0000-0000-000096A30000}"/>
    <cellStyle name="표준 64 4 2 2" xfId="38545" xr:uid="{00000000-0005-0000-0000-000097A30000}"/>
    <cellStyle name="표준 64 4 3" xfId="31423" xr:uid="{00000000-0005-0000-0000-000098A30000}"/>
    <cellStyle name="표준 64 5" xfId="9525" xr:uid="{00000000-0005-0000-0000-000099A30000}"/>
    <cellStyle name="표준 64 6" xfId="27822" xr:uid="{00000000-0005-0000-0000-00009AA30000}"/>
    <cellStyle name="표준 64 6 2" xfId="39585" xr:uid="{00000000-0005-0000-0000-00009BA30000}"/>
    <cellStyle name="표준 64 7" xfId="30916" xr:uid="{00000000-0005-0000-0000-00009CA30000}"/>
    <cellStyle name="표준 65" xfId="1598" xr:uid="{00000000-0005-0000-0000-00009DA30000}"/>
    <cellStyle name="표준 65 2" xfId="2177" xr:uid="{00000000-0005-0000-0000-00009EA30000}"/>
    <cellStyle name="표준 65 2 2" xfId="9529" xr:uid="{00000000-0005-0000-0000-00009FA30000}"/>
    <cellStyle name="표준 65 2 3" xfId="28662" xr:uid="{00000000-0005-0000-0000-0000A0A30000}"/>
    <cellStyle name="표준 65 2 3 2" xfId="40424" xr:uid="{00000000-0005-0000-0000-0000A1A30000}"/>
    <cellStyle name="표준 65 2 4" xfId="31454" xr:uid="{00000000-0005-0000-0000-0000A2A30000}"/>
    <cellStyle name="표준 65 3" xfId="2235" xr:uid="{00000000-0005-0000-0000-0000A3A30000}"/>
    <cellStyle name="표준 65 3 2" xfId="9530" xr:uid="{00000000-0005-0000-0000-0000A4A30000}"/>
    <cellStyle name="표준 65 3 3" xfId="26688" xr:uid="{00000000-0005-0000-0000-0000A5A30000}"/>
    <cellStyle name="표준 65 3 3 2" xfId="38460" xr:uid="{00000000-0005-0000-0000-0000A6A30000}"/>
    <cellStyle name="표준 65 3 4" xfId="31507" xr:uid="{00000000-0005-0000-0000-0000A7A30000}"/>
    <cellStyle name="표준 65 4" xfId="2143" xr:uid="{00000000-0005-0000-0000-0000A8A30000}"/>
    <cellStyle name="표준 65 4 2" xfId="28879" xr:uid="{00000000-0005-0000-0000-0000A9A30000}"/>
    <cellStyle name="표준 65 4 2 2" xfId="40639" xr:uid="{00000000-0005-0000-0000-0000AAA30000}"/>
    <cellStyle name="표준 65 4 3" xfId="31424" xr:uid="{00000000-0005-0000-0000-0000ABA30000}"/>
    <cellStyle name="표준 65 5" xfId="9528" xr:uid="{00000000-0005-0000-0000-0000ACA30000}"/>
    <cellStyle name="표준 65 6" xfId="27823" xr:uid="{00000000-0005-0000-0000-0000ADA30000}"/>
    <cellStyle name="표준 65 6 2" xfId="39586" xr:uid="{00000000-0005-0000-0000-0000AEA30000}"/>
    <cellStyle name="표준 65 7" xfId="30917" xr:uid="{00000000-0005-0000-0000-0000AFA30000}"/>
    <cellStyle name="표준 66" xfId="2991" xr:uid="{00000000-0005-0000-0000-0000B0A30000}"/>
    <cellStyle name="표준 66 2" xfId="9532" xr:uid="{00000000-0005-0000-0000-0000B1A30000}"/>
    <cellStyle name="표준 66 3" xfId="9533" xr:uid="{00000000-0005-0000-0000-0000B2A30000}"/>
    <cellStyle name="표준 66 4" xfId="9531" xr:uid="{00000000-0005-0000-0000-0000B3A30000}"/>
    <cellStyle name="표준 67" xfId="1599" xr:uid="{00000000-0005-0000-0000-0000B4A30000}"/>
    <cellStyle name="표준 67 2" xfId="2178" xr:uid="{00000000-0005-0000-0000-0000B5A30000}"/>
    <cellStyle name="표준 67 2 2" xfId="9535" xr:uid="{00000000-0005-0000-0000-0000B6A30000}"/>
    <cellStyle name="표준 67 2 3" xfId="27453" xr:uid="{00000000-0005-0000-0000-0000B7A30000}"/>
    <cellStyle name="표준 67 2 3 2" xfId="39220" xr:uid="{00000000-0005-0000-0000-0000B8A30000}"/>
    <cellStyle name="표준 67 2 4" xfId="31455" xr:uid="{00000000-0005-0000-0000-0000B9A30000}"/>
    <cellStyle name="표준 67 3" xfId="2236" xr:uid="{00000000-0005-0000-0000-0000BAA30000}"/>
    <cellStyle name="표준 67 3 2" xfId="9536" xr:uid="{00000000-0005-0000-0000-0000BBA30000}"/>
    <cellStyle name="표준 67 3 3" xfId="26898" xr:uid="{00000000-0005-0000-0000-0000BCA30000}"/>
    <cellStyle name="표준 67 3 3 2" xfId="38670" xr:uid="{00000000-0005-0000-0000-0000BDA30000}"/>
    <cellStyle name="표준 67 3 4" xfId="31508" xr:uid="{00000000-0005-0000-0000-0000BEA30000}"/>
    <cellStyle name="표준 67 4" xfId="2144" xr:uid="{00000000-0005-0000-0000-0000BFA30000}"/>
    <cellStyle name="표준 67 4 2" xfId="25820" xr:uid="{00000000-0005-0000-0000-0000C0A30000}"/>
    <cellStyle name="표준 67 4 2 2" xfId="37596" xr:uid="{00000000-0005-0000-0000-0000C1A30000}"/>
    <cellStyle name="표준 67 4 3" xfId="31425" xr:uid="{00000000-0005-0000-0000-0000C2A30000}"/>
    <cellStyle name="표준 67 5" xfId="9534" xr:uid="{00000000-0005-0000-0000-0000C3A30000}"/>
    <cellStyle name="표준 67 6" xfId="27824" xr:uid="{00000000-0005-0000-0000-0000C4A30000}"/>
    <cellStyle name="표준 67 6 2" xfId="39587" xr:uid="{00000000-0005-0000-0000-0000C5A30000}"/>
    <cellStyle name="표준 67 7" xfId="30918" xr:uid="{00000000-0005-0000-0000-0000C6A30000}"/>
    <cellStyle name="표준 68" xfId="1600" xr:uid="{00000000-0005-0000-0000-0000C7A30000}"/>
    <cellStyle name="표준 68 2" xfId="2179" xr:uid="{00000000-0005-0000-0000-0000C8A30000}"/>
    <cellStyle name="표준 68 2 2" xfId="9538" xr:uid="{00000000-0005-0000-0000-0000C9A30000}"/>
    <cellStyle name="표준 68 2 3" xfId="26364" xr:uid="{00000000-0005-0000-0000-0000CAA30000}"/>
    <cellStyle name="표준 68 2 3 2" xfId="38136" xr:uid="{00000000-0005-0000-0000-0000CBA30000}"/>
    <cellStyle name="표준 68 2 4" xfId="31456" xr:uid="{00000000-0005-0000-0000-0000CCA30000}"/>
    <cellStyle name="표준 68 3" xfId="2237" xr:uid="{00000000-0005-0000-0000-0000CDA30000}"/>
    <cellStyle name="표준 68 3 2" xfId="9539" xr:uid="{00000000-0005-0000-0000-0000CEA30000}"/>
    <cellStyle name="표준 68 3 3" xfId="27210" xr:uid="{00000000-0005-0000-0000-0000CFA30000}"/>
    <cellStyle name="표준 68 3 3 2" xfId="38980" xr:uid="{00000000-0005-0000-0000-0000D0A30000}"/>
    <cellStyle name="표준 68 3 4" xfId="31509" xr:uid="{00000000-0005-0000-0000-0000D1A30000}"/>
    <cellStyle name="표준 68 4" xfId="2145" xr:uid="{00000000-0005-0000-0000-0000D2A30000}"/>
    <cellStyle name="표준 68 4 2" xfId="26774" xr:uid="{00000000-0005-0000-0000-0000D3A30000}"/>
    <cellStyle name="표준 68 4 2 2" xfId="38546" xr:uid="{00000000-0005-0000-0000-0000D4A30000}"/>
    <cellStyle name="표준 68 4 3" xfId="31426" xr:uid="{00000000-0005-0000-0000-0000D5A30000}"/>
    <cellStyle name="표준 68 5" xfId="9537" xr:uid="{00000000-0005-0000-0000-0000D6A30000}"/>
    <cellStyle name="표준 68 6" xfId="27825" xr:uid="{00000000-0005-0000-0000-0000D7A30000}"/>
    <cellStyle name="표준 68 6 2" xfId="39588" xr:uid="{00000000-0005-0000-0000-0000D8A30000}"/>
    <cellStyle name="표준 68 7" xfId="30919" xr:uid="{00000000-0005-0000-0000-0000D9A30000}"/>
    <cellStyle name="표준 69" xfId="9540" xr:uid="{00000000-0005-0000-0000-0000DAA30000}"/>
    <cellStyle name="표준 69 2" xfId="9541" xr:uid="{00000000-0005-0000-0000-0000DBA30000}"/>
    <cellStyle name="표준 69 3" xfId="9542" xr:uid="{00000000-0005-0000-0000-0000DCA30000}"/>
    <cellStyle name="표준 7" xfId="53" xr:uid="{00000000-0005-0000-0000-0000DDA30000}"/>
    <cellStyle name="표준 7 2" xfId="1530" xr:uid="{00000000-0005-0000-0000-0000DEA30000}"/>
    <cellStyle name="표준 7 2 2" xfId="23663" xr:uid="{00000000-0005-0000-0000-0000DFA30000}"/>
    <cellStyle name="표준 7 2 3" xfId="9543" xr:uid="{00000000-0005-0000-0000-0000E0A30000}"/>
    <cellStyle name="표준 7 3" xfId="1605" xr:uid="{00000000-0005-0000-0000-0000E1A30000}"/>
    <cellStyle name="표준 7 3 2" xfId="2150" xr:uid="{00000000-0005-0000-0000-0000E2A30000}"/>
    <cellStyle name="표준 7 3 2 2" xfId="16037" xr:uid="{00000000-0005-0000-0000-0000E3A30000}"/>
    <cellStyle name="표준 7 3 2 3" xfId="27390" xr:uid="{00000000-0005-0000-0000-0000E4A30000}"/>
    <cellStyle name="표준 7 3 2 3 2" xfId="39158" xr:uid="{00000000-0005-0000-0000-0000E5A30000}"/>
    <cellStyle name="표준 7 3 2 4" xfId="31428" xr:uid="{00000000-0005-0000-0000-0000E6A30000}"/>
    <cellStyle name="표준 7 3 3" xfId="9544" xr:uid="{00000000-0005-0000-0000-0000E7A30000}"/>
    <cellStyle name="표준 7 3 4" xfId="25081" xr:uid="{00000000-0005-0000-0000-0000E8A30000}"/>
    <cellStyle name="표준 7 3 4 2" xfId="36880" xr:uid="{00000000-0005-0000-0000-0000E9A30000}"/>
    <cellStyle name="표준 7 3 5" xfId="30921" xr:uid="{00000000-0005-0000-0000-0000EAA30000}"/>
    <cellStyle name="표준 7 4" xfId="2181" xr:uid="{00000000-0005-0000-0000-0000EBA30000}"/>
    <cellStyle name="표준 7 4 2" xfId="28856" xr:uid="{00000000-0005-0000-0000-0000ECA30000}"/>
    <cellStyle name="표준 7 4 2 2" xfId="40616" xr:uid="{00000000-0005-0000-0000-0000EDA30000}"/>
    <cellStyle name="표준 7 4 3" xfId="31458" xr:uid="{00000000-0005-0000-0000-0000EEA30000}"/>
    <cellStyle name="표준 7 5" xfId="2238" xr:uid="{00000000-0005-0000-0000-0000EFA30000}"/>
    <cellStyle name="표준 7 5 2" xfId="27876" xr:uid="{00000000-0005-0000-0000-0000F0A30000}"/>
    <cellStyle name="표준 7 5 2 2" xfId="39639" xr:uid="{00000000-0005-0000-0000-0000F1A30000}"/>
    <cellStyle name="표준 7 5 3" xfId="31510" xr:uid="{00000000-0005-0000-0000-0000F2A30000}"/>
    <cellStyle name="표준 7 6" xfId="2783" xr:uid="{00000000-0005-0000-0000-0000F3A30000}"/>
    <cellStyle name="표준 7 7" xfId="1529" xr:uid="{00000000-0005-0000-0000-0000F4A30000}"/>
    <cellStyle name="표준 70" xfId="42159" xr:uid="{00000000-0005-0000-0000-0000F5A30000}"/>
    <cellStyle name="표준 71" xfId="42162" xr:uid="{00000000-0005-0000-0000-0000F6A30000}"/>
    <cellStyle name="표준 72" xfId="9545" xr:uid="{00000000-0005-0000-0000-0000F7A30000}"/>
    <cellStyle name="표준 72 2" xfId="9546" xr:uid="{00000000-0005-0000-0000-0000F8A30000}"/>
    <cellStyle name="표준 72 3" xfId="9547" xr:uid="{00000000-0005-0000-0000-0000F9A30000}"/>
    <cellStyle name="표준 73" xfId="9548" xr:uid="{00000000-0005-0000-0000-0000FAA30000}"/>
    <cellStyle name="표준 73 2" xfId="9549" xr:uid="{00000000-0005-0000-0000-0000FBA30000}"/>
    <cellStyle name="표준 73 3" xfId="9550" xr:uid="{00000000-0005-0000-0000-0000FCA30000}"/>
    <cellStyle name="표준 74" xfId="9551" xr:uid="{00000000-0005-0000-0000-0000FDA30000}"/>
    <cellStyle name="표준 74 2" xfId="9552" xr:uid="{00000000-0005-0000-0000-0000FEA30000}"/>
    <cellStyle name="표준 74 3" xfId="9553" xr:uid="{00000000-0005-0000-0000-0000FFA30000}"/>
    <cellStyle name="표준 75" xfId="9554" xr:uid="{00000000-0005-0000-0000-000000A40000}"/>
    <cellStyle name="표준 75 2" xfId="9555" xr:uid="{00000000-0005-0000-0000-000001A40000}"/>
    <cellStyle name="표준 75 3" xfId="9556" xr:uid="{00000000-0005-0000-0000-000002A40000}"/>
    <cellStyle name="표준 76" xfId="9557" xr:uid="{00000000-0005-0000-0000-000003A40000}"/>
    <cellStyle name="표준 76 2" xfId="9558" xr:uid="{00000000-0005-0000-0000-000004A40000}"/>
    <cellStyle name="표준 76 3" xfId="9559" xr:uid="{00000000-0005-0000-0000-000005A40000}"/>
    <cellStyle name="표준 77" xfId="9560" xr:uid="{00000000-0005-0000-0000-000006A40000}"/>
    <cellStyle name="표준 77 2" xfId="9561" xr:uid="{00000000-0005-0000-0000-000007A40000}"/>
    <cellStyle name="표준 77 3" xfId="9562" xr:uid="{00000000-0005-0000-0000-000008A40000}"/>
    <cellStyle name="표준 78" xfId="9563" xr:uid="{00000000-0005-0000-0000-000009A40000}"/>
    <cellStyle name="표준 78 2" xfId="9564" xr:uid="{00000000-0005-0000-0000-00000AA40000}"/>
    <cellStyle name="표준 78 3" xfId="9565" xr:uid="{00000000-0005-0000-0000-00000BA40000}"/>
    <cellStyle name="표준 79" xfId="2187" xr:uid="{00000000-0005-0000-0000-00000CA40000}"/>
    <cellStyle name="표준 79 2" xfId="2243" xr:uid="{00000000-0005-0000-0000-00000DA40000}"/>
    <cellStyle name="표준 79 2 2" xfId="9567" xr:uid="{00000000-0005-0000-0000-00000EA40000}"/>
    <cellStyle name="표준 79 2 3" xfId="27881" xr:uid="{00000000-0005-0000-0000-00000FA40000}"/>
    <cellStyle name="표준 79 2 3 2" xfId="39644" xr:uid="{00000000-0005-0000-0000-000010A40000}"/>
    <cellStyle name="표준 79 2 4" xfId="31515" xr:uid="{00000000-0005-0000-0000-000011A40000}"/>
    <cellStyle name="표준 79 3" xfId="9568" xr:uid="{00000000-0005-0000-0000-000012A40000}"/>
    <cellStyle name="표준 79 4" xfId="9566" xr:uid="{00000000-0005-0000-0000-000013A40000}"/>
    <cellStyle name="표준 79 5" xfId="30043" xr:uid="{00000000-0005-0000-0000-000014A40000}"/>
    <cellStyle name="표준 79 5 2" xfId="41803" xr:uid="{00000000-0005-0000-0000-000015A40000}"/>
    <cellStyle name="표준 79 6" xfId="31463" xr:uid="{00000000-0005-0000-0000-000016A40000}"/>
    <cellStyle name="표준 8" xfId="1531" xr:uid="{00000000-0005-0000-0000-000017A40000}"/>
    <cellStyle name="표준 8 2" xfId="2784" xr:uid="{00000000-0005-0000-0000-000018A40000}"/>
    <cellStyle name="표준 8 2 2" xfId="9569" xr:uid="{00000000-0005-0000-0000-000019A40000}"/>
    <cellStyle name="표준 8 3" xfId="2806" xr:uid="{00000000-0005-0000-0000-00001AA40000}"/>
    <cellStyle name="표준 8 3 2" xfId="9570" xr:uid="{00000000-0005-0000-0000-00001BA40000}"/>
    <cellStyle name="표준 8 4" xfId="6861" xr:uid="{00000000-0005-0000-0000-00001CA40000}"/>
    <cellStyle name="표준 8 5" xfId="4369" xr:uid="{00000000-0005-0000-0000-00001DA40000}"/>
    <cellStyle name="표준 81" xfId="9571" xr:uid="{00000000-0005-0000-0000-00001EA40000}"/>
    <cellStyle name="표준 81 2" xfId="9572" xr:uid="{00000000-0005-0000-0000-00001FA40000}"/>
    <cellStyle name="표준 81 3" xfId="9573" xr:uid="{00000000-0005-0000-0000-000020A40000}"/>
    <cellStyle name="표준 82" xfId="2204" xr:uid="{00000000-0005-0000-0000-000021A40000}"/>
    <cellStyle name="표준 82 2" xfId="2258" xr:uid="{00000000-0005-0000-0000-000022A40000}"/>
    <cellStyle name="표준 82 2 2" xfId="9575" xr:uid="{00000000-0005-0000-0000-000023A40000}"/>
    <cellStyle name="표준 82 2 3" xfId="27318" xr:uid="{00000000-0005-0000-0000-000024A40000}"/>
    <cellStyle name="표준 82 2 3 2" xfId="39086" xr:uid="{00000000-0005-0000-0000-000025A40000}"/>
    <cellStyle name="표준 82 2 4" xfId="31530" xr:uid="{00000000-0005-0000-0000-000026A40000}"/>
    <cellStyle name="표준 82 3" xfId="9576" xr:uid="{00000000-0005-0000-0000-000027A40000}"/>
    <cellStyle name="표준 82 4" xfId="9574" xr:uid="{00000000-0005-0000-0000-000028A40000}"/>
    <cellStyle name="표준 82 5" xfId="27600" xr:uid="{00000000-0005-0000-0000-000029A40000}"/>
    <cellStyle name="표준 82 5 2" xfId="39365" xr:uid="{00000000-0005-0000-0000-00002AA40000}"/>
    <cellStyle name="표준 82 6" xfId="31479" xr:uid="{00000000-0005-0000-0000-00002BA40000}"/>
    <cellStyle name="표준 83" xfId="1581" xr:uid="{00000000-0005-0000-0000-00002CA40000}"/>
    <cellStyle name="표준 83 2" xfId="2161" xr:uid="{00000000-0005-0000-0000-00002DA40000}"/>
    <cellStyle name="표준 83 2 2" xfId="9578" xr:uid="{00000000-0005-0000-0000-00002EA40000}"/>
    <cellStyle name="표준 83 2 3" xfId="30303" xr:uid="{00000000-0005-0000-0000-00002FA40000}"/>
    <cellStyle name="표준 83 2 3 2" xfId="42053" xr:uid="{00000000-0005-0000-0000-000030A40000}"/>
    <cellStyle name="표준 83 2 4" xfId="31438" xr:uid="{00000000-0005-0000-0000-000031A40000}"/>
    <cellStyle name="표준 83 3" xfId="2220" xr:uid="{00000000-0005-0000-0000-000032A40000}"/>
    <cellStyle name="표준 83 3 2" xfId="9579" xr:uid="{00000000-0005-0000-0000-000033A40000}"/>
    <cellStyle name="표준 83 3 3" xfId="28943" xr:uid="{00000000-0005-0000-0000-000034A40000}"/>
    <cellStyle name="표준 83 3 3 2" xfId="40703" xr:uid="{00000000-0005-0000-0000-000035A40000}"/>
    <cellStyle name="표준 83 3 4" xfId="31492" xr:uid="{00000000-0005-0000-0000-000036A40000}"/>
    <cellStyle name="표준 83 4" xfId="2126" xr:uid="{00000000-0005-0000-0000-000037A40000}"/>
    <cellStyle name="표준 83 4 2" xfId="27734" xr:uid="{00000000-0005-0000-0000-000038A40000}"/>
    <cellStyle name="표준 83 4 2 2" xfId="39497" xr:uid="{00000000-0005-0000-0000-000039A40000}"/>
    <cellStyle name="표준 83 4 3" xfId="31408" xr:uid="{00000000-0005-0000-0000-00003AA40000}"/>
    <cellStyle name="표준 83 5" xfId="9577" xr:uid="{00000000-0005-0000-0000-00003BA40000}"/>
    <cellStyle name="표준 83 6" xfId="27810" xr:uid="{00000000-0005-0000-0000-00003CA40000}"/>
    <cellStyle name="표준 83 6 2" xfId="39573" xr:uid="{00000000-0005-0000-0000-00003DA40000}"/>
    <cellStyle name="표준 83 7" xfId="30901" xr:uid="{00000000-0005-0000-0000-00003EA40000}"/>
    <cellStyle name="표준 84" xfId="9580" xr:uid="{00000000-0005-0000-0000-00003FA40000}"/>
    <cellStyle name="표준 84 2" xfId="9581" xr:uid="{00000000-0005-0000-0000-000040A40000}"/>
    <cellStyle name="표준 84 3" xfId="9582" xr:uid="{00000000-0005-0000-0000-000041A40000}"/>
    <cellStyle name="표준 85" xfId="1593" xr:uid="{00000000-0005-0000-0000-000042A40000}"/>
    <cellStyle name="표준 85 2" xfId="2172" xr:uid="{00000000-0005-0000-0000-000043A40000}"/>
    <cellStyle name="표준 85 2 2" xfId="9584" xr:uid="{00000000-0005-0000-0000-000044A40000}"/>
    <cellStyle name="표준 85 2 3" xfId="27463" xr:uid="{00000000-0005-0000-0000-000045A40000}"/>
    <cellStyle name="표준 85 2 3 2" xfId="39229" xr:uid="{00000000-0005-0000-0000-000046A40000}"/>
    <cellStyle name="표준 85 2 4" xfId="31449" xr:uid="{00000000-0005-0000-0000-000047A40000}"/>
    <cellStyle name="표준 85 3" xfId="2231" xr:uid="{00000000-0005-0000-0000-000048A40000}"/>
    <cellStyle name="표준 85 3 2" xfId="9585" xr:uid="{00000000-0005-0000-0000-000049A40000}"/>
    <cellStyle name="표준 85 3 3" xfId="27441" xr:uid="{00000000-0005-0000-0000-00004AA40000}"/>
    <cellStyle name="표준 85 3 3 2" xfId="39208" xr:uid="{00000000-0005-0000-0000-00004BA40000}"/>
    <cellStyle name="표준 85 3 4" xfId="31503" xr:uid="{00000000-0005-0000-0000-00004CA40000}"/>
    <cellStyle name="표준 85 4" xfId="2138" xr:uid="{00000000-0005-0000-0000-00004DA40000}"/>
    <cellStyle name="표준 85 4 2" xfId="27181" xr:uid="{00000000-0005-0000-0000-00004EA40000}"/>
    <cellStyle name="표준 85 4 2 2" xfId="38951" xr:uid="{00000000-0005-0000-0000-00004FA40000}"/>
    <cellStyle name="표준 85 4 3" xfId="31419" xr:uid="{00000000-0005-0000-0000-000050A40000}"/>
    <cellStyle name="표준 85 5" xfId="9583" xr:uid="{00000000-0005-0000-0000-000051A40000}"/>
    <cellStyle name="표준 85 6" xfId="27818" xr:uid="{00000000-0005-0000-0000-000052A40000}"/>
    <cellStyle name="표준 85 6 2" xfId="39581" xr:uid="{00000000-0005-0000-0000-000053A40000}"/>
    <cellStyle name="표준 85 7" xfId="30912" xr:uid="{00000000-0005-0000-0000-000054A40000}"/>
    <cellStyle name="표준 86" xfId="9586" xr:uid="{00000000-0005-0000-0000-000055A40000}"/>
    <cellStyle name="표준 86 2" xfId="9587" xr:uid="{00000000-0005-0000-0000-000056A40000}"/>
    <cellStyle name="표준 86 3" xfId="9588" xr:uid="{00000000-0005-0000-0000-000057A40000}"/>
    <cellStyle name="표준 87" xfId="1532" xr:uid="{00000000-0005-0000-0000-000058A40000}"/>
    <cellStyle name="표준 87 2" xfId="2203" xr:uid="{00000000-0005-0000-0000-000059A40000}"/>
    <cellStyle name="표준 87 2 2" xfId="30156" xr:uid="{00000000-0005-0000-0000-00005AA40000}"/>
    <cellStyle name="표준 87 2 2 2" xfId="41914" xr:uid="{00000000-0005-0000-0000-00005BA40000}"/>
    <cellStyle name="표준 87 2 3" xfId="31478" xr:uid="{00000000-0005-0000-0000-00005CA40000}"/>
    <cellStyle name="표준 87 3" xfId="2216" xr:uid="{00000000-0005-0000-0000-00005DA40000}"/>
    <cellStyle name="표준 87 3 2" xfId="27494" xr:uid="{00000000-0005-0000-0000-00005EA40000}"/>
    <cellStyle name="표준 87 3 2 2" xfId="39260" xr:uid="{00000000-0005-0000-0000-00005FA40000}"/>
    <cellStyle name="표준 87 3 3" xfId="31488" xr:uid="{00000000-0005-0000-0000-000060A40000}"/>
    <cellStyle name="표준 88" xfId="9589" xr:uid="{00000000-0005-0000-0000-000061A40000}"/>
    <cellStyle name="표준 88 2" xfId="9590" xr:uid="{00000000-0005-0000-0000-000062A40000}"/>
    <cellStyle name="표준 88 3" xfId="9591" xr:uid="{00000000-0005-0000-0000-000063A40000}"/>
    <cellStyle name="표준 89" xfId="9592" xr:uid="{00000000-0005-0000-0000-000064A40000}"/>
    <cellStyle name="표준 89 2" xfId="9593" xr:uid="{00000000-0005-0000-0000-000065A40000}"/>
    <cellStyle name="표준 89 3" xfId="9594" xr:uid="{00000000-0005-0000-0000-000066A40000}"/>
    <cellStyle name="표준 9" xfId="1533" xr:uid="{00000000-0005-0000-0000-000067A40000}"/>
    <cellStyle name="표준 9 2" xfId="1606" xr:uid="{00000000-0005-0000-0000-000068A40000}"/>
    <cellStyle name="표준 9 2 2" xfId="2151" xr:uid="{00000000-0005-0000-0000-000069A40000}"/>
    <cellStyle name="표준 9 2 2 2" xfId="27151" xr:uid="{00000000-0005-0000-0000-00006AA40000}"/>
    <cellStyle name="표준 9 2 2 2 2" xfId="38921" xr:uid="{00000000-0005-0000-0000-00006BA40000}"/>
    <cellStyle name="표준 9 2 2 3" xfId="31429" xr:uid="{00000000-0005-0000-0000-00006CA40000}"/>
    <cellStyle name="표준 9 2 3" xfId="9595" xr:uid="{00000000-0005-0000-0000-00006DA40000}"/>
    <cellStyle name="표준 9 2 4" xfId="30081" xr:uid="{00000000-0005-0000-0000-00006EA40000}"/>
    <cellStyle name="표준 9 2 4 2" xfId="41841" xr:uid="{00000000-0005-0000-0000-00006FA40000}"/>
    <cellStyle name="표준 9 2 5" xfId="30922" xr:uid="{00000000-0005-0000-0000-000070A40000}"/>
    <cellStyle name="표준 9 3" xfId="2182" xr:uid="{00000000-0005-0000-0000-000071A40000}"/>
    <cellStyle name="표준 9 3 2" xfId="9596" xr:uid="{00000000-0005-0000-0000-000072A40000}"/>
    <cellStyle name="표준 9 3 3" xfId="27195" xr:uid="{00000000-0005-0000-0000-000073A40000}"/>
    <cellStyle name="표준 9 3 3 2" xfId="38965" xr:uid="{00000000-0005-0000-0000-000074A40000}"/>
    <cellStyle name="표준 9 3 4" xfId="31459" xr:uid="{00000000-0005-0000-0000-000075A40000}"/>
    <cellStyle name="표준 9 4" xfId="2239" xr:uid="{00000000-0005-0000-0000-000076A40000}"/>
    <cellStyle name="표준 9 4 2" xfId="27877" xr:uid="{00000000-0005-0000-0000-000077A40000}"/>
    <cellStyle name="표준 9 4 2 2" xfId="39640" xr:uid="{00000000-0005-0000-0000-000078A40000}"/>
    <cellStyle name="표준 9 4 3" xfId="31511" xr:uid="{00000000-0005-0000-0000-000079A40000}"/>
    <cellStyle name="표준 9 5" xfId="2785" xr:uid="{00000000-0005-0000-0000-00007AA40000}"/>
    <cellStyle name="표준 9 6" xfId="2790" xr:uid="{00000000-0005-0000-0000-00007BA40000}"/>
    <cellStyle name="표준 90" xfId="9597" xr:uid="{00000000-0005-0000-0000-00007CA40000}"/>
    <cellStyle name="표준 90 2" xfId="9598" xr:uid="{00000000-0005-0000-0000-00007DA40000}"/>
    <cellStyle name="표준 90 3" xfId="9599" xr:uid="{00000000-0005-0000-0000-00007EA40000}"/>
    <cellStyle name="표준 91" xfId="2195" xr:uid="{00000000-0005-0000-0000-00007FA40000}"/>
    <cellStyle name="표준 91 2" xfId="2250" xr:uid="{00000000-0005-0000-0000-000080A40000}"/>
    <cellStyle name="표준 91 2 2" xfId="9601" xr:uid="{00000000-0005-0000-0000-000081A40000}"/>
    <cellStyle name="표준 91 2 3" xfId="27442" xr:uid="{00000000-0005-0000-0000-000082A40000}"/>
    <cellStyle name="표준 91 2 3 2" xfId="39209" xr:uid="{00000000-0005-0000-0000-000083A40000}"/>
    <cellStyle name="표준 91 2 4" xfId="31522" xr:uid="{00000000-0005-0000-0000-000084A40000}"/>
    <cellStyle name="표준 91 3" xfId="9602" xr:uid="{00000000-0005-0000-0000-000085A40000}"/>
    <cellStyle name="표준 91 4" xfId="9600" xr:uid="{00000000-0005-0000-0000-000086A40000}"/>
    <cellStyle name="표준 91 5" xfId="28520" xr:uid="{00000000-0005-0000-0000-000087A40000}"/>
    <cellStyle name="표준 91 5 2" xfId="40282" xr:uid="{00000000-0005-0000-0000-000088A40000}"/>
    <cellStyle name="표준 91 6" xfId="31470" xr:uid="{00000000-0005-0000-0000-000089A40000}"/>
    <cellStyle name="표준 93" xfId="9603" xr:uid="{00000000-0005-0000-0000-00008AA40000}"/>
    <cellStyle name="표준 93 2" xfId="9604" xr:uid="{00000000-0005-0000-0000-00008BA40000}"/>
    <cellStyle name="표준 93 3" xfId="9605" xr:uid="{00000000-0005-0000-0000-00008CA40000}"/>
    <cellStyle name="표준 95" xfId="9606" xr:uid="{00000000-0005-0000-0000-00008DA40000}"/>
    <cellStyle name="표준 95 2" xfId="9607" xr:uid="{00000000-0005-0000-0000-00008EA40000}"/>
    <cellStyle name="표준 95 3" xfId="9608" xr:uid="{00000000-0005-0000-0000-00008FA40000}"/>
    <cellStyle name="표준 96" xfId="9609" xr:uid="{00000000-0005-0000-0000-000090A40000}"/>
    <cellStyle name="표준 96 2" xfId="9610" xr:uid="{00000000-0005-0000-0000-000091A40000}"/>
    <cellStyle name="표준 96 3" xfId="9611" xr:uid="{00000000-0005-0000-0000-000092A40000}"/>
    <cellStyle name="표준 97" xfId="2206" xr:uid="{00000000-0005-0000-0000-000093A40000}"/>
    <cellStyle name="표준 97 2" xfId="2259" xr:uid="{00000000-0005-0000-0000-000094A40000}"/>
    <cellStyle name="표준 97 2 2" xfId="27371" xr:uid="{00000000-0005-0000-0000-000095A40000}"/>
    <cellStyle name="표준 97 2 2 2" xfId="39139" xr:uid="{00000000-0005-0000-0000-000096A40000}"/>
    <cellStyle name="표준 97 2 3" xfId="31531" xr:uid="{00000000-0005-0000-0000-000097A40000}"/>
    <cellStyle name="표준 97 3" xfId="25536" xr:uid="{00000000-0005-0000-0000-000098A40000}"/>
    <cellStyle name="표준 97 3 2" xfId="37316" xr:uid="{00000000-0005-0000-0000-000099A40000}"/>
    <cellStyle name="표준 97 4" xfId="31481" xr:uid="{00000000-0005-0000-0000-00009AA40000}"/>
    <cellStyle name="표준 98" xfId="9612" xr:uid="{00000000-0005-0000-0000-00009BA40000}"/>
    <cellStyle name="표준 98 2" xfId="9613" xr:uid="{00000000-0005-0000-0000-00009CA40000}"/>
    <cellStyle name="표준 98 3" xfId="9614" xr:uid="{00000000-0005-0000-0000-00009DA40000}"/>
    <cellStyle name="표준 99" xfId="9615" xr:uid="{00000000-0005-0000-0000-00009EA40000}"/>
    <cellStyle name="표준 99 2" xfId="9616" xr:uid="{00000000-0005-0000-0000-00009FA40000}"/>
    <cellStyle name="표준 99 3" xfId="9617" xr:uid="{00000000-0005-0000-0000-0000A0A40000}"/>
    <cellStyle name="표준(배분)" xfId="6835" xr:uid="{00000000-0005-0000-0000-0000A1A40000}"/>
    <cellStyle name="표준(배분) 2" xfId="23688" xr:uid="{00000000-0005-0000-0000-0000A2A40000}"/>
    <cellStyle name="표준(배분) 3" xfId="23653" xr:uid="{00000000-0005-0000-0000-0000A3A40000}"/>
    <cellStyle name="標準_ Att. 1- Cover" xfId="1534" xr:uid="{00000000-0005-0000-0000-0000A4A40000}"/>
    <cellStyle name="표준_13지급자재대-(노류지)" xfId="42183" xr:uid="{00000000-0005-0000-0000-0000A5A40000}"/>
    <cellStyle name="표준_자재대조서" xfId="42186" xr:uid="{A9920980-FFA8-4891-9340-937ED6B822B9}"/>
    <cellStyle name="표준1" xfId="1535" xr:uid="{00000000-0005-0000-0000-0000A6A40000}"/>
    <cellStyle name="표준2" xfId="1536" xr:uid="{00000000-0005-0000-0000-0000A7A40000}"/>
    <cellStyle name="표준2 2" xfId="2098" xr:uid="{00000000-0005-0000-0000-0000A8A40000}"/>
    <cellStyle name="표준2 2 2" xfId="5078" xr:uid="{00000000-0005-0000-0000-0000A9A40000}"/>
    <cellStyle name="표준2 2 2 2" xfId="33311" xr:uid="{00000000-0005-0000-0000-0000AAA40000}"/>
    <cellStyle name="표준2 2 3" xfId="5138" xr:uid="{00000000-0005-0000-0000-0000ABA40000}"/>
    <cellStyle name="표준2 2 3 2" xfId="33348" xr:uid="{00000000-0005-0000-0000-0000ACA40000}"/>
    <cellStyle name="표준2 2 4" xfId="28902" xr:uid="{00000000-0005-0000-0000-0000ADA40000}"/>
    <cellStyle name="표준2 2 4 2" xfId="40662" xr:uid="{00000000-0005-0000-0000-0000AEA40000}"/>
    <cellStyle name="표준2 2 5" xfId="28521" xr:uid="{00000000-0005-0000-0000-0000AFA40000}"/>
    <cellStyle name="표준2 2 5 2" xfId="40283" xr:uid="{00000000-0005-0000-0000-0000B0A40000}"/>
    <cellStyle name="표준2 2 6" xfId="31396" xr:uid="{00000000-0005-0000-0000-0000B1A40000}"/>
    <cellStyle name="표준2 3" xfId="23654" xr:uid="{00000000-0005-0000-0000-0000B2A40000}"/>
    <cellStyle name="표준2 4" xfId="30889" xr:uid="{00000000-0005-0000-0000-0000B3A40000}"/>
    <cellStyle name="하이퍼링크 2" xfId="1537" xr:uid="{00000000-0005-0000-0000-0000B4A40000}"/>
    <cellStyle name="하이퍼링크 2 2" xfId="8835" xr:uid="{00000000-0005-0000-0000-0000B5A40000}"/>
    <cellStyle name="琀䱢_x0001_" xfId="1538" xr:uid="{00000000-0005-0000-0000-0000B6A40000}"/>
    <cellStyle name="합산" xfId="1539" xr:uid="{00000000-0005-0000-0000-0000B7A40000}"/>
    <cellStyle name="합산 2" xfId="1540" xr:uid="{00000000-0005-0000-0000-0000B8A40000}"/>
    <cellStyle name="桁区切り [0.00]_BQ CODE SUMMARY" xfId="1541" xr:uid="{00000000-0005-0000-0000-0000B9A40000}"/>
    <cellStyle name="桁区切り_BQ CODE SUMMARY" xfId="1542" xr:uid="{00000000-0005-0000-0000-0000BAA40000}"/>
    <cellStyle name="화폐기호" xfId="1543" xr:uid="{00000000-0005-0000-0000-0000BBA40000}"/>
    <cellStyle name="화폐기호 2" xfId="1544" xr:uid="{00000000-0005-0000-0000-0000BCA40000}"/>
    <cellStyle name="화폐기호 2 2" xfId="23687" xr:uid="{00000000-0005-0000-0000-0000BDA40000}"/>
    <cellStyle name="화폐기호 3" xfId="2512" xr:uid="{00000000-0005-0000-0000-0000BEA40000}"/>
    <cellStyle name="화폐기호 3 2" xfId="23655" xr:uid="{00000000-0005-0000-0000-0000BFA40000}"/>
    <cellStyle name="화폐기호 4" xfId="2487" xr:uid="{00000000-0005-0000-0000-0000C0A40000}"/>
    <cellStyle name="화폐기호 5" xfId="6406" xr:uid="{00000000-0005-0000-0000-0000C1A40000}"/>
    <cellStyle name="화폐기호0" xfId="1545" xr:uid="{00000000-0005-0000-0000-0000C2A40000}"/>
    <cellStyle name="화폐기호0 2" xfId="1546" xr:uid="{00000000-0005-0000-0000-0000C3A40000}"/>
    <cellStyle name="화폐기호0 2 2" xfId="23686" xr:uid="{00000000-0005-0000-0000-0000C4A40000}"/>
    <cellStyle name="화폐기호0 3" xfId="2513" xr:uid="{00000000-0005-0000-0000-0000C5A40000}"/>
    <cellStyle name="화폐기호0 3 2" xfId="23656" xr:uid="{00000000-0005-0000-0000-0000C6A40000}"/>
    <cellStyle name="화폐기호0 4" xfId="2511" xr:uid="{00000000-0005-0000-0000-0000C7A40000}"/>
    <cellStyle name="화폐기호0 5" xfId="6451" xr:uid="{00000000-0005-0000-0000-0000C8A40000}"/>
    <cellStyle name="ㅣ" xfId="8836" xr:uid="{00000000-0005-0000-0000-0000C9A4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3&#45380;~(&#53664;&#44060;&#45800;)\&#9733;&#53664;&#51648;&#44060;&#48156;&#48512;\2.%20&#52397;&#46972;\10.%20&#55040;&#49828;&#44288;&#47144;\&#52397;&#46972;%20&#52828;&#54872;&#44221;&#48373;&#54633;&#45800;&#51648;%20&#44288;&#44553;&#51088;&#51116;(&#44032;&#49444;&#51116;&#50872;&#53440;&#47532;)%20&#44396;&#47588;%20&#50836;&#52397;&#4943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가설재울타리"/>
      <sheetName val="검토서"/>
      <sheetName val="Sheet2"/>
      <sheetName val="Sheet1"/>
    </sheetNames>
    <sheetDataSet>
      <sheetData sheetId="0" refreshError="1"/>
      <sheetData sheetId="1" refreshError="1">
        <row r="10">
          <cell r="C10" t="str">
            <v>가설재울타리</v>
          </cell>
          <cell r="D10">
            <v>3015200106</v>
          </cell>
          <cell r="F10" t="str">
            <v>W2000,H2000</v>
          </cell>
          <cell r="G10">
            <v>1402</v>
          </cell>
        </row>
        <row r="20">
          <cell r="G20">
            <v>266380000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331"/>
  <sheetViews>
    <sheetView tabSelected="1"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13.77734375" style="2" customWidth="1"/>
    <col min="7" max="7" width="7.33203125" customWidth="1"/>
    <col min="8" max="8" width="9.77734375" customWidth="1"/>
    <col min="9" max="10" width="13.77734375" customWidth="1"/>
    <col min="11" max="11" width="12.88671875" customWidth="1"/>
    <col min="12" max="12" width="21.21875" style="5" customWidth="1"/>
    <col min="13" max="14" width="17.77734375" customWidth="1"/>
    <col min="15" max="15" width="24.21875" style="1" customWidth="1"/>
    <col min="16" max="16" width="32.5546875" customWidth="1"/>
    <col min="17" max="17" width="8.88671875" customWidth="1"/>
    <col min="18" max="18" width="14.5546875" customWidth="1"/>
    <col min="19" max="20" width="8.88671875" customWidth="1"/>
    <col min="21" max="21" width="37.44140625" customWidth="1"/>
    <col min="22" max="23" width="8.88671875" customWidth="1"/>
  </cols>
  <sheetData>
    <row r="1" spans="1:21" ht="35.1" customHeight="1">
      <c r="B1" s="29" t="s">
        <v>171</v>
      </c>
      <c r="E1" s="10"/>
      <c r="I1" s="30" t="s">
        <v>59</v>
      </c>
      <c r="M1" s="13"/>
      <c r="N1" s="13"/>
    </row>
    <row r="2" spans="1:21" ht="9.9499999999999993" customHeight="1">
      <c r="E2" s="10"/>
      <c r="I2" s="10"/>
      <c r="M2" s="13"/>
      <c r="N2" s="13"/>
    </row>
    <row r="3" spans="1:21" ht="24.95" customHeight="1">
      <c r="B3" s="180" t="s">
        <v>3118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</row>
    <row r="4" spans="1:21" ht="50.1" customHeight="1" thickBot="1">
      <c r="B4" s="21" t="s">
        <v>151</v>
      </c>
      <c r="C4" s="21" t="s">
        <v>152</v>
      </c>
      <c r="D4" s="22" t="s">
        <v>153</v>
      </c>
      <c r="E4" s="23" t="s">
        <v>154</v>
      </c>
      <c r="F4" s="24" t="s">
        <v>155</v>
      </c>
      <c r="G4" s="23" t="s">
        <v>0</v>
      </c>
      <c r="H4" s="23" t="s">
        <v>1</v>
      </c>
      <c r="I4" s="25" t="s">
        <v>54</v>
      </c>
      <c r="J4" s="25" t="s">
        <v>55</v>
      </c>
      <c r="K4" s="25" t="s">
        <v>56</v>
      </c>
      <c r="L4" s="25" t="s">
        <v>156</v>
      </c>
      <c r="M4" s="25" t="s">
        <v>157</v>
      </c>
      <c r="N4" s="25" t="s">
        <v>158</v>
      </c>
      <c r="O4" s="25" t="s">
        <v>6</v>
      </c>
      <c r="P4" s="26" t="s">
        <v>2</v>
      </c>
      <c r="Q4" s="26" t="s">
        <v>3</v>
      </c>
      <c r="R4" s="26" t="s">
        <v>4</v>
      </c>
      <c r="S4" s="26" t="s">
        <v>5</v>
      </c>
      <c r="T4" s="26" t="s">
        <v>57</v>
      </c>
      <c r="U4" s="26" t="s">
        <v>58</v>
      </c>
    </row>
    <row r="5" spans="1:21" s="4" customFormat="1" ht="17.45" customHeight="1" thickTop="1">
      <c r="A5" s="73"/>
      <c r="B5" s="16">
        <v>2025</v>
      </c>
      <c r="C5" s="16">
        <v>7</v>
      </c>
      <c r="D5" s="16" t="s">
        <v>14</v>
      </c>
      <c r="E5" s="16" t="s">
        <v>1167</v>
      </c>
      <c r="F5" s="74" t="s">
        <v>47</v>
      </c>
      <c r="G5" s="64" t="s">
        <v>17</v>
      </c>
      <c r="H5" s="16" t="s">
        <v>51</v>
      </c>
      <c r="I5" s="58">
        <v>8197915000</v>
      </c>
      <c r="J5" s="58">
        <v>0</v>
      </c>
      <c r="K5" s="58"/>
      <c r="L5" s="58">
        <v>8197915000</v>
      </c>
      <c r="M5" s="58">
        <v>1000000000</v>
      </c>
      <c r="N5" s="58">
        <v>5738540500</v>
      </c>
      <c r="O5" s="98"/>
      <c r="P5" s="16" t="s">
        <v>1168</v>
      </c>
      <c r="Q5" s="16" t="s">
        <v>1169</v>
      </c>
      <c r="R5" s="16" t="s">
        <v>1170</v>
      </c>
      <c r="S5" s="16" t="s">
        <v>3116</v>
      </c>
      <c r="T5" s="16"/>
      <c r="U5" s="16"/>
    </row>
    <row r="6" spans="1:21" s="4" customFormat="1" ht="17.45" customHeight="1">
      <c r="A6" s="73"/>
      <c r="B6" s="16">
        <v>2025</v>
      </c>
      <c r="C6" s="31">
        <v>7</v>
      </c>
      <c r="D6" s="31" t="s">
        <v>14</v>
      </c>
      <c r="E6" s="31" t="s">
        <v>1162</v>
      </c>
      <c r="F6" s="54" t="s">
        <v>47</v>
      </c>
      <c r="G6" s="59" t="s">
        <v>16</v>
      </c>
      <c r="H6" s="31" t="s">
        <v>51</v>
      </c>
      <c r="I6" s="33">
        <v>85854000</v>
      </c>
      <c r="J6" s="33">
        <v>0</v>
      </c>
      <c r="K6" s="33">
        <v>0</v>
      </c>
      <c r="L6" s="33">
        <v>85854000</v>
      </c>
      <c r="M6" s="33">
        <v>85854000</v>
      </c>
      <c r="N6" s="33">
        <v>0</v>
      </c>
      <c r="O6" s="38" t="s">
        <v>1163</v>
      </c>
      <c r="P6" s="31" t="s">
        <v>3125</v>
      </c>
      <c r="Q6" s="31" t="s">
        <v>1164</v>
      </c>
      <c r="R6" s="31" t="s">
        <v>1165</v>
      </c>
      <c r="S6" s="16" t="s">
        <v>3116</v>
      </c>
      <c r="T6" s="31"/>
      <c r="U6" s="31"/>
    </row>
    <row r="7" spans="1:21" s="4" customFormat="1" ht="17.45" customHeight="1">
      <c r="A7" s="73"/>
      <c r="B7" s="16">
        <v>2025</v>
      </c>
      <c r="C7" s="31">
        <v>7</v>
      </c>
      <c r="D7" s="31" t="s">
        <v>14</v>
      </c>
      <c r="E7" s="31" t="s">
        <v>1166</v>
      </c>
      <c r="F7" s="54" t="s">
        <v>47</v>
      </c>
      <c r="G7" s="59" t="s">
        <v>67</v>
      </c>
      <c r="H7" s="31" t="s">
        <v>51</v>
      </c>
      <c r="I7" s="33">
        <v>36000000</v>
      </c>
      <c r="J7" s="33"/>
      <c r="K7" s="33"/>
      <c r="L7" s="33">
        <v>36000000</v>
      </c>
      <c r="M7" s="33"/>
      <c r="N7" s="33">
        <v>36000000</v>
      </c>
      <c r="O7" s="38"/>
      <c r="P7" s="31" t="s">
        <v>317</v>
      </c>
      <c r="Q7" s="31" t="s">
        <v>398</v>
      </c>
      <c r="R7" s="31" t="s">
        <v>399</v>
      </c>
      <c r="S7" s="16" t="s">
        <v>3116</v>
      </c>
      <c r="T7" s="31"/>
      <c r="U7" s="31"/>
    </row>
    <row r="8" spans="1:21" s="4" customFormat="1" ht="17.45" customHeight="1">
      <c r="A8" s="73"/>
      <c r="B8" s="16">
        <v>2025</v>
      </c>
      <c r="C8" s="31">
        <v>7</v>
      </c>
      <c r="D8" s="31" t="s">
        <v>14</v>
      </c>
      <c r="E8" s="31" t="s">
        <v>1186</v>
      </c>
      <c r="F8" s="54" t="s">
        <v>47</v>
      </c>
      <c r="G8" s="59" t="s">
        <v>16</v>
      </c>
      <c r="H8" s="31" t="s">
        <v>52</v>
      </c>
      <c r="I8" s="33">
        <v>199578000</v>
      </c>
      <c r="J8" s="33">
        <v>111292000</v>
      </c>
      <c r="K8" s="33"/>
      <c r="L8" s="33">
        <v>310870000</v>
      </c>
      <c r="M8" s="33">
        <v>199578000</v>
      </c>
      <c r="N8" s="33"/>
      <c r="O8" s="38"/>
      <c r="P8" s="31" t="s">
        <v>1187</v>
      </c>
      <c r="Q8" s="31" t="s">
        <v>1188</v>
      </c>
      <c r="R8" s="31" t="s">
        <v>1189</v>
      </c>
      <c r="S8" s="16" t="s">
        <v>3116</v>
      </c>
      <c r="T8" s="31"/>
      <c r="U8" s="31"/>
    </row>
    <row r="9" spans="1:21" s="4" customFormat="1" ht="17.45" customHeight="1">
      <c r="A9" s="73"/>
      <c r="B9" s="16">
        <v>2025</v>
      </c>
      <c r="C9" s="31">
        <v>7</v>
      </c>
      <c r="D9" s="31" t="s">
        <v>14</v>
      </c>
      <c r="E9" s="31" t="s">
        <v>1190</v>
      </c>
      <c r="F9" s="54" t="s">
        <v>47</v>
      </c>
      <c r="G9" s="59" t="s">
        <v>16</v>
      </c>
      <c r="H9" s="31" t="s">
        <v>52</v>
      </c>
      <c r="I9" s="33">
        <v>128916000</v>
      </c>
      <c r="J9" s="33">
        <v>62125000</v>
      </c>
      <c r="K9" s="33"/>
      <c r="L9" s="33">
        <v>191041000</v>
      </c>
      <c r="M9" s="33">
        <v>128916000</v>
      </c>
      <c r="N9" s="33"/>
      <c r="O9" s="38"/>
      <c r="P9" s="31" t="s">
        <v>1187</v>
      </c>
      <c r="Q9" s="31" t="s">
        <v>1188</v>
      </c>
      <c r="R9" s="31" t="s">
        <v>1189</v>
      </c>
      <c r="S9" s="16" t="s">
        <v>3116</v>
      </c>
      <c r="T9" s="31"/>
      <c r="U9" s="31"/>
    </row>
    <row r="10" spans="1:21" s="4" customFormat="1" ht="17.45" customHeight="1">
      <c r="A10" s="73"/>
      <c r="B10" s="16">
        <v>2025</v>
      </c>
      <c r="C10" s="31">
        <v>7</v>
      </c>
      <c r="D10" s="31" t="s">
        <v>14</v>
      </c>
      <c r="E10" s="31" t="s">
        <v>1191</v>
      </c>
      <c r="F10" s="54" t="s">
        <v>47</v>
      </c>
      <c r="G10" s="59" t="s">
        <v>16</v>
      </c>
      <c r="H10" s="31" t="s">
        <v>52</v>
      </c>
      <c r="I10" s="33">
        <v>185390000</v>
      </c>
      <c r="J10" s="33">
        <v>99416000</v>
      </c>
      <c r="K10" s="33"/>
      <c r="L10" s="33">
        <v>284806000</v>
      </c>
      <c r="M10" s="33">
        <v>185390000</v>
      </c>
      <c r="N10" s="33"/>
      <c r="O10" s="38"/>
      <c r="P10" s="31" t="s">
        <v>1187</v>
      </c>
      <c r="Q10" s="31" t="s">
        <v>1188</v>
      </c>
      <c r="R10" s="31" t="s">
        <v>1189</v>
      </c>
      <c r="S10" s="16" t="s">
        <v>3116</v>
      </c>
      <c r="T10" s="31"/>
      <c r="U10" s="31"/>
    </row>
    <row r="11" spans="1:21" s="4" customFormat="1" ht="17.45" customHeight="1">
      <c r="A11" s="73"/>
      <c r="B11" s="16">
        <v>2025</v>
      </c>
      <c r="C11" s="31">
        <v>7</v>
      </c>
      <c r="D11" s="31" t="s">
        <v>14</v>
      </c>
      <c r="E11" s="31" t="s">
        <v>1192</v>
      </c>
      <c r="F11" s="54" t="s">
        <v>47</v>
      </c>
      <c r="G11" s="59" t="s">
        <v>16</v>
      </c>
      <c r="H11" s="31" t="s">
        <v>52</v>
      </c>
      <c r="I11" s="33">
        <v>135522000</v>
      </c>
      <c r="J11" s="33">
        <v>72508000</v>
      </c>
      <c r="K11" s="33"/>
      <c r="L11" s="33">
        <v>208030000</v>
      </c>
      <c r="M11" s="33">
        <v>135522000</v>
      </c>
      <c r="N11" s="33"/>
      <c r="O11" s="38"/>
      <c r="P11" s="31" t="s">
        <v>1187</v>
      </c>
      <c r="Q11" s="31" t="s">
        <v>1188</v>
      </c>
      <c r="R11" s="31" t="s">
        <v>1189</v>
      </c>
      <c r="S11" s="16" t="s">
        <v>3116</v>
      </c>
      <c r="T11" s="31"/>
      <c r="U11" s="31"/>
    </row>
    <row r="12" spans="1:21" s="4" customFormat="1" ht="17.45" customHeight="1">
      <c r="A12" s="73"/>
      <c r="B12" s="16">
        <v>2025</v>
      </c>
      <c r="C12" s="31">
        <v>7</v>
      </c>
      <c r="D12" s="31" t="s">
        <v>14</v>
      </c>
      <c r="E12" s="31" t="s">
        <v>1193</v>
      </c>
      <c r="F12" s="54" t="s">
        <v>47</v>
      </c>
      <c r="G12" s="59" t="s">
        <v>16</v>
      </c>
      <c r="H12" s="31" t="s">
        <v>52</v>
      </c>
      <c r="I12" s="33">
        <v>166002000</v>
      </c>
      <c r="J12" s="33">
        <v>88526000</v>
      </c>
      <c r="K12" s="33"/>
      <c r="L12" s="33">
        <v>254528000</v>
      </c>
      <c r="M12" s="33">
        <v>166002000</v>
      </c>
      <c r="N12" s="33"/>
      <c r="O12" s="38"/>
      <c r="P12" s="31" t="s">
        <v>1187</v>
      </c>
      <c r="Q12" s="31" t="s">
        <v>1188</v>
      </c>
      <c r="R12" s="31" t="s">
        <v>1189</v>
      </c>
      <c r="S12" s="16" t="s">
        <v>3116</v>
      </c>
      <c r="T12" s="31"/>
      <c r="U12" s="31"/>
    </row>
    <row r="13" spans="1:21" s="4" customFormat="1" ht="17.45" customHeight="1">
      <c r="A13" s="73"/>
      <c r="B13" s="16">
        <v>2025</v>
      </c>
      <c r="C13" s="31">
        <v>7</v>
      </c>
      <c r="D13" s="31" t="s">
        <v>14</v>
      </c>
      <c r="E13" s="31" t="s">
        <v>1194</v>
      </c>
      <c r="F13" s="54" t="s">
        <v>47</v>
      </c>
      <c r="G13" s="59" t="s">
        <v>16</v>
      </c>
      <c r="H13" s="31" t="s">
        <v>52</v>
      </c>
      <c r="I13" s="33">
        <v>188929000</v>
      </c>
      <c r="J13" s="33">
        <v>102155000</v>
      </c>
      <c r="K13" s="33"/>
      <c r="L13" s="33">
        <v>291084000</v>
      </c>
      <c r="M13" s="33">
        <v>188929000</v>
      </c>
      <c r="N13" s="33"/>
      <c r="O13" s="38"/>
      <c r="P13" s="31" t="s">
        <v>1187</v>
      </c>
      <c r="Q13" s="31" t="s">
        <v>1188</v>
      </c>
      <c r="R13" s="31" t="s">
        <v>1189</v>
      </c>
      <c r="S13" s="16" t="s">
        <v>3116</v>
      </c>
      <c r="T13" s="31"/>
      <c r="U13" s="31"/>
    </row>
    <row r="14" spans="1:21" s="4" customFormat="1" ht="17.45" customHeight="1">
      <c r="A14" s="73"/>
      <c r="B14" s="16">
        <v>2025</v>
      </c>
      <c r="C14" s="31">
        <v>7</v>
      </c>
      <c r="D14" s="31" t="s">
        <v>14</v>
      </c>
      <c r="E14" s="31" t="s">
        <v>1468</v>
      </c>
      <c r="F14" s="54" t="s">
        <v>1469</v>
      </c>
      <c r="G14" s="59" t="s">
        <v>37</v>
      </c>
      <c r="H14" s="31" t="s">
        <v>51</v>
      </c>
      <c r="I14" s="33">
        <v>159104153</v>
      </c>
      <c r="J14" s="33">
        <v>56849914</v>
      </c>
      <c r="K14" s="33">
        <v>134619933</v>
      </c>
      <c r="L14" s="33">
        <v>350574000</v>
      </c>
      <c r="M14" s="33">
        <v>33000000</v>
      </c>
      <c r="N14" s="33">
        <v>350574000</v>
      </c>
      <c r="O14" s="38"/>
      <c r="P14" s="31" t="s">
        <v>1470</v>
      </c>
      <c r="Q14" s="31" t="s">
        <v>1471</v>
      </c>
      <c r="R14" s="31" t="s">
        <v>1472</v>
      </c>
      <c r="S14" s="16" t="s">
        <v>3116</v>
      </c>
      <c r="T14" s="31"/>
      <c r="U14" s="31"/>
    </row>
    <row r="15" spans="1:21" s="4" customFormat="1" ht="17.45" customHeight="1">
      <c r="A15" s="73"/>
      <c r="B15" s="16">
        <v>2025</v>
      </c>
      <c r="C15" s="31">
        <v>7</v>
      </c>
      <c r="D15" s="31" t="s">
        <v>15</v>
      </c>
      <c r="E15" s="31" t="s">
        <v>1480</v>
      </c>
      <c r="F15" s="54" t="s">
        <v>45</v>
      </c>
      <c r="G15" s="59" t="s">
        <v>16</v>
      </c>
      <c r="H15" s="31" t="s">
        <v>51</v>
      </c>
      <c r="I15" s="33">
        <v>8625705000</v>
      </c>
      <c r="J15" s="33">
        <v>0</v>
      </c>
      <c r="K15" s="33">
        <v>0</v>
      </c>
      <c r="L15" s="33">
        <v>8625705000</v>
      </c>
      <c r="M15" s="33">
        <v>300000000</v>
      </c>
      <c r="N15" s="33">
        <v>8625705000</v>
      </c>
      <c r="O15" s="38" t="s">
        <v>1481</v>
      </c>
      <c r="P15" s="31" t="s">
        <v>1482</v>
      </c>
      <c r="Q15" s="31" t="s">
        <v>1483</v>
      </c>
      <c r="R15" s="31" t="s">
        <v>1484</v>
      </c>
      <c r="S15" s="16" t="s">
        <v>3116</v>
      </c>
      <c r="T15" s="31"/>
      <c r="U15" s="31"/>
    </row>
    <row r="16" spans="1:21" s="4" customFormat="1" ht="17.45" customHeight="1">
      <c r="A16" s="73"/>
      <c r="B16" s="16">
        <v>2025</v>
      </c>
      <c r="C16" s="31">
        <v>7</v>
      </c>
      <c r="D16" s="31" t="s">
        <v>14</v>
      </c>
      <c r="E16" s="31" t="s">
        <v>1485</v>
      </c>
      <c r="F16" s="54" t="s">
        <v>45</v>
      </c>
      <c r="G16" s="59" t="s">
        <v>16</v>
      </c>
      <c r="H16" s="31" t="s">
        <v>53</v>
      </c>
      <c r="I16" s="33">
        <v>40000000</v>
      </c>
      <c r="J16" s="33">
        <v>0</v>
      </c>
      <c r="K16" s="33">
        <v>0</v>
      </c>
      <c r="L16" s="33">
        <v>40000000</v>
      </c>
      <c r="M16" s="33">
        <v>40000000</v>
      </c>
      <c r="N16" s="33" t="s">
        <v>262</v>
      </c>
      <c r="O16" s="38" t="s">
        <v>263</v>
      </c>
      <c r="P16" s="31" t="s">
        <v>1486</v>
      </c>
      <c r="Q16" s="31" t="s">
        <v>1487</v>
      </c>
      <c r="R16" s="31" t="s">
        <v>1488</v>
      </c>
      <c r="S16" s="16" t="s">
        <v>3116</v>
      </c>
      <c r="T16" s="31"/>
      <c r="U16" s="31" t="s">
        <v>78</v>
      </c>
    </row>
    <row r="17" spans="1:21" s="4" customFormat="1" ht="17.45" customHeight="1">
      <c r="A17" s="73"/>
      <c r="B17" s="16">
        <v>2025</v>
      </c>
      <c r="C17" s="31">
        <v>7</v>
      </c>
      <c r="D17" s="31" t="s">
        <v>15</v>
      </c>
      <c r="E17" s="31" t="s">
        <v>1413</v>
      </c>
      <c r="F17" s="54" t="s">
        <v>45</v>
      </c>
      <c r="G17" s="59" t="s">
        <v>16</v>
      </c>
      <c r="H17" s="31" t="s">
        <v>51</v>
      </c>
      <c r="I17" s="33">
        <v>4900200</v>
      </c>
      <c r="J17" s="33">
        <v>1966056</v>
      </c>
      <c r="K17" s="33"/>
      <c r="L17" s="33">
        <v>6866256</v>
      </c>
      <c r="M17" s="33">
        <v>500000</v>
      </c>
      <c r="N17" s="33">
        <v>5000000</v>
      </c>
      <c r="O17" s="38"/>
      <c r="P17" s="31" t="s">
        <v>1414</v>
      </c>
      <c r="Q17" s="31" t="s">
        <v>1415</v>
      </c>
      <c r="R17" s="31" t="s">
        <v>1416</v>
      </c>
      <c r="S17" s="16" t="s">
        <v>3116</v>
      </c>
      <c r="T17" s="31"/>
      <c r="U17" s="31"/>
    </row>
    <row r="18" spans="1:21" s="4" customFormat="1" ht="17.45" customHeight="1">
      <c r="A18" s="73"/>
      <c r="B18" s="16">
        <v>2025</v>
      </c>
      <c r="C18" s="31">
        <v>7</v>
      </c>
      <c r="D18" s="31" t="s">
        <v>15</v>
      </c>
      <c r="E18" s="31" t="s">
        <v>1446</v>
      </c>
      <c r="F18" s="54" t="s">
        <v>45</v>
      </c>
      <c r="G18" s="59" t="s">
        <v>16</v>
      </c>
      <c r="H18" s="31" t="s">
        <v>51</v>
      </c>
      <c r="I18" s="33">
        <v>154100000</v>
      </c>
      <c r="J18" s="33">
        <v>48640390</v>
      </c>
      <c r="K18" s="33"/>
      <c r="L18" s="33">
        <v>202740390</v>
      </c>
      <c r="M18" s="33">
        <v>154100000</v>
      </c>
      <c r="N18" s="33">
        <v>75000000</v>
      </c>
      <c r="O18" s="38"/>
      <c r="P18" s="31" t="s">
        <v>1447</v>
      </c>
      <c r="Q18" s="31" t="s">
        <v>1448</v>
      </c>
      <c r="R18" s="31" t="s">
        <v>1449</v>
      </c>
      <c r="S18" s="16" t="s">
        <v>3116</v>
      </c>
      <c r="T18" s="31"/>
      <c r="U18" s="31"/>
    </row>
    <row r="19" spans="1:21" s="4" customFormat="1" ht="17.45" customHeight="1">
      <c r="A19" s="73"/>
      <c r="B19" s="16">
        <v>2025</v>
      </c>
      <c r="C19" s="31">
        <v>7</v>
      </c>
      <c r="D19" s="31" t="s">
        <v>14</v>
      </c>
      <c r="E19" s="31" t="s">
        <v>1396</v>
      </c>
      <c r="F19" s="54" t="s">
        <v>45</v>
      </c>
      <c r="G19" s="59" t="s">
        <v>67</v>
      </c>
      <c r="H19" s="31" t="s">
        <v>53</v>
      </c>
      <c r="I19" s="33">
        <v>20000000</v>
      </c>
      <c r="J19" s="33">
        <v>0</v>
      </c>
      <c r="K19" s="33">
        <v>0</v>
      </c>
      <c r="L19" s="33">
        <v>20000000</v>
      </c>
      <c r="M19" s="33">
        <v>0</v>
      </c>
      <c r="N19" s="33">
        <v>0</v>
      </c>
      <c r="O19" s="38"/>
      <c r="P19" s="31" t="s">
        <v>1397</v>
      </c>
      <c r="Q19" s="31" t="s">
        <v>1398</v>
      </c>
      <c r="R19" s="31" t="s">
        <v>1399</v>
      </c>
      <c r="S19" s="16" t="s">
        <v>3116</v>
      </c>
      <c r="T19" s="31"/>
      <c r="U19" s="31" t="s">
        <v>78</v>
      </c>
    </row>
    <row r="20" spans="1:21" s="4" customFormat="1" ht="17.45" customHeight="1">
      <c r="A20" s="73"/>
      <c r="B20" s="16">
        <v>2025</v>
      </c>
      <c r="C20" s="31">
        <v>7</v>
      </c>
      <c r="D20" s="31" t="s">
        <v>14</v>
      </c>
      <c r="E20" s="31" t="s">
        <v>1400</v>
      </c>
      <c r="F20" s="54" t="s">
        <v>45</v>
      </c>
      <c r="G20" s="59" t="s">
        <v>67</v>
      </c>
      <c r="H20" s="31" t="s">
        <v>51</v>
      </c>
      <c r="I20" s="33">
        <v>95000000</v>
      </c>
      <c r="J20" s="33">
        <v>0</v>
      </c>
      <c r="K20" s="33">
        <v>0</v>
      </c>
      <c r="L20" s="33">
        <v>95000000</v>
      </c>
      <c r="M20" s="33">
        <v>0</v>
      </c>
      <c r="N20" s="33">
        <v>0</v>
      </c>
      <c r="O20" s="38"/>
      <c r="P20" s="31" t="s">
        <v>1397</v>
      </c>
      <c r="Q20" s="31" t="s">
        <v>1401</v>
      </c>
      <c r="R20" s="31" t="s">
        <v>1402</v>
      </c>
      <c r="S20" s="16" t="s">
        <v>3116</v>
      </c>
      <c r="T20" s="31"/>
      <c r="U20" s="31"/>
    </row>
    <row r="21" spans="1:21" s="4" customFormat="1" ht="17.45" customHeight="1">
      <c r="A21" s="73"/>
      <c r="B21" s="16">
        <v>2025</v>
      </c>
      <c r="C21" s="31">
        <v>7</v>
      </c>
      <c r="D21" s="31" t="s">
        <v>14</v>
      </c>
      <c r="E21" s="31" t="s">
        <v>1403</v>
      </c>
      <c r="F21" s="54" t="s">
        <v>45</v>
      </c>
      <c r="G21" s="59" t="s">
        <v>67</v>
      </c>
      <c r="H21" s="31" t="s">
        <v>51</v>
      </c>
      <c r="I21" s="33">
        <v>162534000</v>
      </c>
      <c r="J21" s="33">
        <v>0</v>
      </c>
      <c r="K21" s="33">
        <v>0</v>
      </c>
      <c r="L21" s="33">
        <v>162534000</v>
      </c>
      <c r="M21" s="33">
        <v>0</v>
      </c>
      <c r="N21" s="33">
        <v>0</v>
      </c>
      <c r="O21" s="38"/>
      <c r="P21" s="31" t="s">
        <v>1397</v>
      </c>
      <c r="Q21" s="31" t="s">
        <v>1401</v>
      </c>
      <c r="R21" s="31" t="s">
        <v>1402</v>
      </c>
      <c r="S21" s="16" t="s">
        <v>3116</v>
      </c>
      <c r="T21" s="31"/>
      <c r="U21" s="31"/>
    </row>
    <row r="22" spans="1:21" s="4" customFormat="1" ht="17.45" customHeight="1">
      <c r="A22" s="73"/>
      <c r="B22" s="16">
        <v>2025</v>
      </c>
      <c r="C22" s="31">
        <v>7</v>
      </c>
      <c r="D22" s="31" t="s">
        <v>14</v>
      </c>
      <c r="E22" s="31" t="s">
        <v>1404</v>
      </c>
      <c r="F22" s="54" t="s">
        <v>45</v>
      </c>
      <c r="G22" s="59" t="s">
        <v>67</v>
      </c>
      <c r="H22" s="31" t="s">
        <v>53</v>
      </c>
      <c r="I22" s="33">
        <v>21000000</v>
      </c>
      <c r="J22" s="33">
        <v>0</v>
      </c>
      <c r="K22" s="33">
        <v>0</v>
      </c>
      <c r="L22" s="33">
        <v>21000000</v>
      </c>
      <c r="M22" s="33">
        <v>0</v>
      </c>
      <c r="N22" s="33">
        <v>0</v>
      </c>
      <c r="O22" s="38"/>
      <c r="P22" s="31" t="s">
        <v>1397</v>
      </c>
      <c r="Q22" s="31" t="s">
        <v>1405</v>
      </c>
      <c r="R22" s="31" t="s">
        <v>1406</v>
      </c>
      <c r="S22" s="16" t="s">
        <v>3116</v>
      </c>
      <c r="T22" s="31"/>
      <c r="U22" s="31" t="s">
        <v>78</v>
      </c>
    </row>
    <row r="23" spans="1:21" s="4" customFormat="1" ht="17.45" customHeight="1">
      <c r="A23" s="73"/>
      <c r="B23" s="16">
        <v>2025</v>
      </c>
      <c r="C23" s="31">
        <v>7</v>
      </c>
      <c r="D23" s="31" t="s">
        <v>14</v>
      </c>
      <c r="E23" s="31" t="s">
        <v>1407</v>
      </c>
      <c r="F23" s="54" t="s">
        <v>45</v>
      </c>
      <c r="G23" s="59" t="s">
        <v>67</v>
      </c>
      <c r="H23" s="31" t="s">
        <v>53</v>
      </c>
      <c r="I23" s="33">
        <v>18000000</v>
      </c>
      <c r="J23" s="33">
        <v>0</v>
      </c>
      <c r="K23" s="33">
        <v>0</v>
      </c>
      <c r="L23" s="33">
        <v>18000000</v>
      </c>
      <c r="M23" s="33">
        <v>0</v>
      </c>
      <c r="N23" s="33">
        <v>0</v>
      </c>
      <c r="O23" s="38"/>
      <c r="P23" s="31" t="s">
        <v>1397</v>
      </c>
      <c r="Q23" s="31" t="s">
        <v>1405</v>
      </c>
      <c r="R23" s="31" t="s">
        <v>1406</v>
      </c>
      <c r="S23" s="16" t="s">
        <v>3116</v>
      </c>
      <c r="T23" s="31"/>
      <c r="U23" s="31" t="s">
        <v>78</v>
      </c>
    </row>
    <row r="24" spans="1:21" s="4" customFormat="1" ht="17.45" customHeight="1">
      <c r="A24" s="73"/>
      <c r="B24" s="16">
        <v>2025</v>
      </c>
      <c r="C24" s="31">
        <v>7</v>
      </c>
      <c r="D24" s="31" t="s">
        <v>14</v>
      </c>
      <c r="E24" s="31" t="s">
        <v>1450</v>
      </c>
      <c r="F24" s="54" t="s">
        <v>45</v>
      </c>
      <c r="G24" s="59" t="s">
        <v>16</v>
      </c>
      <c r="H24" s="31" t="s">
        <v>51</v>
      </c>
      <c r="I24" s="33">
        <v>71261000</v>
      </c>
      <c r="J24" s="33">
        <v>27281000</v>
      </c>
      <c r="K24" s="33">
        <v>5016000</v>
      </c>
      <c r="L24" s="33">
        <v>103558000</v>
      </c>
      <c r="M24" s="33">
        <v>103558000</v>
      </c>
      <c r="N24" s="33"/>
      <c r="O24" s="38"/>
      <c r="P24" s="31" t="s">
        <v>1451</v>
      </c>
      <c r="Q24" s="31" t="s">
        <v>1452</v>
      </c>
      <c r="R24" s="31" t="s">
        <v>1453</v>
      </c>
      <c r="S24" s="16" t="s">
        <v>3116</v>
      </c>
      <c r="T24" s="31"/>
      <c r="U24" s="31"/>
    </row>
    <row r="25" spans="1:21" s="4" customFormat="1" ht="17.45" customHeight="1">
      <c r="A25" s="73"/>
      <c r="B25" s="16">
        <v>2025</v>
      </c>
      <c r="C25" s="31">
        <v>7</v>
      </c>
      <c r="D25" s="31" t="s">
        <v>14</v>
      </c>
      <c r="E25" s="31" t="s">
        <v>1454</v>
      </c>
      <c r="F25" s="54" t="s">
        <v>45</v>
      </c>
      <c r="G25" s="59" t="s">
        <v>16</v>
      </c>
      <c r="H25" s="31" t="s">
        <v>51</v>
      </c>
      <c r="I25" s="33">
        <v>111364000</v>
      </c>
      <c r="J25" s="33">
        <v>51103000</v>
      </c>
      <c r="K25" s="33">
        <v>1500000</v>
      </c>
      <c r="L25" s="33">
        <v>163967000</v>
      </c>
      <c r="M25" s="33">
        <v>163967000</v>
      </c>
      <c r="N25" s="33"/>
      <c r="O25" s="38"/>
      <c r="P25" s="31" t="s">
        <v>1451</v>
      </c>
      <c r="Q25" s="31" t="s">
        <v>1455</v>
      </c>
      <c r="R25" s="31" t="s">
        <v>1456</v>
      </c>
      <c r="S25" s="16" t="s">
        <v>3116</v>
      </c>
      <c r="T25" s="31"/>
      <c r="U25" s="31"/>
    </row>
    <row r="26" spans="1:21" s="4" customFormat="1" ht="17.45" customHeight="1">
      <c r="A26" s="73"/>
      <c r="B26" s="16">
        <v>2025</v>
      </c>
      <c r="C26" s="31">
        <v>7</v>
      </c>
      <c r="D26" s="31" t="s">
        <v>14</v>
      </c>
      <c r="E26" s="31" t="s">
        <v>1473</v>
      </c>
      <c r="F26" s="54" t="s">
        <v>45</v>
      </c>
      <c r="G26" s="59" t="s">
        <v>16</v>
      </c>
      <c r="H26" s="31" t="s">
        <v>52</v>
      </c>
      <c r="I26" s="33">
        <v>378774000</v>
      </c>
      <c r="J26" s="33">
        <v>46722000</v>
      </c>
      <c r="K26" s="33">
        <v>0</v>
      </c>
      <c r="L26" s="33">
        <v>425496000</v>
      </c>
      <c r="M26" s="33">
        <v>425496000</v>
      </c>
      <c r="N26" s="33">
        <v>425496000</v>
      </c>
      <c r="O26" s="38"/>
      <c r="P26" s="31" t="s">
        <v>1474</v>
      </c>
      <c r="Q26" s="31" t="s">
        <v>1475</v>
      </c>
      <c r="R26" s="31" t="s">
        <v>1476</v>
      </c>
      <c r="S26" s="16" t="s">
        <v>3116</v>
      </c>
      <c r="T26" s="31"/>
      <c r="U26" s="31"/>
    </row>
    <row r="27" spans="1:21" s="4" customFormat="1" ht="17.45" customHeight="1">
      <c r="A27" s="73"/>
      <c r="B27" s="16">
        <v>2025</v>
      </c>
      <c r="C27" s="16">
        <v>7</v>
      </c>
      <c r="D27" s="16" t="s">
        <v>15</v>
      </c>
      <c r="E27" s="16" t="s">
        <v>1477</v>
      </c>
      <c r="F27" s="74" t="s">
        <v>45</v>
      </c>
      <c r="G27" s="64" t="s">
        <v>16</v>
      </c>
      <c r="H27" s="16" t="s">
        <v>52</v>
      </c>
      <c r="I27" s="58">
        <v>14934172000</v>
      </c>
      <c r="J27" s="58">
        <v>4922580000</v>
      </c>
      <c r="K27" s="58"/>
      <c r="L27" s="58">
        <v>19856752000</v>
      </c>
      <c r="M27" s="58">
        <v>800000000</v>
      </c>
      <c r="N27" s="58">
        <v>19337406000</v>
      </c>
      <c r="O27" s="98"/>
      <c r="P27" s="31" t="s">
        <v>1474</v>
      </c>
      <c r="Q27" s="31" t="s">
        <v>1478</v>
      </c>
      <c r="R27" s="31" t="s">
        <v>1479</v>
      </c>
      <c r="S27" s="16" t="s">
        <v>3116</v>
      </c>
      <c r="T27" s="16"/>
      <c r="U27" s="16"/>
    </row>
    <row r="28" spans="1:21" s="4" customFormat="1" ht="17.45" customHeight="1">
      <c r="A28" s="73"/>
      <c r="B28" s="16">
        <v>2025</v>
      </c>
      <c r="C28" s="16">
        <v>7</v>
      </c>
      <c r="D28" s="16" t="s">
        <v>15</v>
      </c>
      <c r="E28" s="16" t="s">
        <v>1438</v>
      </c>
      <c r="F28" s="74" t="s">
        <v>45</v>
      </c>
      <c r="G28" s="64" t="s">
        <v>16</v>
      </c>
      <c r="H28" s="16" t="s">
        <v>52</v>
      </c>
      <c r="I28" s="58">
        <v>4901699000</v>
      </c>
      <c r="J28" s="58">
        <v>2749135000</v>
      </c>
      <c r="K28" s="58">
        <v>198475000</v>
      </c>
      <c r="L28" s="58">
        <v>7849309000</v>
      </c>
      <c r="M28" s="58">
        <v>400000000</v>
      </c>
      <c r="N28" s="58">
        <v>7849309000</v>
      </c>
      <c r="O28" s="98"/>
      <c r="P28" s="31" t="s">
        <v>1439</v>
      </c>
      <c r="Q28" s="31" t="s">
        <v>1440</v>
      </c>
      <c r="R28" s="31" t="s">
        <v>1441</v>
      </c>
      <c r="S28" s="16" t="s">
        <v>3116</v>
      </c>
      <c r="T28" s="16"/>
      <c r="U28" s="16"/>
    </row>
    <row r="29" spans="1:21" s="4" customFormat="1" ht="17.45" customHeight="1">
      <c r="A29" s="73"/>
      <c r="B29" s="16">
        <v>2025</v>
      </c>
      <c r="C29" s="16">
        <v>7</v>
      </c>
      <c r="D29" s="16" t="s">
        <v>14</v>
      </c>
      <c r="E29" s="16" t="s">
        <v>1442</v>
      </c>
      <c r="F29" s="74" t="s">
        <v>45</v>
      </c>
      <c r="G29" s="64" t="s">
        <v>16</v>
      </c>
      <c r="H29" s="16" t="s">
        <v>52</v>
      </c>
      <c r="I29" s="58">
        <v>2227819000</v>
      </c>
      <c r="J29" s="58">
        <v>650576000</v>
      </c>
      <c r="K29" s="58">
        <v>251329000</v>
      </c>
      <c r="L29" s="58">
        <v>3129724000</v>
      </c>
      <c r="M29" s="58">
        <v>300000000</v>
      </c>
      <c r="N29" s="58">
        <v>3129724000</v>
      </c>
      <c r="O29" s="98"/>
      <c r="P29" s="16" t="s">
        <v>1439</v>
      </c>
      <c r="Q29" s="16" t="s">
        <v>1443</v>
      </c>
      <c r="R29" s="16" t="s">
        <v>1444</v>
      </c>
      <c r="S29" s="16" t="s">
        <v>3116</v>
      </c>
      <c r="T29" s="16"/>
      <c r="U29" s="16"/>
    </row>
    <row r="30" spans="1:21" s="73" customFormat="1" ht="17.45" customHeight="1">
      <c r="B30" s="16">
        <v>2025</v>
      </c>
      <c r="C30" s="31">
        <v>7</v>
      </c>
      <c r="D30" s="31" t="s">
        <v>14</v>
      </c>
      <c r="E30" s="31" t="s">
        <v>1432</v>
      </c>
      <c r="F30" s="54" t="s">
        <v>45</v>
      </c>
      <c r="G30" s="59" t="s">
        <v>16</v>
      </c>
      <c r="H30" s="31" t="s">
        <v>53</v>
      </c>
      <c r="I30" s="33">
        <v>49000000</v>
      </c>
      <c r="J30" s="33"/>
      <c r="K30" s="33"/>
      <c r="L30" s="33">
        <v>49000000</v>
      </c>
      <c r="M30" s="33">
        <v>49000000</v>
      </c>
      <c r="N30" s="33"/>
      <c r="O30" s="38"/>
      <c r="P30" s="31" t="s">
        <v>1433</v>
      </c>
      <c r="Q30" s="16" t="s">
        <v>1434</v>
      </c>
      <c r="R30" s="31" t="s">
        <v>1435</v>
      </c>
      <c r="S30" s="16" t="s">
        <v>3116</v>
      </c>
      <c r="T30" s="31"/>
      <c r="U30" s="31" t="s">
        <v>78</v>
      </c>
    </row>
    <row r="31" spans="1:21" s="73" customFormat="1" ht="17.45" customHeight="1">
      <c r="B31" s="16">
        <v>2025</v>
      </c>
      <c r="C31" s="31">
        <v>7</v>
      </c>
      <c r="D31" s="31" t="s">
        <v>14</v>
      </c>
      <c r="E31" s="31" t="s">
        <v>1436</v>
      </c>
      <c r="F31" s="54" t="s">
        <v>45</v>
      </c>
      <c r="G31" s="59" t="s">
        <v>67</v>
      </c>
      <c r="H31" s="31" t="s">
        <v>53</v>
      </c>
      <c r="I31" s="33">
        <v>15000000</v>
      </c>
      <c r="J31" s="33"/>
      <c r="K31" s="33"/>
      <c r="L31" s="33">
        <v>15000000</v>
      </c>
      <c r="M31" s="33">
        <v>15000000</v>
      </c>
      <c r="N31" s="33"/>
      <c r="O31" s="38"/>
      <c r="P31" s="31" t="s">
        <v>1433</v>
      </c>
      <c r="Q31" s="16" t="s">
        <v>1434</v>
      </c>
      <c r="R31" s="31" t="s">
        <v>1435</v>
      </c>
      <c r="S31" s="16" t="s">
        <v>3116</v>
      </c>
      <c r="T31" s="31"/>
      <c r="U31" s="31" t="s">
        <v>78</v>
      </c>
    </row>
    <row r="32" spans="1:21" s="4" customFormat="1" ht="17.45" customHeight="1">
      <c r="A32" s="73"/>
      <c r="B32" s="16">
        <v>2025</v>
      </c>
      <c r="C32" s="31">
        <v>7</v>
      </c>
      <c r="D32" s="31" t="s">
        <v>14</v>
      </c>
      <c r="E32" s="31" t="s">
        <v>1437</v>
      </c>
      <c r="F32" s="54" t="s">
        <v>45</v>
      </c>
      <c r="G32" s="59" t="s">
        <v>16</v>
      </c>
      <c r="H32" s="31" t="s">
        <v>53</v>
      </c>
      <c r="I32" s="33">
        <v>10000000</v>
      </c>
      <c r="J32" s="33"/>
      <c r="K32" s="33"/>
      <c r="L32" s="33">
        <v>10000000</v>
      </c>
      <c r="M32" s="33">
        <v>10000000</v>
      </c>
      <c r="N32" s="33"/>
      <c r="O32" s="38"/>
      <c r="P32" s="31" t="s">
        <v>1433</v>
      </c>
      <c r="Q32" s="16" t="s">
        <v>1434</v>
      </c>
      <c r="R32" s="31" t="s">
        <v>1435</v>
      </c>
      <c r="S32" s="16" t="s">
        <v>3116</v>
      </c>
      <c r="T32" s="31"/>
      <c r="U32" s="31" t="s">
        <v>78</v>
      </c>
    </row>
    <row r="33" spans="1:21" s="4" customFormat="1" ht="17.45" customHeight="1">
      <c r="A33" s="73"/>
      <c r="B33" s="16">
        <v>2025</v>
      </c>
      <c r="C33" s="16">
        <v>7</v>
      </c>
      <c r="D33" s="16" t="s">
        <v>14</v>
      </c>
      <c r="E33" s="16" t="s">
        <v>1496</v>
      </c>
      <c r="F33" s="74" t="s">
        <v>72</v>
      </c>
      <c r="G33" s="16" t="s">
        <v>79</v>
      </c>
      <c r="H33" s="16" t="s">
        <v>52</v>
      </c>
      <c r="I33" s="58">
        <v>300000000</v>
      </c>
      <c r="J33" s="58">
        <v>100000000</v>
      </c>
      <c r="K33" s="58"/>
      <c r="L33" s="58">
        <v>400000000</v>
      </c>
      <c r="M33" s="58">
        <v>400000000</v>
      </c>
      <c r="N33" s="58">
        <v>280000000</v>
      </c>
      <c r="O33" s="98"/>
      <c r="P33" s="16" t="s">
        <v>321</v>
      </c>
      <c r="Q33" s="16" t="s">
        <v>375</v>
      </c>
      <c r="R33" s="16" t="s">
        <v>376</v>
      </c>
      <c r="S33" s="16" t="s">
        <v>3116</v>
      </c>
      <c r="T33" s="16"/>
      <c r="U33" s="16"/>
    </row>
    <row r="34" spans="1:21" s="4" customFormat="1" ht="17.45" customHeight="1">
      <c r="A34" s="73"/>
      <c r="B34" s="16">
        <v>2025</v>
      </c>
      <c r="C34" s="31">
        <v>7</v>
      </c>
      <c r="D34" s="31" t="s">
        <v>14</v>
      </c>
      <c r="E34" s="31" t="s">
        <v>1497</v>
      </c>
      <c r="F34" s="54" t="s">
        <v>72</v>
      </c>
      <c r="G34" s="31" t="s">
        <v>71</v>
      </c>
      <c r="H34" s="31" t="s">
        <v>52</v>
      </c>
      <c r="I34" s="33">
        <v>400000000</v>
      </c>
      <c r="J34" s="33">
        <v>100000000</v>
      </c>
      <c r="K34" s="33">
        <v>0</v>
      </c>
      <c r="L34" s="33">
        <v>500000000</v>
      </c>
      <c r="M34" s="33">
        <v>500000000</v>
      </c>
      <c r="N34" s="33">
        <v>0</v>
      </c>
      <c r="O34" s="38"/>
      <c r="P34" s="16" t="s">
        <v>321</v>
      </c>
      <c r="Q34" s="31" t="s">
        <v>322</v>
      </c>
      <c r="R34" s="31" t="s">
        <v>488</v>
      </c>
      <c r="S34" s="16" t="s">
        <v>3116</v>
      </c>
      <c r="T34" s="31"/>
      <c r="U34" s="31"/>
    </row>
    <row r="35" spans="1:21" s="4" customFormat="1" ht="17.45" customHeight="1">
      <c r="A35" s="73"/>
      <c r="B35" s="16">
        <v>2025</v>
      </c>
      <c r="C35" s="16">
        <v>7</v>
      </c>
      <c r="D35" s="63" t="s">
        <v>14</v>
      </c>
      <c r="E35" s="63" t="s">
        <v>377</v>
      </c>
      <c r="F35" s="62" t="s">
        <v>72</v>
      </c>
      <c r="G35" s="63" t="s">
        <v>16</v>
      </c>
      <c r="H35" s="63" t="s">
        <v>53</v>
      </c>
      <c r="I35" s="33">
        <v>15000000</v>
      </c>
      <c r="J35" s="33">
        <v>0</v>
      </c>
      <c r="K35" s="33">
        <v>0</v>
      </c>
      <c r="L35" s="33">
        <v>15000000</v>
      </c>
      <c r="M35" s="33">
        <v>0</v>
      </c>
      <c r="N35" s="33">
        <v>0</v>
      </c>
      <c r="O35" s="38"/>
      <c r="P35" s="16" t="s">
        <v>77</v>
      </c>
      <c r="Q35" s="31" t="s">
        <v>324</v>
      </c>
      <c r="R35" s="31" t="s">
        <v>325</v>
      </c>
      <c r="S35" s="16" t="s">
        <v>3116</v>
      </c>
      <c r="T35" s="16"/>
      <c r="U35" s="16" t="s">
        <v>78</v>
      </c>
    </row>
    <row r="36" spans="1:21" s="4" customFormat="1" ht="17.45" customHeight="1">
      <c r="A36" s="73"/>
      <c r="B36" s="16">
        <v>2025</v>
      </c>
      <c r="C36" s="16">
        <v>7</v>
      </c>
      <c r="D36" s="31" t="s">
        <v>14</v>
      </c>
      <c r="E36" s="31" t="s">
        <v>327</v>
      </c>
      <c r="F36" s="31" t="s">
        <v>72</v>
      </c>
      <c r="G36" s="31" t="s">
        <v>37</v>
      </c>
      <c r="H36" s="31" t="s">
        <v>51</v>
      </c>
      <c r="I36" s="33">
        <v>1470502000</v>
      </c>
      <c r="J36" s="33"/>
      <c r="K36" s="33"/>
      <c r="L36" s="33">
        <v>1470502000</v>
      </c>
      <c r="M36" s="33">
        <v>1470502000</v>
      </c>
      <c r="N36" s="33">
        <v>1029351399.9999999</v>
      </c>
      <c r="O36" s="38"/>
      <c r="P36" s="31" t="s">
        <v>328</v>
      </c>
      <c r="Q36" s="31" t="s">
        <v>329</v>
      </c>
      <c r="R36" s="31" t="s">
        <v>330</v>
      </c>
      <c r="S36" s="16" t="s">
        <v>3116</v>
      </c>
      <c r="T36" s="16"/>
      <c r="U36" s="16"/>
    </row>
    <row r="37" spans="1:21" s="4" customFormat="1" ht="17.45" customHeight="1">
      <c r="A37" s="73"/>
      <c r="B37" s="79">
        <v>2025</v>
      </c>
      <c r="C37" s="35">
        <v>7</v>
      </c>
      <c r="D37" s="35" t="s">
        <v>14</v>
      </c>
      <c r="E37" s="35" t="s">
        <v>1506</v>
      </c>
      <c r="F37" s="50" t="s">
        <v>72</v>
      </c>
      <c r="G37" s="90" t="s">
        <v>16</v>
      </c>
      <c r="H37" s="35" t="s">
        <v>52</v>
      </c>
      <c r="I37" s="41">
        <v>444900000</v>
      </c>
      <c r="J37" s="41">
        <v>152080000</v>
      </c>
      <c r="K37" s="41">
        <v>1914000</v>
      </c>
      <c r="L37" s="41">
        <f t="shared" ref="L37:L46" si="0">SUM(I37:K37)</f>
        <v>598894000</v>
      </c>
      <c r="M37" s="41">
        <v>444900000</v>
      </c>
      <c r="N37" s="41">
        <v>598894000</v>
      </c>
      <c r="O37" s="39"/>
      <c r="P37" s="35" t="s">
        <v>187</v>
      </c>
      <c r="Q37" s="35" t="s">
        <v>1507</v>
      </c>
      <c r="R37" s="35" t="s">
        <v>1508</v>
      </c>
      <c r="S37" s="16" t="s">
        <v>3116</v>
      </c>
      <c r="T37" s="35"/>
      <c r="U37" s="35"/>
    </row>
    <row r="38" spans="1:21" s="4" customFormat="1" ht="17.45" customHeight="1">
      <c r="A38" s="73"/>
      <c r="B38" s="16">
        <v>2025</v>
      </c>
      <c r="C38" s="31">
        <v>7</v>
      </c>
      <c r="D38" s="31" t="s">
        <v>843</v>
      </c>
      <c r="E38" s="31" t="s">
        <v>944</v>
      </c>
      <c r="F38" s="54" t="s">
        <v>72</v>
      </c>
      <c r="G38" s="59" t="s">
        <v>67</v>
      </c>
      <c r="H38" s="31" t="s">
        <v>52</v>
      </c>
      <c r="I38" s="33">
        <v>196668500</v>
      </c>
      <c r="J38" s="33">
        <v>11990000</v>
      </c>
      <c r="K38" s="33"/>
      <c r="L38" s="33">
        <f t="shared" si="0"/>
        <v>208658500</v>
      </c>
      <c r="M38" s="33">
        <v>0</v>
      </c>
      <c r="N38" s="33">
        <v>0</v>
      </c>
      <c r="O38" s="38"/>
      <c r="P38" s="31" t="s">
        <v>939</v>
      </c>
      <c r="Q38" s="31" t="s">
        <v>945</v>
      </c>
      <c r="R38" s="31" t="s">
        <v>946</v>
      </c>
      <c r="S38" s="16" t="s">
        <v>3116</v>
      </c>
      <c r="T38" s="31"/>
      <c r="U38" s="31"/>
    </row>
    <row r="39" spans="1:21" s="4" customFormat="1" ht="17.45" customHeight="1">
      <c r="A39" s="73"/>
      <c r="B39" s="31">
        <v>2025</v>
      </c>
      <c r="C39" s="31">
        <v>7</v>
      </c>
      <c r="D39" s="31" t="s">
        <v>843</v>
      </c>
      <c r="E39" s="31" t="s">
        <v>432</v>
      </c>
      <c r="F39" s="54" t="s">
        <v>72</v>
      </c>
      <c r="G39" s="59" t="s">
        <v>67</v>
      </c>
      <c r="H39" s="31" t="s">
        <v>52</v>
      </c>
      <c r="I39" s="33">
        <v>174374200</v>
      </c>
      <c r="J39" s="33">
        <v>12479500</v>
      </c>
      <c r="K39" s="33"/>
      <c r="L39" s="33">
        <f t="shared" si="0"/>
        <v>186853700</v>
      </c>
      <c r="M39" s="33">
        <v>0</v>
      </c>
      <c r="N39" s="33">
        <v>0</v>
      </c>
      <c r="O39" s="38"/>
      <c r="P39" s="31" t="s">
        <v>939</v>
      </c>
      <c r="Q39" s="31" t="s">
        <v>945</v>
      </c>
      <c r="R39" s="31" t="s">
        <v>946</v>
      </c>
      <c r="S39" s="16" t="s">
        <v>3116</v>
      </c>
      <c r="T39" s="31"/>
      <c r="U39" s="31"/>
    </row>
    <row r="40" spans="1:21" s="4" customFormat="1" ht="17.45" customHeight="1">
      <c r="A40" s="73"/>
      <c r="B40" s="16">
        <v>2025</v>
      </c>
      <c r="C40" s="16">
        <v>7</v>
      </c>
      <c r="D40" s="16" t="s">
        <v>843</v>
      </c>
      <c r="E40" s="16" t="s">
        <v>433</v>
      </c>
      <c r="F40" s="74" t="s">
        <v>72</v>
      </c>
      <c r="G40" s="64" t="s">
        <v>67</v>
      </c>
      <c r="H40" s="16" t="s">
        <v>52</v>
      </c>
      <c r="I40" s="58">
        <v>169364700</v>
      </c>
      <c r="J40" s="58">
        <v>12617000</v>
      </c>
      <c r="K40" s="58"/>
      <c r="L40" s="58">
        <f t="shared" si="0"/>
        <v>181981700</v>
      </c>
      <c r="M40" s="58">
        <v>0</v>
      </c>
      <c r="N40" s="58">
        <v>0</v>
      </c>
      <c r="O40" s="98"/>
      <c r="P40" s="16" t="s">
        <v>939</v>
      </c>
      <c r="Q40" s="16" t="s">
        <v>945</v>
      </c>
      <c r="R40" s="16" t="s">
        <v>946</v>
      </c>
      <c r="S40" s="16" t="s">
        <v>3116</v>
      </c>
      <c r="T40" s="31"/>
      <c r="U40" s="31"/>
    </row>
    <row r="41" spans="1:21" s="4" customFormat="1" ht="17.45" customHeight="1">
      <c r="A41" s="73"/>
      <c r="B41" s="16">
        <v>2025</v>
      </c>
      <c r="C41" s="16">
        <v>7</v>
      </c>
      <c r="D41" s="16" t="s">
        <v>14</v>
      </c>
      <c r="E41" s="16" t="s">
        <v>1489</v>
      </c>
      <c r="F41" s="74" t="s">
        <v>72</v>
      </c>
      <c r="G41" s="64" t="s">
        <v>67</v>
      </c>
      <c r="H41" s="16" t="s">
        <v>53</v>
      </c>
      <c r="I41" s="58">
        <v>20000000</v>
      </c>
      <c r="J41" s="58">
        <v>0</v>
      </c>
      <c r="K41" s="58">
        <v>0</v>
      </c>
      <c r="L41" s="58">
        <f t="shared" si="0"/>
        <v>20000000</v>
      </c>
      <c r="M41" s="58">
        <v>0</v>
      </c>
      <c r="N41" s="58">
        <v>0</v>
      </c>
      <c r="O41" s="98"/>
      <c r="P41" s="16" t="s">
        <v>939</v>
      </c>
      <c r="Q41" s="16" t="s">
        <v>942</v>
      </c>
      <c r="R41" s="16" t="s">
        <v>943</v>
      </c>
      <c r="S41" s="16" t="s">
        <v>3116</v>
      </c>
      <c r="T41" s="16"/>
      <c r="U41" s="16" t="s">
        <v>66</v>
      </c>
    </row>
    <row r="42" spans="1:21" s="4" customFormat="1" ht="17.45" customHeight="1">
      <c r="A42" s="73"/>
      <c r="B42" s="16">
        <v>2025</v>
      </c>
      <c r="C42" s="16">
        <v>7</v>
      </c>
      <c r="D42" s="16" t="s">
        <v>843</v>
      </c>
      <c r="E42" s="16" t="s">
        <v>1490</v>
      </c>
      <c r="F42" s="74" t="s">
        <v>947</v>
      </c>
      <c r="G42" s="64" t="s">
        <v>1046</v>
      </c>
      <c r="H42" s="16" t="s">
        <v>63</v>
      </c>
      <c r="I42" s="58">
        <v>20000000</v>
      </c>
      <c r="J42" s="58">
        <v>0</v>
      </c>
      <c r="K42" s="58">
        <v>0</v>
      </c>
      <c r="L42" s="58">
        <f t="shared" si="0"/>
        <v>20000000</v>
      </c>
      <c r="M42" s="58">
        <v>0</v>
      </c>
      <c r="N42" s="58">
        <v>0</v>
      </c>
      <c r="O42" s="98"/>
      <c r="P42" s="16" t="s">
        <v>939</v>
      </c>
      <c r="Q42" s="16" t="s">
        <v>1491</v>
      </c>
      <c r="R42" s="16" t="s">
        <v>1492</v>
      </c>
      <c r="S42" s="16" t="s">
        <v>3116</v>
      </c>
      <c r="T42" s="16"/>
      <c r="U42" s="16"/>
    </row>
    <row r="43" spans="1:21" s="4" customFormat="1" ht="17.45" customHeight="1">
      <c r="A43" s="73"/>
      <c r="B43" s="16">
        <v>2025</v>
      </c>
      <c r="C43" s="16">
        <v>7</v>
      </c>
      <c r="D43" s="16" t="s">
        <v>14</v>
      </c>
      <c r="E43" s="16" t="s">
        <v>406</v>
      </c>
      <c r="F43" s="74" t="s">
        <v>72</v>
      </c>
      <c r="G43" s="64" t="s">
        <v>866</v>
      </c>
      <c r="H43" s="16" t="s">
        <v>63</v>
      </c>
      <c r="I43" s="58">
        <v>300000000</v>
      </c>
      <c r="J43" s="58">
        <v>150000000</v>
      </c>
      <c r="K43" s="58"/>
      <c r="L43" s="58">
        <f t="shared" si="0"/>
        <v>450000000</v>
      </c>
      <c r="M43" s="58">
        <v>250000000</v>
      </c>
      <c r="N43" s="58">
        <v>450000000</v>
      </c>
      <c r="O43" s="98"/>
      <c r="P43" s="16" t="s">
        <v>339</v>
      </c>
      <c r="Q43" s="16" t="s">
        <v>404</v>
      </c>
      <c r="R43" s="16" t="s">
        <v>405</v>
      </c>
      <c r="S43" s="16" t="s">
        <v>3116</v>
      </c>
      <c r="T43" s="16"/>
      <c r="U43" s="16"/>
    </row>
    <row r="44" spans="1:21" s="4" customFormat="1" ht="17.45" customHeight="1">
      <c r="A44" s="73"/>
      <c r="B44" s="16">
        <v>2025</v>
      </c>
      <c r="C44" s="16">
        <v>7</v>
      </c>
      <c r="D44" s="16" t="s">
        <v>14</v>
      </c>
      <c r="E44" s="16" t="s">
        <v>407</v>
      </c>
      <c r="F44" s="74" t="s">
        <v>72</v>
      </c>
      <c r="G44" s="64" t="s">
        <v>871</v>
      </c>
      <c r="H44" s="16" t="s">
        <v>63</v>
      </c>
      <c r="I44" s="58">
        <v>200000000</v>
      </c>
      <c r="J44" s="58">
        <v>50000000</v>
      </c>
      <c r="K44" s="58"/>
      <c r="L44" s="58">
        <f t="shared" si="0"/>
        <v>250000000</v>
      </c>
      <c r="M44" s="33">
        <v>150000000</v>
      </c>
      <c r="N44" s="58">
        <v>250000000</v>
      </c>
      <c r="O44" s="98"/>
      <c r="P44" s="16" t="s">
        <v>339</v>
      </c>
      <c r="Q44" s="16" t="s">
        <v>404</v>
      </c>
      <c r="R44" s="16" t="s">
        <v>405</v>
      </c>
      <c r="S44" s="16" t="s">
        <v>3116</v>
      </c>
      <c r="T44" s="16"/>
      <c r="U44" s="16"/>
    </row>
    <row r="45" spans="1:21" s="4" customFormat="1" ht="17.45" customHeight="1">
      <c r="B45" s="16">
        <v>2025</v>
      </c>
      <c r="C45" s="31">
        <v>7</v>
      </c>
      <c r="D45" s="31" t="s">
        <v>14</v>
      </c>
      <c r="E45" s="31" t="s">
        <v>408</v>
      </c>
      <c r="F45" s="54" t="s">
        <v>72</v>
      </c>
      <c r="G45" s="59" t="s">
        <v>1127</v>
      </c>
      <c r="H45" s="31" t="s">
        <v>63</v>
      </c>
      <c r="I45" s="33">
        <v>250000000</v>
      </c>
      <c r="J45" s="33"/>
      <c r="K45" s="33"/>
      <c r="L45" s="33">
        <f t="shared" si="0"/>
        <v>250000000</v>
      </c>
      <c r="M45" s="33">
        <v>150000000</v>
      </c>
      <c r="N45" s="58">
        <v>250000000</v>
      </c>
      <c r="O45" s="38"/>
      <c r="P45" s="31" t="s">
        <v>339</v>
      </c>
      <c r="Q45" s="31" t="s">
        <v>404</v>
      </c>
      <c r="R45" s="31" t="s">
        <v>405</v>
      </c>
      <c r="S45" s="16" t="s">
        <v>3116</v>
      </c>
      <c r="T45" s="31"/>
      <c r="U45" s="31"/>
    </row>
    <row r="46" spans="1:21" s="4" customFormat="1" ht="17.45" customHeight="1">
      <c r="B46" s="16">
        <v>2025</v>
      </c>
      <c r="C46" s="31">
        <v>7</v>
      </c>
      <c r="D46" s="31" t="s">
        <v>843</v>
      </c>
      <c r="E46" s="31" t="s">
        <v>1512</v>
      </c>
      <c r="F46" s="54" t="s">
        <v>947</v>
      </c>
      <c r="G46" s="59" t="s">
        <v>1350</v>
      </c>
      <c r="H46" s="31" t="s">
        <v>63</v>
      </c>
      <c r="I46" s="33">
        <v>704429000</v>
      </c>
      <c r="J46" s="33">
        <v>54450000</v>
      </c>
      <c r="K46" s="33">
        <v>0</v>
      </c>
      <c r="L46" s="33">
        <f t="shared" si="0"/>
        <v>758879000</v>
      </c>
      <c r="M46" s="33">
        <v>704429000</v>
      </c>
      <c r="N46" s="58">
        <v>317040000</v>
      </c>
      <c r="O46" s="38"/>
      <c r="P46" s="31" t="s">
        <v>1513</v>
      </c>
      <c r="Q46" s="31" t="s">
        <v>1514</v>
      </c>
      <c r="R46" s="31" t="s">
        <v>1515</v>
      </c>
      <c r="S46" s="16" t="s">
        <v>3116</v>
      </c>
      <c r="T46" s="31"/>
      <c r="U46" s="31"/>
    </row>
    <row r="47" spans="1:21" s="4" customFormat="1" ht="17.45" customHeight="1">
      <c r="B47" s="16">
        <v>2025</v>
      </c>
      <c r="C47" s="31">
        <v>7</v>
      </c>
      <c r="D47" s="31" t="s">
        <v>14</v>
      </c>
      <c r="E47" s="31" t="s">
        <v>1524</v>
      </c>
      <c r="F47" s="54" t="s">
        <v>72</v>
      </c>
      <c r="G47" s="59" t="s">
        <v>17</v>
      </c>
      <c r="H47" s="31" t="s">
        <v>53</v>
      </c>
      <c r="I47" s="33">
        <v>12978000</v>
      </c>
      <c r="J47" s="33">
        <v>0</v>
      </c>
      <c r="K47" s="33">
        <v>0</v>
      </c>
      <c r="L47" s="33">
        <v>12978000</v>
      </c>
      <c r="M47" s="33">
        <v>12978000</v>
      </c>
      <c r="N47" s="58">
        <v>12978000</v>
      </c>
      <c r="O47" s="38"/>
      <c r="P47" s="31" t="s">
        <v>256</v>
      </c>
      <c r="Q47" s="31" t="s">
        <v>409</v>
      </c>
      <c r="R47" s="31" t="s">
        <v>279</v>
      </c>
      <c r="S47" s="16" t="s">
        <v>3116</v>
      </c>
      <c r="T47" s="31"/>
      <c r="U47" s="16" t="s">
        <v>78</v>
      </c>
    </row>
    <row r="48" spans="1:21" s="4" customFormat="1" ht="17.45" customHeight="1">
      <c r="B48" s="16">
        <v>2025</v>
      </c>
      <c r="C48" s="31">
        <v>7</v>
      </c>
      <c r="D48" s="31" t="s">
        <v>14</v>
      </c>
      <c r="E48" s="31" t="s">
        <v>1525</v>
      </c>
      <c r="F48" s="54" t="s">
        <v>72</v>
      </c>
      <c r="G48" s="59" t="s">
        <v>16</v>
      </c>
      <c r="H48" s="31" t="s">
        <v>53</v>
      </c>
      <c r="I48" s="33">
        <v>38080000</v>
      </c>
      <c r="J48" s="33">
        <v>14398000</v>
      </c>
      <c r="K48" s="33"/>
      <c r="L48" s="33">
        <v>52478000</v>
      </c>
      <c r="M48" s="33">
        <v>38080000</v>
      </c>
      <c r="N48" s="58"/>
      <c r="O48" s="38"/>
      <c r="P48" s="31" t="s">
        <v>507</v>
      </c>
      <c r="Q48" s="31" t="s">
        <v>508</v>
      </c>
      <c r="R48" s="31" t="s">
        <v>509</v>
      </c>
      <c r="S48" s="16" t="s">
        <v>3116</v>
      </c>
      <c r="T48" s="31"/>
      <c r="U48" s="16" t="s">
        <v>78</v>
      </c>
    </row>
    <row r="49" spans="2:21" s="4" customFormat="1" ht="17.45" customHeight="1">
      <c r="B49" s="16">
        <v>2025</v>
      </c>
      <c r="C49" s="16">
        <v>7</v>
      </c>
      <c r="D49" s="16" t="s">
        <v>14</v>
      </c>
      <c r="E49" s="16" t="s">
        <v>1526</v>
      </c>
      <c r="F49" s="74" t="s">
        <v>72</v>
      </c>
      <c r="G49" s="64" t="s">
        <v>16</v>
      </c>
      <c r="H49" s="16" t="s">
        <v>53</v>
      </c>
      <c r="I49" s="58">
        <v>18000000</v>
      </c>
      <c r="J49" s="58">
        <v>5000000</v>
      </c>
      <c r="K49" s="33"/>
      <c r="L49" s="58">
        <v>23000000</v>
      </c>
      <c r="M49" s="58">
        <v>18000000</v>
      </c>
      <c r="N49" s="58"/>
      <c r="O49" s="98"/>
      <c r="P49" s="16" t="s">
        <v>507</v>
      </c>
      <c r="Q49" s="16" t="s">
        <v>508</v>
      </c>
      <c r="R49" s="16" t="s">
        <v>509</v>
      </c>
      <c r="S49" s="16" t="s">
        <v>3116</v>
      </c>
      <c r="T49" s="16"/>
      <c r="U49" s="16" t="s">
        <v>78</v>
      </c>
    </row>
    <row r="50" spans="2:21" s="4" customFormat="1" ht="17.45" customHeight="1">
      <c r="B50" s="31">
        <v>2025</v>
      </c>
      <c r="C50" s="31">
        <v>7</v>
      </c>
      <c r="D50" s="31" t="s">
        <v>14</v>
      </c>
      <c r="E50" s="16" t="s">
        <v>1527</v>
      </c>
      <c r="F50" s="54" t="s">
        <v>72</v>
      </c>
      <c r="G50" s="59" t="s">
        <v>16</v>
      </c>
      <c r="H50" s="31" t="s">
        <v>53</v>
      </c>
      <c r="I50" s="33">
        <v>12000000</v>
      </c>
      <c r="J50" s="33"/>
      <c r="K50" s="33"/>
      <c r="L50" s="33">
        <v>12000000</v>
      </c>
      <c r="M50" s="33">
        <v>12000000</v>
      </c>
      <c r="N50" s="33"/>
      <c r="O50" s="38"/>
      <c r="P50" s="31" t="s">
        <v>507</v>
      </c>
      <c r="Q50" s="31" t="s">
        <v>508</v>
      </c>
      <c r="R50" s="31" t="s">
        <v>509</v>
      </c>
      <c r="S50" s="16" t="s">
        <v>3116</v>
      </c>
      <c r="T50" s="16"/>
      <c r="U50" s="16" t="s">
        <v>78</v>
      </c>
    </row>
    <row r="51" spans="2:21" s="4" customFormat="1" ht="17.45" customHeight="1">
      <c r="B51" s="16">
        <v>2025</v>
      </c>
      <c r="C51" s="16">
        <v>7</v>
      </c>
      <c r="D51" s="130" t="s">
        <v>14</v>
      </c>
      <c r="E51" s="130" t="s">
        <v>489</v>
      </c>
      <c r="F51" s="133" t="s">
        <v>72</v>
      </c>
      <c r="G51" s="130" t="s">
        <v>16</v>
      </c>
      <c r="H51" s="130" t="s">
        <v>52</v>
      </c>
      <c r="I51" s="58">
        <v>104890000</v>
      </c>
      <c r="J51" s="58">
        <v>71610000</v>
      </c>
      <c r="K51" s="58"/>
      <c r="L51" s="58">
        <v>176500000</v>
      </c>
      <c r="M51" s="58">
        <v>473000000</v>
      </c>
      <c r="N51" s="58"/>
      <c r="O51" s="98"/>
      <c r="P51" s="16" t="s">
        <v>188</v>
      </c>
      <c r="Q51" s="16" t="s">
        <v>1528</v>
      </c>
      <c r="R51" s="16" t="s">
        <v>1529</v>
      </c>
      <c r="S51" s="16" t="s">
        <v>3116</v>
      </c>
      <c r="T51" s="16"/>
      <c r="U51" s="16"/>
    </row>
    <row r="52" spans="2:21" s="4" customFormat="1" ht="17.45" customHeight="1">
      <c r="B52" s="16">
        <v>2025</v>
      </c>
      <c r="C52" s="16">
        <v>7</v>
      </c>
      <c r="D52" s="16" t="s">
        <v>14</v>
      </c>
      <c r="E52" s="16" t="s">
        <v>1530</v>
      </c>
      <c r="F52" s="74" t="s">
        <v>72</v>
      </c>
      <c r="G52" s="64" t="s">
        <v>71</v>
      </c>
      <c r="H52" s="16" t="s">
        <v>52</v>
      </c>
      <c r="I52" s="58">
        <v>84890000</v>
      </c>
      <c r="J52" s="58">
        <v>11410000</v>
      </c>
      <c r="K52" s="58"/>
      <c r="L52" s="58">
        <v>96300000</v>
      </c>
      <c r="M52" s="58">
        <v>489000000</v>
      </c>
      <c r="N52" s="58"/>
      <c r="O52" s="98"/>
      <c r="P52" s="16" t="s">
        <v>188</v>
      </c>
      <c r="Q52" s="16" t="s">
        <v>1528</v>
      </c>
      <c r="R52" s="16" t="s">
        <v>1529</v>
      </c>
      <c r="S52" s="16" t="s">
        <v>3116</v>
      </c>
      <c r="T52" s="16"/>
      <c r="U52" s="16"/>
    </row>
    <row r="53" spans="2:21" s="4" customFormat="1" ht="17.45" customHeight="1">
      <c r="B53" s="16">
        <v>2025</v>
      </c>
      <c r="C53" s="16">
        <v>7</v>
      </c>
      <c r="D53" s="16" t="s">
        <v>15</v>
      </c>
      <c r="E53" s="16" t="s">
        <v>1531</v>
      </c>
      <c r="F53" s="74" t="s">
        <v>72</v>
      </c>
      <c r="G53" s="64" t="s">
        <v>16</v>
      </c>
      <c r="H53" s="16" t="s">
        <v>52</v>
      </c>
      <c r="I53" s="58">
        <v>140140000</v>
      </c>
      <c r="J53" s="58">
        <v>155860000</v>
      </c>
      <c r="K53" s="58">
        <v>0</v>
      </c>
      <c r="L53" s="58">
        <v>296000000</v>
      </c>
      <c r="M53" s="58">
        <v>150000000</v>
      </c>
      <c r="N53" s="58">
        <v>150000000</v>
      </c>
      <c r="O53" s="98"/>
      <c r="P53" s="16" t="s">
        <v>188</v>
      </c>
      <c r="Q53" s="16" t="s">
        <v>75</v>
      </c>
      <c r="R53" s="16" t="s">
        <v>76</v>
      </c>
      <c r="S53" s="16" t="s">
        <v>3116</v>
      </c>
      <c r="T53" s="16"/>
      <c r="U53" s="16"/>
    </row>
    <row r="54" spans="2:21" s="4" customFormat="1" ht="17.45" customHeight="1">
      <c r="B54" s="16">
        <v>2025</v>
      </c>
      <c r="C54" s="16">
        <v>7</v>
      </c>
      <c r="D54" s="16" t="s">
        <v>14</v>
      </c>
      <c r="E54" s="16" t="s">
        <v>455</v>
      </c>
      <c r="F54" s="74" t="s">
        <v>72</v>
      </c>
      <c r="G54" s="16" t="s">
        <v>16</v>
      </c>
      <c r="H54" s="16" t="s">
        <v>51</v>
      </c>
      <c r="I54" s="65">
        <v>0</v>
      </c>
      <c r="J54" s="65">
        <v>40000000</v>
      </c>
      <c r="K54" s="65">
        <v>0</v>
      </c>
      <c r="L54" s="58">
        <f>SUM(I54:K54)</f>
        <v>40000000</v>
      </c>
      <c r="M54" s="65">
        <v>40000000</v>
      </c>
      <c r="N54" s="65">
        <v>40000000</v>
      </c>
      <c r="O54" s="98"/>
      <c r="P54" s="16" t="s">
        <v>340</v>
      </c>
      <c r="Q54" s="16" t="s">
        <v>456</v>
      </c>
      <c r="R54" s="16" t="s">
        <v>457</v>
      </c>
      <c r="S54" s="16" t="s">
        <v>3116</v>
      </c>
      <c r="T54" s="16"/>
      <c r="U54" s="16"/>
    </row>
    <row r="55" spans="2:21" s="4" customFormat="1" ht="17.45" customHeight="1">
      <c r="B55" s="16">
        <v>2025</v>
      </c>
      <c r="C55" s="16">
        <v>7</v>
      </c>
      <c r="D55" s="16" t="s">
        <v>14</v>
      </c>
      <c r="E55" s="108" t="s">
        <v>458</v>
      </c>
      <c r="F55" s="74" t="s">
        <v>72</v>
      </c>
      <c r="G55" s="64" t="s">
        <v>71</v>
      </c>
      <c r="H55" s="16" t="s">
        <v>51</v>
      </c>
      <c r="I55" s="58">
        <v>580000000</v>
      </c>
      <c r="J55" s="58">
        <v>50000000</v>
      </c>
      <c r="K55" s="58">
        <v>0</v>
      </c>
      <c r="L55" s="58">
        <v>630000000</v>
      </c>
      <c r="M55" s="58">
        <v>375000000</v>
      </c>
      <c r="N55" s="58">
        <v>0</v>
      </c>
      <c r="O55" s="98"/>
      <c r="P55" s="16" t="s">
        <v>1523</v>
      </c>
      <c r="Q55" s="16" t="s">
        <v>459</v>
      </c>
      <c r="R55" s="16" t="s">
        <v>460</v>
      </c>
      <c r="S55" s="16" t="s">
        <v>3116</v>
      </c>
      <c r="T55" s="16"/>
      <c r="U55" s="16"/>
    </row>
    <row r="56" spans="2:21" s="4" customFormat="1" ht="17.45" customHeight="1">
      <c r="B56" s="16">
        <v>2025</v>
      </c>
      <c r="C56" s="31">
        <v>7</v>
      </c>
      <c r="D56" s="31" t="s">
        <v>14</v>
      </c>
      <c r="E56" s="16" t="s">
        <v>1536</v>
      </c>
      <c r="F56" s="74" t="s">
        <v>72</v>
      </c>
      <c r="G56" s="64" t="s">
        <v>37</v>
      </c>
      <c r="H56" s="16" t="s">
        <v>52</v>
      </c>
      <c r="I56" s="33">
        <v>323449500</v>
      </c>
      <c r="J56" s="33">
        <v>311010587</v>
      </c>
      <c r="K56" s="33"/>
      <c r="L56" s="33">
        <v>634460087</v>
      </c>
      <c r="M56" s="33">
        <v>323449500</v>
      </c>
      <c r="N56" s="33">
        <v>634460087</v>
      </c>
      <c r="O56" s="38"/>
      <c r="P56" s="16" t="s">
        <v>189</v>
      </c>
      <c r="Q56" s="16" t="s">
        <v>470</v>
      </c>
      <c r="R56" s="16" t="s">
        <v>547</v>
      </c>
      <c r="S56" s="16" t="s">
        <v>3116</v>
      </c>
      <c r="T56" s="31"/>
      <c r="U56" s="16"/>
    </row>
    <row r="57" spans="2:21" s="4" customFormat="1" ht="17.45" customHeight="1">
      <c r="B57" s="16">
        <v>2025</v>
      </c>
      <c r="C57" s="31">
        <v>7</v>
      </c>
      <c r="D57" s="31" t="s">
        <v>14</v>
      </c>
      <c r="E57" s="31" t="s">
        <v>1537</v>
      </c>
      <c r="F57" s="54" t="s">
        <v>72</v>
      </c>
      <c r="G57" s="59" t="s">
        <v>16</v>
      </c>
      <c r="H57" s="31" t="s">
        <v>52</v>
      </c>
      <c r="I57" s="33">
        <v>1115163000</v>
      </c>
      <c r="J57" s="33">
        <v>746796000</v>
      </c>
      <c r="K57" s="33">
        <v>0</v>
      </c>
      <c r="L57" s="33">
        <v>1861959000</v>
      </c>
      <c r="M57" s="33">
        <v>50000000</v>
      </c>
      <c r="N57" s="33">
        <v>0</v>
      </c>
      <c r="O57" s="38"/>
      <c r="P57" s="31" t="s">
        <v>189</v>
      </c>
      <c r="Q57" s="31" t="s">
        <v>1538</v>
      </c>
      <c r="R57" s="31" t="s">
        <v>1539</v>
      </c>
      <c r="S57" s="16" t="s">
        <v>3116</v>
      </c>
      <c r="T57" s="31"/>
      <c r="U57" s="31"/>
    </row>
    <row r="58" spans="2:21" s="4" customFormat="1" ht="17.45" customHeight="1">
      <c r="B58" s="16">
        <v>2025</v>
      </c>
      <c r="C58" s="16">
        <v>7</v>
      </c>
      <c r="D58" s="16" t="s">
        <v>14</v>
      </c>
      <c r="E58" s="16" t="s">
        <v>1558</v>
      </c>
      <c r="F58" s="54" t="s">
        <v>50</v>
      </c>
      <c r="G58" s="16" t="s">
        <v>16</v>
      </c>
      <c r="H58" s="16" t="s">
        <v>53</v>
      </c>
      <c r="I58" s="58">
        <v>24774200</v>
      </c>
      <c r="J58" s="58">
        <v>0</v>
      </c>
      <c r="K58" s="58">
        <v>0</v>
      </c>
      <c r="L58" s="58">
        <f>SUM(I58:K58)</f>
        <v>24774200</v>
      </c>
      <c r="M58" s="58">
        <v>24774200</v>
      </c>
      <c r="N58" s="58">
        <v>24774200</v>
      </c>
      <c r="O58" s="98"/>
      <c r="P58" s="16" t="s">
        <v>193</v>
      </c>
      <c r="Q58" s="16" t="s">
        <v>1001</v>
      </c>
      <c r="R58" s="16" t="s">
        <v>1002</v>
      </c>
      <c r="S58" s="16" t="s">
        <v>3116</v>
      </c>
      <c r="T58" s="16"/>
      <c r="U58" s="31" t="s">
        <v>78</v>
      </c>
    </row>
    <row r="59" spans="2:21" s="4" customFormat="1" ht="17.45" customHeight="1">
      <c r="B59" s="16">
        <v>2025</v>
      </c>
      <c r="C59" s="31">
        <v>7</v>
      </c>
      <c r="D59" s="31" t="s">
        <v>14</v>
      </c>
      <c r="E59" s="31" t="s">
        <v>411</v>
      </c>
      <c r="F59" s="54" t="s">
        <v>50</v>
      </c>
      <c r="G59" s="31" t="s">
        <v>37</v>
      </c>
      <c r="H59" s="31" t="s">
        <v>52</v>
      </c>
      <c r="I59" s="33">
        <v>571923000</v>
      </c>
      <c r="J59" s="33">
        <v>489975000</v>
      </c>
      <c r="K59" s="33">
        <v>0</v>
      </c>
      <c r="L59" s="33">
        <v>1061898000</v>
      </c>
      <c r="M59" s="33">
        <v>20000000</v>
      </c>
      <c r="N59" s="33">
        <v>20000000</v>
      </c>
      <c r="O59" s="38"/>
      <c r="P59" s="16" t="s">
        <v>193</v>
      </c>
      <c r="Q59" s="16" t="s">
        <v>1022</v>
      </c>
      <c r="R59" s="16" t="s">
        <v>1559</v>
      </c>
      <c r="S59" s="16" t="s">
        <v>3116</v>
      </c>
      <c r="T59" s="31"/>
      <c r="U59" s="31"/>
    </row>
    <row r="60" spans="2:21" s="4" customFormat="1" ht="17.45" customHeight="1">
      <c r="B60" s="130">
        <v>2025</v>
      </c>
      <c r="C60" s="63">
        <v>7</v>
      </c>
      <c r="D60" s="63" t="s">
        <v>14</v>
      </c>
      <c r="E60" s="63" t="s">
        <v>349</v>
      </c>
      <c r="F60" s="62" t="s">
        <v>50</v>
      </c>
      <c r="G60" s="63" t="s">
        <v>37</v>
      </c>
      <c r="H60" s="63" t="s">
        <v>52</v>
      </c>
      <c r="I60" s="69">
        <v>89661000</v>
      </c>
      <c r="J60" s="69">
        <v>230110000</v>
      </c>
      <c r="K60" s="69">
        <v>0</v>
      </c>
      <c r="L60" s="69">
        <v>319771000</v>
      </c>
      <c r="M60" s="69">
        <v>89661000</v>
      </c>
      <c r="N60" s="69">
        <v>234630000</v>
      </c>
      <c r="O60" s="71"/>
      <c r="P60" s="113" t="s">
        <v>346</v>
      </c>
      <c r="Q60" s="68" t="s">
        <v>347</v>
      </c>
      <c r="R60" s="68" t="s">
        <v>348</v>
      </c>
      <c r="S60" s="16" t="s">
        <v>3116</v>
      </c>
      <c r="T60" s="31"/>
      <c r="U60" s="31"/>
    </row>
    <row r="61" spans="2:21" s="4" customFormat="1" ht="17.45" customHeight="1">
      <c r="B61" s="130">
        <v>2025</v>
      </c>
      <c r="C61" s="63">
        <v>7</v>
      </c>
      <c r="D61" s="63" t="s">
        <v>14</v>
      </c>
      <c r="E61" s="63" t="s">
        <v>352</v>
      </c>
      <c r="F61" s="62" t="s">
        <v>50</v>
      </c>
      <c r="G61" s="63" t="s">
        <v>16</v>
      </c>
      <c r="H61" s="63" t="s">
        <v>52</v>
      </c>
      <c r="I61" s="69">
        <v>129272000</v>
      </c>
      <c r="J61" s="69">
        <v>80906000</v>
      </c>
      <c r="K61" s="69">
        <v>0</v>
      </c>
      <c r="L61" s="69">
        <v>210178000</v>
      </c>
      <c r="M61" s="69">
        <v>129272000</v>
      </c>
      <c r="N61" s="69">
        <v>0</v>
      </c>
      <c r="O61" s="71"/>
      <c r="P61" s="113" t="s">
        <v>346</v>
      </c>
      <c r="Q61" s="68" t="s">
        <v>350</v>
      </c>
      <c r="R61" s="68" t="s">
        <v>351</v>
      </c>
      <c r="S61" s="16" t="s">
        <v>3116</v>
      </c>
      <c r="T61" s="68"/>
      <c r="U61" s="68"/>
    </row>
    <row r="62" spans="2:21" s="4" customFormat="1" ht="17.45" customHeight="1">
      <c r="B62" s="16">
        <v>2025</v>
      </c>
      <c r="C62" s="31">
        <v>7</v>
      </c>
      <c r="D62" s="31" t="s">
        <v>14</v>
      </c>
      <c r="E62" s="31" t="s">
        <v>1589</v>
      </c>
      <c r="F62" s="54" t="s">
        <v>50</v>
      </c>
      <c r="G62" s="31" t="s">
        <v>16</v>
      </c>
      <c r="H62" s="31" t="s">
        <v>53</v>
      </c>
      <c r="I62" s="33">
        <v>20196000</v>
      </c>
      <c r="J62" s="58"/>
      <c r="K62" s="58"/>
      <c r="L62" s="33">
        <f>SUM(I62:K62)</f>
        <v>20196000</v>
      </c>
      <c r="M62" s="58"/>
      <c r="N62" s="58"/>
      <c r="O62" s="98"/>
      <c r="P62" s="31" t="s">
        <v>1017</v>
      </c>
      <c r="Q62" s="31" t="s">
        <v>1590</v>
      </c>
      <c r="R62" s="31" t="s">
        <v>1591</v>
      </c>
      <c r="S62" s="16" t="s">
        <v>3116</v>
      </c>
      <c r="T62" s="16"/>
      <c r="U62" s="16" t="s">
        <v>66</v>
      </c>
    </row>
    <row r="63" spans="2:21" s="4" customFormat="1" ht="17.45" customHeight="1">
      <c r="B63" s="16">
        <v>2025</v>
      </c>
      <c r="C63" s="31">
        <v>7</v>
      </c>
      <c r="D63" s="31" t="s">
        <v>14</v>
      </c>
      <c r="E63" s="31" t="s">
        <v>1592</v>
      </c>
      <c r="F63" s="54" t="s">
        <v>50</v>
      </c>
      <c r="G63" s="31" t="s">
        <v>37</v>
      </c>
      <c r="H63" s="31" t="s">
        <v>53</v>
      </c>
      <c r="I63" s="33">
        <v>18095000</v>
      </c>
      <c r="J63" s="33"/>
      <c r="K63" s="33"/>
      <c r="L63" s="33">
        <f>SUM(I63:K63)</f>
        <v>18095000</v>
      </c>
      <c r="M63" s="33"/>
      <c r="N63" s="33"/>
      <c r="O63" s="38"/>
      <c r="P63" s="31" t="s">
        <v>1017</v>
      </c>
      <c r="Q63" s="31" t="s">
        <v>1593</v>
      </c>
      <c r="R63" s="31" t="s">
        <v>1594</v>
      </c>
      <c r="S63" s="16" t="s">
        <v>3116</v>
      </c>
      <c r="T63" s="31"/>
      <c r="U63" s="31" t="s">
        <v>66</v>
      </c>
    </row>
    <row r="64" spans="2:21" s="4" customFormat="1" ht="17.45" customHeight="1">
      <c r="B64" s="16">
        <v>2025</v>
      </c>
      <c r="C64" s="16">
        <v>7</v>
      </c>
      <c r="D64" s="31" t="s">
        <v>14</v>
      </c>
      <c r="E64" s="16" t="s">
        <v>1639</v>
      </c>
      <c r="F64" s="74" t="s">
        <v>50</v>
      </c>
      <c r="G64" s="16" t="s">
        <v>866</v>
      </c>
      <c r="H64" s="31" t="s">
        <v>52</v>
      </c>
      <c r="I64" s="58">
        <v>20000000</v>
      </c>
      <c r="J64" s="58"/>
      <c r="K64" s="58"/>
      <c r="L64" s="58">
        <v>20000000</v>
      </c>
      <c r="M64" s="58">
        <v>20000000</v>
      </c>
      <c r="N64" s="58">
        <v>0</v>
      </c>
      <c r="O64" s="98"/>
      <c r="P64" s="16" t="s">
        <v>276</v>
      </c>
      <c r="Q64" s="16" t="s">
        <v>1640</v>
      </c>
      <c r="R64" s="16" t="s">
        <v>1641</v>
      </c>
      <c r="S64" s="16" t="s">
        <v>3116</v>
      </c>
      <c r="T64" s="16"/>
      <c r="U64" s="16"/>
    </row>
    <row r="65" spans="2:21" s="4" customFormat="1" ht="17.45" customHeight="1">
      <c r="B65" s="16">
        <v>2025</v>
      </c>
      <c r="C65" s="16">
        <v>7</v>
      </c>
      <c r="D65" s="31" t="s">
        <v>14</v>
      </c>
      <c r="E65" s="16" t="s">
        <v>1560</v>
      </c>
      <c r="F65" s="74" t="s">
        <v>50</v>
      </c>
      <c r="G65" s="16" t="s">
        <v>71</v>
      </c>
      <c r="H65" s="16" t="s">
        <v>53</v>
      </c>
      <c r="I65" s="58">
        <v>300000000</v>
      </c>
      <c r="J65" s="58">
        <v>25000000</v>
      </c>
      <c r="K65" s="58">
        <v>0</v>
      </c>
      <c r="L65" s="58">
        <v>325000000</v>
      </c>
      <c r="M65" s="58">
        <v>250000000</v>
      </c>
      <c r="N65" s="58">
        <v>325000000</v>
      </c>
      <c r="O65" s="98"/>
      <c r="P65" s="16" t="s">
        <v>194</v>
      </c>
      <c r="Q65" s="16" t="s">
        <v>490</v>
      </c>
      <c r="R65" s="16" t="s">
        <v>491</v>
      </c>
      <c r="S65" s="16" t="s">
        <v>3116</v>
      </c>
      <c r="T65" s="16"/>
      <c r="U65" s="16" t="s">
        <v>78</v>
      </c>
    </row>
    <row r="66" spans="2:21" s="4" customFormat="1" ht="17.45" customHeight="1">
      <c r="B66" s="16">
        <v>2025</v>
      </c>
      <c r="C66" s="31">
        <v>7</v>
      </c>
      <c r="D66" s="31" t="s">
        <v>14</v>
      </c>
      <c r="E66" s="31" t="s">
        <v>1561</v>
      </c>
      <c r="F66" s="74" t="s">
        <v>50</v>
      </c>
      <c r="G66" s="31" t="s">
        <v>16</v>
      </c>
      <c r="H66" s="31" t="s">
        <v>53</v>
      </c>
      <c r="I66" s="33">
        <v>292160000</v>
      </c>
      <c r="J66" s="33">
        <v>75252000</v>
      </c>
      <c r="K66" s="33">
        <v>0</v>
      </c>
      <c r="L66" s="33">
        <v>367412000</v>
      </c>
      <c r="M66" s="33">
        <v>292160000</v>
      </c>
      <c r="N66" s="33">
        <v>0</v>
      </c>
      <c r="O66" s="38"/>
      <c r="P66" s="16" t="s">
        <v>194</v>
      </c>
      <c r="Q66" s="16" t="s">
        <v>413</v>
      </c>
      <c r="R66" s="16" t="s">
        <v>255</v>
      </c>
      <c r="S66" s="16" t="s">
        <v>3116</v>
      </c>
      <c r="T66" s="31"/>
      <c r="U66" s="31" t="s">
        <v>78</v>
      </c>
    </row>
    <row r="67" spans="2:21" s="4" customFormat="1" ht="17.45" customHeight="1">
      <c r="B67" s="16">
        <v>2025</v>
      </c>
      <c r="C67" s="16">
        <v>7</v>
      </c>
      <c r="D67" s="16" t="s">
        <v>14</v>
      </c>
      <c r="E67" s="16" t="s">
        <v>1573</v>
      </c>
      <c r="F67" s="74" t="s">
        <v>50</v>
      </c>
      <c r="G67" s="64" t="s">
        <v>37</v>
      </c>
      <c r="H67" s="16" t="s">
        <v>51</v>
      </c>
      <c r="I67" s="58">
        <v>371206000</v>
      </c>
      <c r="J67" s="58">
        <v>70625000</v>
      </c>
      <c r="K67" s="58"/>
      <c r="L67" s="58">
        <f>SUM(I67:K67)</f>
        <v>441831000</v>
      </c>
      <c r="M67" s="58">
        <v>20000000</v>
      </c>
      <c r="N67" s="58">
        <v>0</v>
      </c>
      <c r="O67" s="98"/>
      <c r="P67" s="16" t="s">
        <v>1021</v>
      </c>
      <c r="Q67" s="16" t="s">
        <v>490</v>
      </c>
      <c r="R67" s="16" t="s">
        <v>491</v>
      </c>
      <c r="S67" s="16" t="s">
        <v>3116</v>
      </c>
      <c r="T67" s="16"/>
      <c r="U67" s="16"/>
    </row>
    <row r="68" spans="2:21" s="4" customFormat="1" ht="17.45" customHeight="1">
      <c r="B68" s="16">
        <v>2025</v>
      </c>
      <c r="C68" s="31">
        <v>7</v>
      </c>
      <c r="D68" s="31" t="s">
        <v>14</v>
      </c>
      <c r="E68" s="31" t="s">
        <v>1574</v>
      </c>
      <c r="F68" s="54" t="s">
        <v>50</v>
      </c>
      <c r="G68" s="59" t="s">
        <v>38</v>
      </c>
      <c r="H68" s="31" t="s">
        <v>51</v>
      </c>
      <c r="I68" s="33">
        <v>228646000</v>
      </c>
      <c r="J68" s="33">
        <v>55711000</v>
      </c>
      <c r="K68" s="33"/>
      <c r="L68" s="33">
        <f>SUM(I68:K68)</f>
        <v>284357000</v>
      </c>
      <c r="M68" s="33">
        <v>10000000</v>
      </c>
      <c r="N68" s="33">
        <v>0</v>
      </c>
      <c r="O68" s="38"/>
      <c r="P68" s="31" t="s">
        <v>194</v>
      </c>
      <c r="Q68" s="31" t="s">
        <v>490</v>
      </c>
      <c r="R68" s="31" t="s">
        <v>491</v>
      </c>
      <c r="S68" s="16" t="s">
        <v>3116</v>
      </c>
      <c r="T68" s="31"/>
      <c r="U68" s="31"/>
    </row>
    <row r="69" spans="2:21" s="4" customFormat="1" ht="17.45" customHeight="1">
      <c r="B69" s="16">
        <v>2025</v>
      </c>
      <c r="C69" s="31">
        <v>7</v>
      </c>
      <c r="D69" s="31" t="s">
        <v>14</v>
      </c>
      <c r="E69" s="31" t="s">
        <v>1575</v>
      </c>
      <c r="F69" s="54" t="s">
        <v>50</v>
      </c>
      <c r="G69" s="59" t="s">
        <v>39</v>
      </c>
      <c r="H69" s="31" t="s">
        <v>53</v>
      </c>
      <c r="I69" s="33">
        <v>49469000</v>
      </c>
      <c r="J69" s="33"/>
      <c r="K69" s="33"/>
      <c r="L69" s="33">
        <f>SUM(I69:K69)</f>
        <v>49469000</v>
      </c>
      <c r="M69" s="33">
        <v>10000000</v>
      </c>
      <c r="N69" s="33">
        <v>0</v>
      </c>
      <c r="O69" s="38"/>
      <c r="P69" s="31" t="s">
        <v>194</v>
      </c>
      <c r="Q69" s="31" t="s">
        <v>490</v>
      </c>
      <c r="R69" s="31" t="s">
        <v>1576</v>
      </c>
      <c r="S69" s="16" t="s">
        <v>3116</v>
      </c>
      <c r="T69" s="31"/>
      <c r="U69" s="31" t="s">
        <v>78</v>
      </c>
    </row>
    <row r="70" spans="2:21" s="4" customFormat="1" ht="17.45" customHeight="1">
      <c r="B70" s="16">
        <v>2025</v>
      </c>
      <c r="C70" s="31">
        <v>7</v>
      </c>
      <c r="D70" s="31" t="s">
        <v>14</v>
      </c>
      <c r="E70" s="31" t="s">
        <v>1577</v>
      </c>
      <c r="F70" s="74" t="s">
        <v>50</v>
      </c>
      <c r="G70" s="59" t="s">
        <v>79</v>
      </c>
      <c r="H70" s="31" t="s">
        <v>53</v>
      </c>
      <c r="I70" s="33">
        <v>19184000</v>
      </c>
      <c r="J70" s="33">
        <v>0</v>
      </c>
      <c r="K70" s="33">
        <v>0</v>
      </c>
      <c r="L70" s="33">
        <f>SUM(I70:K70)</f>
        <v>19184000</v>
      </c>
      <c r="M70" s="33">
        <v>19184000</v>
      </c>
      <c r="N70" s="33">
        <v>19184000</v>
      </c>
      <c r="O70" s="38"/>
      <c r="P70" s="16" t="s">
        <v>182</v>
      </c>
      <c r="Q70" s="16" t="s">
        <v>1578</v>
      </c>
      <c r="R70" s="16" t="s">
        <v>1579</v>
      </c>
      <c r="S70" s="16" t="s">
        <v>3116</v>
      </c>
      <c r="T70" s="31"/>
      <c r="U70" s="31" t="s">
        <v>66</v>
      </c>
    </row>
    <row r="71" spans="2:21" s="4" customFormat="1" ht="17.45" customHeight="1">
      <c r="B71" s="16">
        <v>2025</v>
      </c>
      <c r="C71" s="16">
        <v>7</v>
      </c>
      <c r="D71" s="16" t="s">
        <v>14</v>
      </c>
      <c r="E71" s="31" t="s">
        <v>1580</v>
      </c>
      <c r="F71" s="54" t="s">
        <v>50</v>
      </c>
      <c r="G71" s="59" t="s">
        <v>79</v>
      </c>
      <c r="H71" s="31" t="s">
        <v>53</v>
      </c>
      <c r="I71" s="58">
        <v>15807000</v>
      </c>
      <c r="J71" s="33">
        <v>0</v>
      </c>
      <c r="K71" s="33">
        <v>0</v>
      </c>
      <c r="L71" s="58">
        <f>SUM(I71:K71)</f>
        <v>15807000</v>
      </c>
      <c r="M71" s="33">
        <v>15807000</v>
      </c>
      <c r="N71" s="33">
        <v>15807000</v>
      </c>
      <c r="O71" s="38"/>
      <c r="P71" s="16" t="s">
        <v>182</v>
      </c>
      <c r="Q71" s="31" t="s">
        <v>1581</v>
      </c>
      <c r="R71" s="16" t="s">
        <v>1582</v>
      </c>
      <c r="S71" s="16" t="s">
        <v>3116</v>
      </c>
      <c r="T71" s="31"/>
      <c r="U71" s="31" t="s">
        <v>66</v>
      </c>
    </row>
    <row r="72" spans="2:21" s="4" customFormat="1" ht="17.45" customHeight="1">
      <c r="B72" s="16">
        <v>2025</v>
      </c>
      <c r="C72" s="31">
        <v>7</v>
      </c>
      <c r="D72" s="31" t="s">
        <v>15</v>
      </c>
      <c r="E72" s="31" t="s">
        <v>1602</v>
      </c>
      <c r="F72" s="54" t="s">
        <v>50</v>
      </c>
      <c r="G72" s="31" t="s">
        <v>37</v>
      </c>
      <c r="H72" s="31" t="s">
        <v>51</v>
      </c>
      <c r="I72" s="58">
        <v>870247000</v>
      </c>
      <c r="J72" s="33">
        <v>134900000</v>
      </c>
      <c r="K72" s="33">
        <v>200000000</v>
      </c>
      <c r="L72" s="58">
        <v>1205147000</v>
      </c>
      <c r="M72" s="33">
        <v>300000000</v>
      </c>
      <c r="N72" s="33">
        <v>602573500</v>
      </c>
      <c r="O72" s="38"/>
      <c r="P72" s="16" t="s">
        <v>195</v>
      </c>
      <c r="Q72" s="31" t="s">
        <v>476</v>
      </c>
      <c r="R72" s="16" t="s">
        <v>477</v>
      </c>
      <c r="S72" s="16" t="s">
        <v>3116</v>
      </c>
      <c r="T72" s="31"/>
      <c r="U72" s="31"/>
    </row>
    <row r="73" spans="2:21" s="4" customFormat="1" ht="17.45" customHeight="1">
      <c r="B73" s="16">
        <v>2025</v>
      </c>
      <c r="C73" s="31">
        <v>7</v>
      </c>
      <c r="D73" s="31" t="s">
        <v>15</v>
      </c>
      <c r="E73" s="31" t="s">
        <v>1603</v>
      </c>
      <c r="F73" s="54" t="s">
        <v>50</v>
      </c>
      <c r="G73" s="31" t="s">
        <v>38</v>
      </c>
      <c r="H73" s="31" t="s">
        <v>51</v>
      </c>
      <c r="I73" s="33">
        <v>331590000</v>
      </c>
      <c r="J73" s="33">
        <v>774190000</v>
      </c>
      <c r="K73" s="33">
        <v>0</v>
      </c>
      <c r="L73" s="33">
        <v>1105780000</v>
      </c>
      <c r="M73" s="33">
        <v>200000000</v>
      </c>
      <c r="N73" s="33">
        <v>552890000</v>
      </c>
      <c r="O73" s="38"/>
      <c r="P73" s="31" t="s">
        <v>195</v>
      </c>
      <c r="Q73" s="31" t="s">
        <v>476</v>
      </c>
      <c r="R73" s="31" t="s">
        <v>477</v>
      </c>
      <c r="S73" s="16" t="s">
        <v>3116</v>
      </c>
      <c r="T73" s="31"/>
      <c r="U73" s="31"/>
    </row>
    <row r="74" spans="2:21" s="4" customFormat="1" ht="17.45" customHeight="1">
      <c r="B74" s="16">
        <v>2025</v>
      </c>
      <c r="C74" s="31">
        <v>7</v>
      </c>
      <c r="D74" s="31" t="s">
        <v>14</v>
      </c>
      <c r="E74" s="31" t="s">
        <v>1604</v>
      </c>
      <c r="F74" s="54" t="s">
        <v>50</v>
      </c>
      <c r="G74" s="31" t="s">
        <v>39</v>
      </c>
      <c r="H74" s="31" t="s">
        <v>51</v>
      </c>
      <c r="I74" s="33">
        <v>20000000</v>
      </c>
      <c r="J74" s="33">
        <v>0</v>
      </c>
      <c r="K74" s="33">
        <v>0</v>
      </c>
      <c r="L74" s="33">
        <v>20000000</v>
      </c>
      <c r="M74" s="33">
        <v>5000000</v>
      </c>
      <c r="N74" s="33">
        <v>10000000</v>
      </c>
      <c r="O74" s="38"/>
      <c r="P74" s="31" t="s">
        <v>195</v>
      </c>
      <c r="Q74" s="31" t="s">
        <v>476</v>
      </c>
      <c r="R74" s="31" t="s">
        <v>477</v>
      </c>
      <c r="S74" s="16" t="s">
        <v>3116</v>
      </c>
      <c r="T74" s="31"/>
      <c r="U74" s="31"/>
    </row>
    <row r="75" spans="2:21" s="4" customFormat="1" ht="17.45" customHeight="1">
      <c r="B75" s="16">
        <v>2025</v>
      </c>
      <c r="C75" s="16">
        <v>7</v>
      </c>
      <c r="D75" s="16" t="s">
        <v>15</v>
      </c>
      <c r="E75" s="16" t="s">
        <v>1605</v>
      </c>
      <c r="F75" s="74" t="s">
        <v>50</v>
      </c>
      <c r="G75" s="16" t="s">
        <v>37</v>
      </c>
      <c r="H75" s="16" t="s">
        <v>51</v>
      </c>
      <c r="I75" s="58">
        <v>290000000</v>
      </c>
      <c r="J75" s="58">
        <v>67450000</v>
      </c>
      <c r="K75" s="58">
        <v>100000000</v>
      </c>
      <c r="L75" s="58">
        <v>457450000</v>
      </c>
      <c r="M75" s="58">
        <v>80000000</v>
      </c>
      <c r="N75" s="58">
        <v>0</v>
      </c>
      <c r="O75" s="98"/>
      <c r="P75" s="16" t="s">
        <v>195</v>
      </c>
      <c r="Q75" s="16" t="s">
        <v>476</v>
      </c>
      <c r="R75" s="16" t="s">
        <v>477</v>
      </c>
      <c r="S75" s="16" t="s">
        <v>3116</v>
      </c>
      <c r="T75" s="16"/>
      <c r="U75" s="16"/>
    </row>
    <row r="76" spans="2:21" s="4" customFormat="1" ht="17.45" customHeight="1">
      <c r="B76" s="16">
        <v>2025</v>
      </c>
      <c r="C76" s="31">
        <v>7</v>
      </c>
      <c r="D76" s="31" t="s">
        <v>15</v>
      </c>
      <c r="E76" s="31" t="s">
        <v>1606</v>
      </c>
      <c r="F76" s="54" t="s">
        <v>50</v>
      </c>
      <c r="G76" s="31" t="s">
        <v>38</v>
      </c>
      <c r="H76" s="31" t="s">
        <v>51</v>
      </c>
      <c r="I76" s="33">
        <v>82900000</v>
      </c>
      <c r="J76" s="33">
        <v>387095000</v>
      </c>
      <c r="K76" s="33">
        <v>0</v>
      </c>
      <c r="L76" s="33">
        <v>469995000</v>
      </c>
      <c r="M76" s="33">
        <v>50000000</v>
      </c>
      <c r="N76" s="33">
        <v>0</v>
      </c>
      <c r="O76" s="38"/>
      <c r="P76" s="16" t="s">
        <v>195</v>
      </c>
      <c r="Q76" s="31" t="s">
        <v>476</v>
      </c>
      <c r="R76" s="31" t="s">
        <v>477</v>
      </c>
      <c r="S76" s="16" t="s">
        <v>3116</v>
      </c>
      <c r="T76" s="31"/>
      <c r="U76" s="31"/>
    </row>
    <row r="77" spans="2:21" s="4" customFormat="1" ht="17.45" customHeight="1">
      <c r="B77" s="16">
        <v>2025</v>
      </c>
      <c r="C77" s="31">
        <v>7</v>
      </c>
      <c r="D77" s="31" t="s">
        <v>15</v>
      </c>
      <c r="E77" s="31" t="s">
        <v>475</v>
      </c>
      <c r="F77" s="54" t="s">
        <v>50</v>
      </c>
      <c r="G77" s="31" t="s">
        <v>37</v>
      </c>
      <c r="H77" s="31" t="s">
        <v>51</v>
      </c>
      <c r="I77" s="33">
        <v>2430000000</v>
      </c>
      <c r="J77" s="33">
        <v>336000000</v>
      </c>
      <c r="K77" s="33">
        <v>190000000</v>
      </c>
      <c r="L77" s="33">
        <v>2956000000</v>
      </c>
      <c r="M77" s="33">
        <v>1000000000</v>
      </c>
      <c r="N77" s="33">
        <v>1723348000</v>
      </c>
      <c r="O77" s="38"/>
      <c r="P77" s="16" t="s">
        <v>195</v>
      </c>
      <c r="Q77" s="31" t="s">
        <v>476</v>
      </c>
      <c r="R77" s="31" t="s">
        <v>477</v>
      </c>
      <c r="S77" s="16" t="s">
        <v>3116</v>
      </c>
      <c r="T77" s="31"/>
      <c r="U77" s="31"/>
    </row>
    <row r="78" spans="2:21" s="4" customFormat="1" ht="17.45" customHeight="1">
      <c r="B78" s="16">
        <v>2025</v>
      </c>
      <c r="C78" s="31">
        <v>7</v>
      </c>
      <c r="D78" s="31" t="s">
        <v>14</v>
      </c>
      <c r="E78" s="31" t="s">
        <v>478</v>
      </c>
      <c r="F78" s="54" t="s">
        <v>50</v>
      </c>
      <c r="G78" s="31" t="s">
        <v>38</v>
      </c>
      <c r="H78" s="31" t="s">
        <v>51</v>
      </c>
      <c r="I78" s="33">
        <v>280000000</v>
      </c>
      <c r="J78" s="33">
        <v>101000000</v>
      </c>
      <c r="K78" s="33">
        <v>0</v>
      </c>
      <c r="L78" s="33">
        <v>381000000</v>
      </c>
      <c r="M78" s="33">
        <v>80000000</v>
      </c>
      <c r="N78" s="33">
        <v>222123000</v>
      </c>
      <c r="O78" s="38"/>
      <c r="P78" s="16" t="s">
        <v>195</v>
      </c>
      <c r="Q78" s="31" t="s">
        <v>476</v>
      </c>
      <c r="R78" s="31" t="s">
        <v>477</v>
      </c>
      <c r="S78" s="16" t="s">
        <v>3116</v>
      </c>
      <c r="T78" s="31"/>
      <c r="U78" s="31"/>
    </row>
    <row r="79" spans="2:21" s="4" customFormat="1" ht="17.45" customHeight="1">
      <c r="B79" s="16">
        <v>2025</v>
      </c>
      <c r="C79" s="31">
        <v>7</v>
      </c>
      <c r="D79" s="31" t="s">
        <v>14</v>
      </c>
      <c r="E79" s="31" t="s">
        <v>270</v>
      </c>
      <c r="F79" s="54" t="s">
        <v>50</v>
      </c>
      <c r="G79" s="31" t="s">
        <v>71</v>
      </c>
      <c r="H79" s="31" t="s">
        <v>51</v>
      </c>
      <c r="I79" s="33">
        <v>3857040000</v>
      </c>
      <c r="J79" s="33">
        <v>2747432000</v>
      </c>
      <c r="K79" s="33"/>
      <c r="L79" s="33">
        <f>SUM(I79:K79)</f>
        <v>6604472000</v>
      </c>
      <c r="M79" s="33">
        <v>1144000000</v>
      </c>
      <c r="N79" s="33">
        <v>6604472000</v>
      </c>
      <c r="O79" s="38"/>
      <c r="P79" s="31" t="s">
        <v>195</v>
      </c>
      <c r="Q79" s="31" t="s">
        <v>1607</v>
      </c>
      <c r="R79" s="31" t="s">
        <v>1608</v>
      </c>
      <c r="S79" s="16" t="s">
        <v>3116</v>
      </c>
      <c r="T79" s="31"/>
      <c r="U79" s="31"/>
    </row>
    <row r="80" spans="2:21" s="4" customFormat="1" ht="17.45" customHeight="1">
      <c r="B80" s="130">
        <v>2025</v>
      </c>
      <c r="C80" s="63">
        <v>7</v>
      </c>
      <c r="D80" s="63" t="s">
        <v>14</v>
      </c>
      <c r="E80" s="63" t="s">
        <v>1609</v>
      </c>
      <c r="F80" s="62" t="s">
        <v>50</v>
      </c>
      <c r="G80" s="63" t="s">
        <v>16</v>
      </c>
      <c r="H80" s="63" t="s">
        <v>51</v>
      </c>
      <c r="I80" s="33">
        <v>156960000</v>
      </c>
      <c r="J80" s="33">
        <v>25530000</v>
      </c>
      <c r="K80" s="33">
        <v>1200000</v>
      </c>
      <c r="L80" s="33">
        <v>183690000</v>
      </c>
      <c r="M80" s="33">
        <v>200000000</v>
      </c>
      <c r="N80" s="33">
        <v>200000000</v>
      </c>
      <c r="O80" s="38"/>
      <c r="P80" s="31" t="s">
        <v>195</v>
      </c>
      <c r="Q80" s="31" t="s">
        <v>1610</v>
      </c>
      <c r="R80" s="31" t="s">
        <v>1611</v>
      </c>
      <c r="S80" s="16" t="s">
        <v>3116</v>
      </c>
      <c r="T80" s="31"/>
      <c r="U80" s="31"/>
    </row>
    <row r="81" spans="2:21" s="4" customFormat="1" ht="17.45" customHeight="1">
      <c r="B81" s="16">
        <v>2025</v>
      </c>
      <c r="C81" s="31">
        <v>7</v>
      </c>
      <c r="D81" s="31" t="s">
        <v>15</v>
      </c>
      <c r="E81" s="31" t="s">
        <v>1003</v>
      </c>
      <c r="F81" s="54" t="s">
        <v>83</v>
      </c>
      <c r="G81" s="59" t="s">
        <v>16</v>
      </c>
      <c r="H81" s="31" t="s">
        <v>51</v>
      </c>
      <c r="I81" s="33">
        <v>1175658000</v>
      </c>
      <c r="J81" s="33">
        <v>284300000</v>
      </c>
      <c r="K81" s="33"/>
      <c r="L81" s="33">
        <f>SUM(I81:K81)</f>
        <v>1459958000</v>
      </c>
      <c r="M81" s="33">
        <v>350000000</v>
      </c>
      <c r="N81" s="33">
        <v>350000000</v>
      </c>
      <c r="O81" s="38"/>
      <c r="P81" s="31" t="s">
        <v>1011</v>
      </c>
      <c r="Q81" s="31" t="s">
        <v>1004</v>
      </c>
      <c r="R81" s="31" t="s">
        <v>1005</v>
      </c>
      <c r="S81" s="16" t="s">
        <v>3116</v>
      </c>
      <c r="T81" s="31"/>
      <c r="U81" s="31"/>
    </row>
    <row r="82" spans="2:21" s="4" customFormat="1" ht="17.45" customHeight="1">
      <c r="B82" s="16">
        <v>2025</v>
      </c>
      <c r="C82" s="31">
        <v>7</v>
      </c>
      <c r="D82" s="31" t="s">
        <v>14</v>
      </c>
      <c r="E82" s="31" t="s">
        <v>1612</v>
      </c>
      <c r="F82" s="54" t="s">
        <v>50</v>
      </c>
      <c r="G82" s="31" t="s">
        <v>37</v>
      </c>
      <c r="H82" s="31" t="s">
        <v>1613</v>
      </c>
      <c r="I82" s="33">
        <v>243727000</v>
      </c>
      <c r="J82" s="33">
        <v>550660000</v>
      </c>
      <c r="K82" s="33">
        <v>30701000</v>
      </c>
      <c r="L82" s="33">
        <f>SUM(I82:K82)</f>
        <v>825088000</v>
      </c>
      <c r="M82" s="33">
        <v>30701000</v>
      </c>
      <c r="N82" s="33">
        <v>825088000</v>
      </c>
      <c r="O82" s="38"/>
      <c r="P82" s="31" t="s">
        <v>1006</v>
      </c>
      <c r="Q82" s="31" t="s">
        <v>1614</v>
      </c>
      <c r="R82" s="31" t="s">
        <v>1615</v>
      </c>
      <c r="S82" s="16" t="s">
        <v>3116</v>
      </c>
      <c r="T82" s="31"/>
      <c r="U82" s="31"/>
    </row>
    <row r="83" spans="2:21" s="4" customFormat="1" ht="17.45" customHeight="1">
      <c r="B83" s="16">
        <v>2025</v>
      </c>
      <c r="C83" s="31">
        <v>7</v>
      </c>
      <c r="D83" s="31" t="s">
        <v>14</v>
      </c>
      <c r="E83" s="31" t="s">
        <v>1616</v>
      </c>
      <c r="F83" s="54" t="s">
        <v>50</v>
      </c>
      <c r="G83" s="31" t="s">
        <v>16</v>
      </c>
      <c r="H83" s="31" t="s">
        <v>52</v>
      </c>
      <c r="I83" s="32">
        <v>473451000</v>
      </c>
      <c r="J83" s="32">
        <v>342938000</v>
      </c>
      <c r="K83" s="32">
        <v>0</v>
      </c>
      <c r="L83" s="32">
        <v>816389000</v>
      </c>
      <c r="M83" s="32">
        <v>816389000</v>
      </c>
      <c r="N83" s="32">
        <v>979000000</v>
      </c>
      <c r="O83" s="38"/>
      <c r="P83" s="31" t="s">
        <v>283</v>
      </c>
      <c r="Q83" s="59" t="s">
        <v>1617</v>
      </c>
      <c r="R83" s="59" t="s">
        <v>1618</v>
      </c>
      <c r="S83" s="16" t="s">
        <v>3116</v>
      </c>
      <c r="T83" s="31"/>
      <c r="U83" s="31"/>
    </row>
    <row r="84" spans="2:21" s="4" customFormat="1" ht="17.45" customHeight="1">
      <c r="B84" s="64">
        <v>2025</v>
      </c>
      <c r="C84" s="59">
        <v>7</v>
      </c>
      <c r="D84" s="59" t="s">
        <v>14</v>
      </c>
      <c r="E84" s="59" t="s">
        <v>1619</v>
      </c>
      <c r="F84" s="106" t="s">
        <v>1620</v>
      </c>
      <c r="G84" s="59" t="s">
        <v>79</v>
      </c>
      <c r="H84" s="59" t="s">
        <v>52</v>
      </c>
      <c r="I84" s="32">
        <v>178205000</v>
      </c>
      <c r="J84" s="32"/>
      <c r="K84" s="32"/>
      <c r="L84" s="32">
        <f>SUM(I84:K84)</f>
        <v>178205000</v>
      </c>
      <c r="M84" s="32"/>
      <c r="N84" s="32"/>
      <c r="O84" s="82"/>
      <c r="P84" s="59" t="s">
        <v>283</v>
      </c>
      <c r="Q84" s="59" t="s">
        <v>1621</v>
      </c>
      <c r="R84" s="59" t="s">
        <v>1622</v>
      </c>
      <c r="S84" s="16" t="s">
        <v>3116</v>
      </c>
      <c r="T84" s="59"/>
      <c r="U84" s="59"/>
    </row>
    <row r="85" spans="2:21" s="4" customFormat="1" ht="17.45" customHeight="1">
      <c r="B85" s="16">
        <v>2025</v>
      </c>
      <c r="C85" s="31">
        <v>7</v>
      </c>
      <c r="D85" s="31" t="s">
        <v>14</v>
      </c>
      <c r="E85" s="31" t="s">
        <v>1595</v>
      </c>
      <c r="F85" s="54" t="s">
        <v>50</v>
      </c>
      <c r="G85" s="59" t="s">
        <v>16</v>
      </c>
      <c r="H85" s="31" t="s">
        <v>53</v>
      </c>
      <c r="I85" s="33">
        <v>19195000</v>
      </c>
      <c r="J85" s="33"/>
      <c r="K85" s="33"/>
      <c r="L85" s="33">
        <f>SUM(I85:K85)</f>
        <v>19195000</v>
      </c>
      <c r="M85" s="33">
        <v>19195000</v>
      </c>
      <c r="N85" s="33"/>
      <c r="O85" s="38"/>
      <c r="P85" s="31" t="s">
        <v>1596</v>
      </c>
      <c r="Q85" s="31" t="s">
        <v>1597</v>
      </c>
      <c r="R85" s="31" t="s">
        <v>1598</v>
      </c>
      <c r="S85" s="16" t="s">
        <v>3116</v>
      </c>
      <c r="T85" s="31"/>
      <c r="U85" s="31" t="s">
        <v>66</v>
      </c>
    </row>
    <row r="86" spans="2:21" s="4" customFormat="1" ht="17.45" customHeight="1">
      <c r="B86" s="16">
        <v>2025</v>
      </c>
      <c r="C86" s="31">
        <v>7</v>
      </c>
      <c r="D86" s="31" t="s">
        <v>14</v>
      </c>
      <c r="E86" s="31" t="s">
        <v>1599</v>
      </c>
      <c r="F86" s="54" t="s">
        <v>50</v>
      </c>
      <c r="G86" s="59" t="s">
        <v>38</v>
      </c>
      <c r="H86" s="31" t="s">
        <v>53</v>
      </c>
      <c r="I86" s="33">
        <v>12287000</v>
      </c>
      <c r="J86" s="33"/>
      <c r="K86" s="33"/>
      <c r="L86" s="33">
        <f>SUM(I86:K86)</f>
        <v>12287000</v>
      </c>
      <c r="M86" s="33">
        <v>12287000</v>
      </c>
      <c r="N86" s="33"/>
      <c r="O86" s="38"/>
      <c r="P86" s="31" t="s">
        <v>1596</v>
      </c>
      <c r="Q86" s="31" t="s">
        <v>1600</v>
      </c>
      <c r="R86" s="31" t="s">
        <v>1601</v>
      </c>
      <c r="S86" s="16" t="s">
        <v>3116</v>
      </c>
      <c r="T86" s="31"/>
      <c r="U86" s="31" t="s">
        <v>66</v>
      </c>
    </row>
    <row r="87" spans="2:21" s="4" customFormat="1" ht="17.45" customHeight="1">
      <c r="B87" s="16">
        <v>2025</v>
      </c>
      <c r="C87" s="31">
        <v>7</v>
      </c>
      <c r="D87" s="31" t="s">
        <v>14</v>
      </c>
      <c r="E87" s="31" t="s">
        <v>1195</v>
      </c>
      <c r="F87" s="54" t="s">
        <v>70</v>
      </c>
      <c r="G87" s="59" t="s">
        <v>67</v>
      </c>
      <c r="H87" s="31" t="s">
        <v>53</v>
      </c>
      <c r="I87" s="33">
        <v>10000000</v>
      </c>
      <c r="J87" s="33">
        <v>0</v>
      </c>
      <c r="K87" s="33">
        <v>0</v>
      </c>
      <c r="L87" s="33">
        <v>10000000</v>
      </c>
      <c r="M87" s="33">
        <v>10000000</v>
      </c>
      <c r="N87" s="33">
        <v>0</v>
      </c>
      <c r="O87" s="38"/>
      <c r="P87" s="31" t="s">
        <v>898</v>
      </c>
      <c r="Q87" s="31" t="s">
        <v>1196</v>
      </c>
      <c r="R87" s="31" t="s">
        <v>1197</v>
      </c>
      <c r="S87" s="16" t="s">
        <v>3116</v>
      </c>
      <c r="T87" s="31"/>
      <c r="U87" s="31" t="s">
        <v>66</v>
      </c>
    </row>
    <row r="88" spans="2:21" s="4" customFormat="1" ht="17.45" customHeight="1">
      <c r="B88" s="16">
        <v>2025</v>
      </c>
      <c r="C88" s="16">
        <v>7</v>
      </c>
      <c r="D88" s="16" t="s">
        <v>14</v>
      </c>
      <c r="E88" s="16" t="s">
        <v>1198</v>
      </c>
      <c r="F88" s="74" t="s">
        <v>70</v>
      </c>
      <c r="G88" s="64" t="s">
        <v>67</v>
      </c>
      <c r="H88" s="16" t="s">
        <v>53</v>
      </c>
      <c r="I88" s="58">
        <v>20000000</v>
      </c>
      <c r="J88" s="58">
        <v>0</v>
      </c>
      <c r="K88" s="58">
        <v>0</v>
      </c>
      <c r="L88" s="58">
        <v>20000000</v>
      </c>
      <c r="M88" s="58">
        <v>20000000</v>
      </c>
      <c r="N88" s="58">
        <v>0</v>
      </c>
      <c r="O88" s="98"/>
      <c r="P88" s="16" t="s">
        <v>898</v>
      </c>
      <c r="Q88" s="16" t="s">
        <v>1196</v>
      </c>
      <c r="R88" s="16" t="s">
        <v>1197</v>
      </c>
      <c r="S88" s="16" t="s">
        <v>3116</v>
      </c>
      <c r="T88" s="16"/>
      <c r="U88" s="16" t="s">
        <v>66</v>
      </c>
    </row>
    <row r="89" spans="2:21" s="4" customFormat="1" ht="17.45" customHeight="1">
      <c r="B89" s="16">
        <v>2025</v>
      </c>
      <c r="C89" s="16">
        <v>7</v>
      </c>
      <c r="D89" s="16" t="s">
        <v>843</v>
      </c>
      <c r="E89" s="16" t="s">
        <v>1275</v>
      </c>
      <c r="F89" s="74" t="s">
        <v>1135</v>
      </c>
      <c r="G89" s="16" t="s">
        <v>1046</v>
      </c>
      <c r="H89" s="16" t="s">
        <v>52</v>
      </c>
      <c r="I89" s="58">
        <v>260000000</v>
      </c>
      <c r="J89" s="58"/>
      <c r="K89" s="58"/>
      <c r="L89" s="58">
        <v>260000000</v>
      </c>
      <c r="M89" s="58">
        <v>260000000</v>
      </c>
      <c r="N89" s="58"/>
      <c r="O89" s="98"/>
      <c r="P89" s="16" t="s">
        <v>927</v>
      </c>
      <c r="Q89" s="16" t="s">
        <v>1276</v>
      </c>
      <c r="R89" s="16" t="s">
        <v>1277</v>
      </c>
      <c r="S89" s="16" t="s">
        <v>3116</v>
      </c>
      <c r="T89" s="16"/>
      <c r="U89" s="16"/>
    </row>
    <row r="90" spans="2:21" s="4" customFormat="1" ht="17.45" customHeight="1">
      <c r="B90" s="16">
        <v>2025</v>
      </c>
      <c r="C90" s="16">
        <v>7</v>
      </c>
      <c r="D90" s="16" t="s">
        <v>14</v>
      </c>
      <c r="E90" s="16" t="s">
        <v>926</v>
      </c>
      <c r="F90" s="74" t="s">
        <v>70</v>
      </c>
      <c r="G90" s="16" t="s">
        <v>67</v>
      </c>
      <c r="H90" s="16" t="s">
        <v>52</v>
      </c>
      <c r="I90" s="58">
        <v>300000000</v>
      </c>
      <c r="J90" s="58"/>
      <c r="K90" s="58"/>
      <c r="L90" s="58">
        <v>300000000</v>
      </c>
      <c r="M90" s="58">
        <v>300000000</v>
      </c>
      <c r="N90" s="58"/>
      <c r="O90" s="98"/>
      <c r="P90" s="16" t="s">
        <v>927</v>
      </c>
      <c r="Q90" s="16" t="s">
        <v>1278</v>
      </c>
      <c r="R90" s="16" t="s">
        <v>928</v>
      </c>
      <c r="S90" s="16" t="s">
        <v>3116</v>
      </c>
      <c r="T90" s="16"/>
      <c r="U90" s="16"/>
    </row>
    <row r="91" spans="2:21" s="4" customFormat="1" ht="17.45" customHeight="1">
      <c r="B91" s="16">
        <v>2025</v>
      </c>
      <c r="C91" s="31">
        <v>7</v>
      </c>
      <c r="D91" s="31" t="s">
        <v>14</v>
      </c>
      <c r="E91" s="90" t="s">
        <v>1283</v>
      </c>
      <c r="F91" s="101" t="s">
        <v>70</v>
      </c>
      <c r="G91" s="90" t="s">
        <v>67</v>
      </c>
      <c r="H91" s="90" t="s">
        <v>53</v>
      </c>
      <c r="I91" s="48">
        <v>46000000</v>
      </c>
      <c r="J91" s="48"/>
      <c r="K91" s="48"/>
      <c r="L91" s="104">
        <v>46000000</v>
      </c>
      <c r="M91" s="48">
        <v>46000000</v>
      </c>
      <c r="N91" s="33"/>
      <c r="O91" s="38"/>
      <c r="P91" s="103" t="s">
        <v>395</v>
      </c>
      <c r="Q91" s="90" t="s">
        <v>452</v>
      </c>
      <c r="R91" s="90" t="s">
        <v>1284</v>
      </c>
      <c r="S91" s="16" t="s">
        <v>3116</v>
      </c>
      <c r="T91" s="90"/>
      <c r="U91" s="90" t="s">
        <v>78</v>
      </c>
    </row>
    <row r="92" spans="2:21" s="4" customFormat="1" ht="17.45" customHeight="1">
      <c r="B92" s="16">
        <v>2025</v>
      </c>
      <c r="C92" s="16">
        <v>7</v>
      </c>
      <c r="D92" s="16" t="s">
        <v>14</v>
      </c>
      <c r="E92" s="16" t="s">
        <v>1279</v>
      </c>
      <c r="F92" s="74" t="s">
        <v>1135</v>
      </c>
      <c r="G92" s="16" t="s">
        <v>16</v>
      </c>
      <c r="H92" s="16" t="s">
        <v>52</v>
      </c>
      <c r="I92" s="58">
        <v>860000000</v>
      </c>
      <c r="J92" s="58">
        <v>52502000</v>
      </c>
      <c r="K92" s="58">
        <v>0</v>
      </c>
      <c r="L92" s="58">
        <f>SUM(I92:K92)</f>
        <v>912502000</v>
      </c>
      <c r="M92" s="58">
        <v>912502000</v>
      </c>
      <c r="N92" s="58"/>
      <c r="O92" s="98"/>
      <c r="P92" s="16" t="s">
        <v>1280</v>
      </c>
      <c r="Q92" s="16" t="s">
        <v>1281</v>
      </c>
      <c r="R92" s="16" t="s">
        <v>1282</v>
      </c>
      <c r="S92" s="16" t="s">
        <v>3116</v>
      </c>
      <c r="T92" s="16"/>
      <c r="U92" s="16"/>
    </row>
    <row r="93" spans="2:21" s="4" customFormat="1" ht="17.45" customHeight="1">
      <c r="B93" s="31">
        <v>2025</v>
      </c>
      <c r="C93" s="31">
        <v>7</v>
      </c>
      <c r="D93" s="31" t="s">
        <v>14</v>
      </c>
      <c r="E93" s="31" t="s">
        <v>1298</v>
      </c>
      <c r="F93" s="54" t="s">
        <v>70</v>
      </c>
      <c r="G93" s="31" t="s">
        <v>37</v>
      </c>
      <c r="H93" s="31" t="s">
        <v>53</v>
      </c>
      <c r="I93" s="33">
        <v>20000000</v>
      </c>
      <c r="J93" s="33"/>
      <c r="K93" s="33"/>
      <c r="L93" s="33">
        <f>SUM(I93:K93)</f>
        <v>20000000</v>
      </c>
      <c r="M93" s="33"/>
      <c r="N93" s="33"/>
      <c r="O93" s="38"/>
      <c r="P93" s="31" t="s">
        <v>938</v>
      </c>
      <c r="Q93" s="31" t="s">
        <v>1299</v>
      </c>
      <c r="R93" s="31" t="s">
        <v>937</v>
      </c>
      <c r="S93" s="16" t="s">
        <v>3116</v>
      </c>
      <c r="T93" s="31"/>
      <c r="U93" s="103" t="s">
        <v>78</v>
      </c>
    </row>
    <row r="94" spans="2:21" s="4" customFormat="1" ht="17.45" customHeight="1">
      <c r="B94" s="16">
        <v>2025</v>
      </c>
      <c r="C94" s="16">
        <v>7</v>
      </c>
      <c r="D94" s="16" t="s">
        <v>14</v>
      </c>
      <c r="E94" s="16" t="s">
        <v>1301</v>
      </c>
      <c r="F94" s="74" t="s">
        <v>70</v>
      </c>
      <c r="G94" s="16" t="s">
        <v>37</v>
      </c>
      <c r="H94" s="16" t="s">
        <v>53</v>
      </c>
      <c r="I94" s="58">
        <v>20000000</v>
      </c>
      <c r="J94" s="58">
        <v>6000000</v>
      </c>
      <c r="K94" s="58"/>
      <c r="L94" s="58">
        <f>SUM(I94:K94)</f>
        <v>26000000</v>
      </c>
      <c r="M94" s="58"/>
      <c r="N94" s="58"/>
      <c r="O94" s="98"/>
      <c r="P94" s="31" t="s">
        <v>938</v>
      </c>
      <c r="Q94" s="16" t="s">
        <v>1299</v>
      </c>
      <c r="R94" s="16" t="s">
        <v>937</v>
      </c>
      <c r="S94" s="16" t="s">
        <v>3116</v>
      </c>
      <c r="T94" s="31"/>
      <c r="U94" s="90" t="s">
        <v>78</v>
      </c>
    </row>
    <row r="95" spans="2:21" s="4" customFormat="1" ht="17.45" customHeight="1">
      <c r="B95" s="31">
        <v>2025</v>
      </c>
      <c r="C95" s="31">
        <v>7</v>
      </c>
      <c r="D95" s="31" t="s">
        <v>15</v>
      </c>
      <c r="E95" s="31" t="s">
        <v>1428</v>
      </c>
      <c r="F95" s="54" t="s">
        <v>45</v>
      </c>
      <c r="G95" s="59" t="s">
        <v>16</v>
      </c>
      <c r="H95" s="31" t="s">
        <v>52</v>
      </c>
      <c r="I95" s="33">
        <v>3745024000</v>
      </c>
      <c r="J95" s="33">
        <v>1274852617</v>
      </c>
      <c r="K95" s="33">
        <v>0</v>
      </c>
      <c r="L95" s="33">
        <v>5019876617</v>
      </c>
      <c r="M95" s="33">
        <v>15000000</v>
      </c>
      <c r="N95" s="33">
        <v>5000000</v>
      </c>
      <c r="O95" s="38"/>
      <c r="P95" s="31" t="s">
        <v>1429</v>
      </c>
      <c r="Q95" s="31" t="s">
        <v>1430</v>
      </c>
      <c r="R95" s="31" t="s">
        <v>1431</v>
      </c>
      <c r="S95" s="16" t="s">
        <v>3116</v>
      </c>
      <c r="T95" s="31"/>
      <c r="U95" s="31"/>
    </row>
    <row r="96" spans="2:21" s="4" customFormat="1" ht="17.45" customHeight="1">
      <c r="B96" s="16">
        <v>2025</v>
      </c>
      <c r="C96" s="31">
        <v>7</v>
      </c>
      <c r="D96" s="31" t="s">
        <v>14</v>
      </c>
      <c r="E96" s="31" t="s">
        <v>1302</v>
      </c>
      <c r="F96" s="54" t="s">
        <v>48</v>
      </c>
      <c r="G96" s="59" t="s">
        <v>16</v>
      </c>
      <c r="H96" s="31" t="s">
        <v>51</v>
      </c>
      <c r="I96" s="33">
        <v>220000000</v>
      </c>
      <c r="J96" s="33">
        <v>0</v>
      </c>
      <c r="K96" s="33">
        <v>6000000</v>
      </c>
      <c r="L96" s="33">
        <v>226000000</v>
      </c>
      <c r="M96" s="33">
        <v>226000000</v>
      </c>
      <c r="N96" s="33">
        <v>226000000</v>
      </c>
      <c r="O96" s="38"/>
      <c r="P96" s="31" t="s">
        <v>1303</v>
      </c>
      <c r="Q96" s="31" t="s">
        <v>903</v>
      </c>
      <c r="R96" s="31" t="s">
        <v>229</v>
      </c>
      <c r="S96" s="16" t="s">
        <v>3116</v>
      </c>
      <c r="T96" s="31"/>
      <c r="U96" s="31"/>
    </row>
    <row r="97" spans="2:21" s="4" customFormat="1" ht="17.45" customHeight="1">
      <c r="B97" s="16">
        <v>2025</v>
      </c>
      <c r="C97" s="31">
        <v>7</v>
      </c>
      <c r="D97" s="31" t="s">
        <v>14</v>
      </c>
      <c r="E97" s="31" t="s">
        <v>1304</v>
      </c>
      <c r="F97" s="54" t="s">
        <v>48</v>
      </c>
      <c r="G97" s="59" t="s">
        <v>16</v>
      </c>
      <c r="H97" s="31" t="s">
        <v>51</v>
      </c>
      <c r="I97" s="33">
        <v>242000000</v>
      </c>
      <c r="J97" s="33">
        <v>0</v>
      </c>
      <c r="K97" s="33">
        <v>6000000</v>
      </c>
      <c r="L97" s="33">
        <v>248000000</v>
      </c>
      <c r="M97" s="33">
        <v>248000000</v>
      </c>
      <c r="N97" s="33">
        <v>248000000</v>
      </c>
      <c r="O97" s="38"/>
      <c r="P97" s="31" t="s">
        <v>1303</v>
      </c>
      <c r="Q97" s="31" t="s">
        <v>903</v>
      </c>
      <c r="R97" s="31" t="s">
        <v>229</v>
      </c>
      <c r="S97" s="16" t="s">
        <v>3116</v>
      </c>
      <c r="T97" s="31"/>
      <c r="U97" s="31"/>
    </row>
    <row r="98" spans="2:21" s="4" customFormat="1" ht="17.45" customHeight="1">
      <c r="B98" s="16">
        <v>2025</v>
      </c>
      <c r="C98" s="31">
        <v>7</v>
      </c>
      <c r="D98" s="31" t="s">
        <v>15</v>
      </c>
      <c r="E98" s="31" t="s">
        <v>415</v>
      </c>
      <c r="F98" s="54" t="s">
        <v>48</v>
      </c>
      <c r="G98" s="59" t="s">
        <v>16</v>
      </c>
      <c r="H98" s="31" t="s">
        <v>51</v>
      </c>
      <c r="I98" s="33">
        <v>3383930000</v>
      </c>
      <c r="J98" s="33">
        <v>727670000</v>
      </c>
      <c r="K98" s="33"/>
      <c r="L98" s="33">
        <v>4111600000</v>
      </c>
      <c r="M98" s="33">
        <v>335300000</v>
      </c>
      <c r="N98" s="33">
        <v>391884000</v>
      </c>
      <c r="O98" s="38"/>
      <c r="P98" s="31" t="s">
        <v>1303</v>
      </c>
      <c r="Q98" s="31" t="s">
        <v>416</v>
      </c>
      <c r="R98" s="31" t="s">
        <v>417</v>
      </c>
      <c r="S98" s="16" t="s">
        <v>3116</v>
      </c>
      <c r="T98" s="31"/>
      <c r="U98" s="31"/>
    </row>
    <row r="99" spans="2:21" s="4" customFormat="1" ht="17.45" customHeight="1">
      <c r="B99" s="16">
        <v>2025</v>
      </c>
      <c r="C99" s="31">
        <v>7</v>
      </c>
      <c r="D99" s="31" t="s">
        <v>14</v>
      </c>
      <c r="E99" s="31" t="s">
        <v>1306</v>
      </c>
      <c r="F99" s="54" t="s">
        <v>48</v>
      </c>
      <c r="G99" s="31" t="s">
        <v>16</v>
      </c>
      <c r="H99" s="31" t="s">
        <v>52</v>
      </c>
      <c r="I99" s="33">
        <v>4519790000</v>
      </c>
      <c r="J99" s="33">
        <v>887858000</v>
      </c>
      <c r="K99" s="33">
        <v>0</v>
      </c>
      <c r="L99" s="33">
        <f>SUM(I99:K99)</f>
        <v>5407648000</v>
      </c>
      <c r="M99" s="33">
        <v>1708420000</v>
      </c>
      <c r="N99" s="33">
        <v>1708420000</v>
      </c>
      <c r="O99" s="38"/>
      <c r="P99" s="31" t="s">
        <v>1307</v>
      </c>
      <c r="Q99" s="31" t="s">
        <v>1308</v>
      </c>
      <c r="R99" s="31" t="s">
        <v>1309</v>
      </c>
      <c r="S99" s="16" t="s">
        <v>3116</v>
      </c>
      <c r="T99" s="31"/>
      <c r="U99" s="31"/>
    </row>
    <row r="100" spans="2:21" s="4" customFormat="1" ht="17.45" customHeight="1">
      <c r="B100" s="16">
        <v>2025</v>
      </c>
      <c r="C100" s="31">
        <v>7</v>
      </c>
      <c r="D100" s="31" t="s">
        <v>15</v>
      </c>
      <c r="E100" s="31" t="s">
        <v>1310</v>
      </c>
      <c r="F100" s="54" t="s">
        <v>48</v>
      </c>
      <c r="G100" s="59" t="s">
        <v>16</v>
      </c>
      <c r="H100" s="31" t="s">
        <v>51</v>
      </c>
      <c r="I100" s="33">
        <v>10668207000</v>
      </c>
      <c r="J100" s="33">
        <v>2626240000</v>
      </c>
      <c r="K100" s="33">
        <v>0</v>
      </c>
      <c r="L100" s="33">
        <v>13294447000</v>
      </c>
      <c r="M100" s="33">
        <v>1188077000</v>
      </c>
      <c r="N100" s="33">
        <v>13294447000</v>
      </c>
      <c r="O100" s="38"/>
      <c r="P100" s="31" t="s">
        <v>1311</v>
      </c>
      <c r="Q100" s="31" t="s">
        <v>1312</v>
      </c>
      <c r="R100" s="31" t="s">
        <v>492</v>
      </c>
      <c r="S100" s="16" t="s">
        <v>3116</v>
      </c>
      <c r="T100" s="31"/>
      <c r="U100" s="31"/>
    </row>
    <row r="101" spans="2:21" s="4" customFormat="1" ht="17.45" customHeight="1">
      <c r="B101" s="16">
        <v>2025</v>
      </c>
      <c r="C101" s="31">
        <v>7</v>
      </c>
      <c r="D101" s="31" t="s">
        <v>14</v>
      </c>
      <c r="E101" s="31" t="s">
        <v>1324</v>
      </c>
      <c r="F101" s="54" t="s">
        <v>48</v>
      </c>
      <c r="G101" s="59" t="s">
        <v>16</v>
      </c>
      <c r="H101" s="31" t="s">
        <v>52</v>
      </c>
      <c r="I101" s="33">
        <v>2305058000</v>
      </c>
      <c r="J101" s="33">
        <v>20685000</v>
      </c>
      <c r="K101" s="33">
        <v>0</v>
      </c>
      <c r="L101" s="33">
        <v>2325743000</v>
      </c>
      <c r="M101" s="33">
        <v>116000000</v>
      </c>
      <c r="N101" s="33">
        <v>2325743000</v>
      </c>
      <c r="O101" s="38"/>
      <c r="P101" s="31" t="s">
        <v>494</v>
      </c>
      <c r="Q101" s="31" t="s">
        <v>1325</v>
      </c>
      <c r="R101" s="31" t="s">
        <v>1326</v>
      </c>
      <c r="S101" s="16" t="s">
        <v>3116</v>
      </c>
      <c r="T101" s="31"/>
      <c r="U101" s="31"/>
    </row>
    <row r="102" spans="2:21" s="4" customFormat="1" ht="17.45" customHeight="1">
      <c r="B102" s="16">
        <v>2025</v>
      </c>
      <c r="C102" s="31">
        <v>7</v>
      </c>
      <c r="D102" s="31" t="s">
        <v>15</v>
      </c>
      <c r="E102" s="31" t="s">
        <v>1327</v>
      </c>
      <c r="F102" s="54" t="s">
        <v>48</v>
      </c>
      <c r="G102" s="31" t="s">
        <v>16</v>
      </c>
      <c r="H102" s="31" t="s">
        <v>51</v>
      </c>
      <c r="I102" s="33">
        <v>4142884000</v>
      </c>
      <c r="J102" s="33">
        <v>0</v>
      </c>
      <c r="K102" s="33">
        <v>41353000</v>
      </c>
      <c r="L102" s="33">
        <f>SUM(I102:K102)</f>
        <v>4184237000</v>
      </c>
      <c r="M102" s="33">
        <v>557884000</v>
      </c>
      <c r="N102" s="33">
        <v>4184237000</v>
      </c>
      <c r="O102" s="38"/>
      <c r="P102" s="31" t="s">
        <v>922</v>
      </c>
      <c r="Q102" s="31" t="s">
        <v>1328</v>
      </c>
      <c r="R102" s="31" t="s">
        <v>1329</v>
      </c>
      <c r="S102" s="16" t="s">
        <v>3116</v>
      </c>
      <c r="T102" s="31"/>
      <c r="U102" s="31"/>
    </row>
    <row r="103" spans="2:21" s="4" customFormat="1" ht="17.45" customHeight="1">
      <c r="B103" s="16">
        <v>2025</v>
      </c>
      <c r="C103" s="31">
        <v>7</v>
      </c>
      <c r="D103" s="31" t="s">
        <v>15</v>
      </c>
      <c r="E103" s="31" t="s">
        <v>1330</v>
      </c>
      <c r="F103" s="54" t="s">
        <v>48</v>
      </c>
      <c r="G103" s="31" t="s">
        <v>37</v>
      </c>
      <c r="H103" s="31" t="s">
        <v>51</v>
      </c>
      <c r="I103" s="33">
        <v>311047000</v>
      </c>
      <c r="J103" s="33">
        <v>195464000</v>
      </c>
      <c r="K103" s="33">
        <v>0</v>
      </c>
      <c r="L103" s="33">
        <f>SUM(I103:K103)</f>
        <v>506511000</v>
      </c>
      <c r="M103" s="33">
        <v>30000000</v>
      </c>
      <c r="N103" s="33">
        <v>506511000</v>
      </c>
      <c r="O103" s="38"/>
      <c r="P103" s="31" t="s">
        <v>922</v>
      </c>
      <c r="Q103" s="31" t="s">
        <v>1331</v>
      </c>
      <c r="R103" s="31" t="s">
        <v>1332</v>
      </c>
      <c r="S103" s="16" t="s">
        <v>3116</v>
      </c>
      <c r="T103" s="31"/>
      <c r="U103" s="31"/>
    </row>
    <row r="104" spans="2:21" s="4" customFormat="1" ht="17.45" customHeight="1">
      <c r="B104" s="16">
        <v>2025</v>
      </c>
      <c r="C104" s="16">
        <v>7</v>
      </c>
      <c r="D104" s="16" t="s">
        <v>15</v>
      </c>
      <c r="E104" s="16" t="s">
        <v>1333</v>
      </c>
      <c r="F104" s="74" t="s">
        <v>48</v>
      </c>
      <c r="G104" s="16" t="s">
        <v>16</v>
      </c>
      <c r="H104" s="16" t="s">
        <v>52</v>
      </c>
      <c r="I104" s="58">
        <v>4013570000</v>
      </c>
      <c r="J104" s="58">
        <v>895979607</v>
      </c>
      <c r="K104" s="58"/>
      <c r="L104" s="58">
        <f>SUM(I104:K104)</f>
        <v>4909549607</v>
      </c>
      <c r="M104" s="58">
        <v>178958000</v>
      </c>
      <c r="N104" s="58">
        <v>7514000000</v>
      </c>
      <c r="O104" s="98"/>
      <c r="P104" s="16" t="s">
        <v>1334</v>
      </c>
      <c r="Q104" s="16" t="s">
        <v>1335</v>
      </c>
      <c r="R104" s="16" t="s">
        <v>1336</v>
      </c>
      <c r="S104" s="16" t="s">
        <v>3116</v>
      </c>
      <c r="T104" s="16"/>
      <c r="U104" s="16"/>
    </row>
    <row r="105" spans="2:21" s="4" customFormat="1" ht="17.45" customHeight="1">
      <c r="B105" s="79">
        <v>2025</v>
      </c>
      <c r="C105" s="79">
        <v>7</v>
      </c>
      <c r="D105" s="79" t="s">
        <v>14</v>
      </c>
      <c r="E105" s="79" t="s">
        <v>1344</v>
      </c>
      <c r="F105" s="95" t="s">
        <v>48</v>
      </c>
      <c r="G105" s="79" t="s">
        <v>16</v>
      </c>
      <c r="H105" s="79" t="s">
        <v>51</v>
      </c>
      <c r="I105" s="96">
        <v>2379000000</v>
      </c>
      <c r="J105" s="96">
        <v>34400000</v>
      </c>
      <c r="K105" s="96">
        <v>0</v>
      </c>
      <c r="L105" s="96">
        <f>SUM(I105:K105)</f>
        <v>2413400000</v>
      </c>
      <c r="M105" s="96">
        <v>500000000</v>
      </c>
      <c r="N105" s="96">
        <v>3853000000</v>
      </c>
      <c r="O105" s="97"/>
      <c r="P105" s="79" t="s">
        <v>1345</v>
      </c>
      <c r="Q105" s="79" t="s">
        <v>1346</v>
      </c>
      <c r="R105" s="79" t="s">
        <v>1347</v>
      </c>
      <c r="S105" s="16" t="s">
        <v>3116</v>
      </c>
      <c r="T105" s="136"/>
      <c r="U105" s="16"/>
    </row>
    <row r="106" spans="2:21" s="4" customFormat="1" ht="17.45" customHeight="1">
      <c r="B106" s="16">
        <v>2025</v>
      </c>
      <c r="C106" s="16">
        <v>7</v>
      </c>
      <c r="D106" s="16" t="s">
        <v>14</v>
      </c>
      <c r="E106" s="16" t="s">
        <v>479</v>
      </c>
      <c r="F106" s="74" t="s">
        <v>48</v>
      </c>
      <c r="G106" s="16" t="s">
        <v>16</v>
      </c>
      <c r="H106" s="16" t="s">
        <v>51</v>
      </c>
      <c r="I106" s="58">
        <v>3400000000</v>
      </c>
      <c r="J106" s="58">
        <v>448000000</v>
      </c>
      <c r="K106" s="58">
        <v>0</v>
      </c>
      <c r="L106" s="58">
        <v>3848000000</v>
      </c>
      <c r="M106" s="58">
        <v>500000000</v>
      </c>
      <c r="N106" s="58">
        <v>500000000</v>
      </c>
      <c r="O106" s="98"/>
      <c r="P106" s="16" t="s">
        <v>178</v>
      </c>
      <c r="Q106" s="16" t="s">
        <v>480</v>
      </c>
      <c r="R106" s="16" t="s">
        <v>481</v>
      </c>
      <c r="S106" s="16" t="s">
        <v>3116</v>
      </c>
      <c r="T106" s="160"/>
      <c r="U106" s="136"/>
    </row>
    <row r="107" spans="2:21" s="4" customFormat="1" ht="17.45" customHeight="1">
      <c r="B107" s="31">
        <v>2025</v>
      </c>
      <c r="C107" s="31">
        <v>7</v>
      </c>
      <c r="D107" s="31" t="s">
        <v>14</v>
      </c>
      <c r="E107" s="31" t="s">
        <v>1340</v>
      </c>
      <c r="F107" s="54" t="s">
        <v>48</v>
      </c>
      <c r="G107" s="31" t="s">
        <v>67</v>
      </c>
      <c r="H107" s="31" t="s">
        <v>53</v>
      </c>
      <c r="I107" s="33">
        <v>18000000</v>
      </c>
      <c r="J107" s="33"/>
      <c r="K107" s="33"/>
      <c r="L107" s="33">
        <f>SUM(I107:K107)</f>
        <v>18000000</v>
      </c>
      <c r="M107" s="33">
        <v>18000000</v>
      </c>
      <c r="N107" s="33"/>
      <c r="O107" s="38"/>
      <c r="P107" s="31" t="s">
        <v>1341</v>
      </c>
      <c r="Q107" s="31" t="s">
        <v>1342</v>
      </c>
      <c r="R107" s="31" t="s">
        <v>1343</v>
      </c>
      <c r="S107" s="16" t="s">
        <v>3116</v>
      </c>
      <c r="T107" s="31"/>
      <c r="U107" s="31" t="s">
        <v>78</v>
      </c>
    </row>
    <row r="108" spans="2:21" s="4" customFormat="1" ht="17.45" customHeight="1">
      <c r="B108" s="31">
        <v>2025</v>
      </c>
      <c r="C108" s="31">
        <v>7</v>
      </c>
      <c r="D108" s="31" t="s">
        <v>14</v>
      </c>
      <c r="E108" s="31" t="s">
        <v>1353</v>
      </c>
      <c r="F108" s="54" t="s">
        <v>48</v>
      </c>
      <c r="G108" s="59" t="s">
        <v>67</v>
      </c>
      <c r="H108" s="31" t="s">
        <v>52</v>
      </c>
      <c r="I108" s="33">
        <v>330795000</v>
      </c>
      <c r="J108" s="33"/>
      <c r="K108" s="33"/>
      <c r="L108" s="33">
        <v>330795000</v>
      </c>
      <c r="M108" s="33">
        <v>330795000</v>
      </c>
      <c r="N108" s="33">
        <v>264636000</v>
      </c>
      <c r="O108" s="38"/>
      <c r="P108" s="31" t="s">
        <v>1354</v>
      </c>
      <c r="Q108" s="31" t="s">
        <v>1355</v>
      </c>
      <c r="R108" s="31" t="s">
        <v>1356</v>
      </c>
      <c r="S108" s="16" t="s">
        <v>3116</v>
      </c>
      <c r="T108" s="31"/>
      <c r="U108" s="31"/>
    </row>
    <row r="109" spans="2:21" s="4" customFormat="1" ht="17.45" customHeight="1">
      <c r="B109" s="31">
        <v>2025</v>
      </c>
      <c r="C109" s="31">
        <v>7</v>
      </c>
      <c r="D109" s="31" t="s">
        <v>14</v>
      </c>
      <c r="E109" s="31" t="s">
        <v>1357</v>
      </c>
      <c r="F109" s="54" t="s">
        <v>48</v>
      </c>
      <c r="G109" s="59" t="s">
        <v>67</v>
      </c>
      <c r="H109" s="31" t="s">
        <v>52</v>
      </c>
      <c r="I109" s="33">
        <v>330795000</v>
      </c>
      <c r="J109" s="33"/>
      <c r="K109" s="33"/>
      <c r="L109" s="33">
        <v>330795000</v>
      </c>
      <c r="M109" s="33">
        <v>330795000</v>
      </c>
      <c r="N109" s="33">
        <v>264636000</v>
      </c>
      <c r="O109" s="38"/>
      <c r="P109" s="31" t="s">
        <v>1354</v>
      </c>
      <c r="Q109" s="31" t="s">
        <v>1355</v>
      </c>
      <c r="R109" s="31" t="s">
        <v>1356</v>
      </c>
      <c r="S109" s="16" t="s">
        <v>3116</v>
      </c>
      <c r="T109" s="31"/>
      <c r="U109" s="31"/>
    </row>
    <row r="110" spans="2:21" s="4" customFormat="1" ht="17.45" customHeight="1">
      <c r="B110" s="31">
        <v>2025</v>
      </c>
      <c r="C110" s="31">
        <v>7</v>
      </c>
      <c r="D110" s="31" t="s">
        <v>15</v>
      </c>
      <c r="E110" s="31" t="s">
        <v>1359</v>
      </c>
      <c r="F110" s="54" t="s">
        <v>48</v>
      </c>
      <c r="G110" s="59" t="s">
        <v>37</v>
      </c>
      <c r="H110" s="31" t="s">
        <v>51</v>
      </c>
      <c r="I110" s="33">
        <v>1349480000</v>
      </c>
      <c r="J110" s="33">
        <v>770024000</v>
      </c>
      <c r="K110" s="33"/>
      <c r="L110" s="33">
        <v>2119504000</v>
      </c>
      <c r="M110" s="33">
        <v>5000000</v>
      </c>
      <c r="N110" s="33">
        <v>1349480000</v>
      </c>
      <c r="O110" s="38" t="s">
        <v>1360</v>
      </c>
      <c r="P110" s="31" t="s">
        <v>179</v>
      </c>
      <c r="Q110" s="31" t="s">
        <v>559</v>
      </c>
      <c r="R110" s="31" t="s">
        <v>560</v>
      </c>
      <c r="S110" s="16" t="s">
        <v>3116</v>
      </c>
      <c r="T110" s="31"/>
      <c r="U110" s="31"/>
    </row>
    <row r="111" spans="2:21" s="4" customFormat="1" ht="17.45" customHeight="1">
      <c r="B111" s="31">
        <v>2025</v>
      </c>
      <c r="C111" s="31">
        <v>7</v>
      </c>
      <c r="D111" s="31" t="s">
        <v>14</v>
      </c>
      <c r="E111" s="31" t="s">
        <v>1361</v>
      </c>
      <c r="F111" s="54" t="s">
        <v>48</v>
      </c>
      <c r="G111" s="59" t="s">
        <v>38</v>
      </c>
      <c r="H111" s="31" t="s">
        <v>51</v>
      </c>
      <c r="I111" s="33">
        <v>172590000</v>
      </c>
      <c r="J111" s="33">
        <v>59361000</v>
      </c>
      <c r="K111" s="33"/>
      <c r="L111" s="33">
        <v>231951000</v>
      </c>
      <c r="M111" s="33">
        <v>2000000</v>
      </c>
      <c r="N111" s="33">
        <v>172590000</v>
      </c>
      <c r="O111" s="38" t="s">
        <v>1360</v>
      </c>
      <c r="P111" s="31" t="s">
        <v>179</v>
      </c>
      <c r="Q111" s="31" t="s">
        <v>559</v>
      </c>
      <c r="R111" s="31" t="s">
        <v>560</v>
      </c>
      <c r="S111" s="16" t="s">
        <v>3116</v>
      </c>
      <c r="T111" s="31"/>
      <c r="U111" s="31"/>
    </row>
    <row r="112" spans="2:21" s="4" customFormat="1" ht="17.45" customHeight="1">
      <c r="B112" s="31">
        <v>2025</v>
      </c>
      <c r="C112" s="31">
        <v>7</v>
      </c>
      <c r="D112" s="31" t="s">
        <v>14</v>
      </c>
      <c r="E112" s="31" t="s">
        <v>904</v>
      </c>
      <c r="F112" s="54" t="s">
        <v>48</v>
      </c>
      <c r="G112" s="59" t="s">
        <v>37</v>
      </c>
      <c r="H112" s="31" t="s">
        <v>52</v>
      </c>
      <c r="I112" s="33">
        <v>132605000</v>
      </c>
      <c r="J112" s="33">
        <v>17754000</v>
      </c>
      <c r="K112" s="33">
        <v>0</v>
      </c>
      <c r="L112" s="33">
        <v>150359000</v>
      </c>
      <c r="M112" s="33">
        <v>50000000</v>
      </c>
      <c r="N112" s="33">
        <v>0</v>
      </c>
      <c r="O112" s="38"/>
      <c r="P112" s="31" t="s">
        <v>225</v>
      </c>
      <c r="Q112" s="31" t="s">
        <v>905</v>
      </c>
      <c r="R112" s="31" t="s">
        <v>906</v>
      </c>
      <c r="S112" s="16" t="s">
        <v>3116</v>
      </c>
      <c r="T112" s="31"/>
      <c r="U112" s="31"/>
    </row>
    <row r="113" spans="2:21" s="4" customFormat="1" ht="17.45" customHeight="1">
      <c r="B113" s="31">
        <v>2025</v>
      </c>
      <c r="C113" s="31">
        <v>7</v>
      </c>
      <c r="D113" s="31" t="s">
        <v>14</v>
      </c>
      <c r="E113" s="31" t="s">
        <v>907</v>
      </c>
      <c r="F113" s="54" t="s">
        <v>48</v>
      </c>
      <c r="G113" s="59" t="s">
        <v>38</v>
      </c>
      <c r="H113" s="31" t="s">
        <v>52</v>
      </c>
      <c r="I113" s="33">
        <v>30082000</v>
      </c>
      <c r="J113" s="33"/>
      <c r="K113" s="33"/>
      <c r="L113" s="33">
        <v>30082000</v>
      </c>
      <c r="M113" s="33">
        <v>15041000</v>
      </c>
      <c r="N113" s="33">
        <v>30082000</v>
      </c>
      <c r="O113" s="38"/>
      <c r="P113" s="31" t="s">
        <v>225</v>
      </c>
      <c r="Q113" s="31" t="s">
        <v>908</v>
      </c>
      <c r="R113" s="31" t="s">
        <v>482</v>
      </c>
      <c r="S113" s="16" t="s">
        <v>3116</v>
      </c>
      <c r="T113" s="31"/>
      <c r="U113" s="31"/>
    </row>
    <row r="114" spans="2:21" s="4" customFormat="1" ht="17.45" customHeight="1">
      <c r="B114" s="31">
        <v>2025</v>
      </c>
      <c r="C114" s="31">
        <v>7</v>
      </c>
      <c r="D114" s="31" t="s">
        <v>14</v>
      </c>
      <c r="E114" s="31" t="s">
        <v>1362</v>
      </c>
      <c r="F114" s="54" t="s">
        <v>48</v>
      </c>
      <c r="G114" s="59" t="s">
        <v>17</v>
      </c>
      <c r="H114" s="31" t="s">
        <v>52</v>
      </c>
      <c r="I114" s="33">
        <v>2566000000</v>
      </c>
      <c r="J114" s="33">
        <v>0</v>
      </c>
      <c r="K114" s="33">
        <v>0</v>
      </c>
      <c r="L114" s="33">
        <v>2566000000</v>
      </c>
      <c r="M114" s="33">
        <v>800000000</v>
      </c>
      <c r="N114" s="33">
        <v>1242000000</v>
      </c>
      <c r="O114" s="38"/>
      <c r="P114" s="31" t="s">
        <v>225</v>
      </c>
      <c r="Q114" s="31" t="s">
        <v>1363</v>
      </c>
      <c r="R114" s="31" t="s">
        <v>1364</v>
      </c>
      <c r="S114" s="16" t="s">
        <v>3116</v>
      </c>
      <c r="T114" s="31"/>
      <c r="U114" s="31"/>
    </row>
    <row r="115" spans="2:21" s="4" customFormat="1" ht="17.45" customHeight="1">
      <c r="B115" s="16">
        <v>2025</v>
      </c>
      <c r="C115" s="16">
        <v>7</v>
      </c>
      <c r="D115" s="16" t="s">
        <v>14</v>
      </c>
      <c r="E115" s="16" t="s">
        <v>1365</v>
      </c>
      <c r="F115" s="74" t="s">
        <v>48</v>
      </c>
      <c r="G115" s="64" t="s">
        <v>17</v>
      </c>
      <c r="H115" s="16" t="s">
        <v>51</v>
      </c>
      <c r="I115" s="58">
        <v>5126000000</v>
      </c>
      <c r="J115" s="58">
        <v>0</v>
      </c>
      <c r="K115" s="58">
        <v>0</v>
      </c>
      <c r="L115" s="58">
        <v>5126000000</v>
      </c>
      <c r="M115" s="58">
        <v>1537800000</v>
      </c>
      <c r="N115" s="58">
        <v>1537800000</v>
      </c>
      <c r="O115" s="98"/>
      <c r="P115" s="16" t="s">
        <v>225</v>
      </c>
      <c r="Q115" s="16" t="s">
        <v>1366</v>
      </c>
      <c r="R115" s="16" t="s">
        <v>1367</v>
      </c>
      <c r="S115" s="16" t="s">
        <v>3116</v>
      </c>
      <c r="T115" s="16"/>
      <c r="U115" s="16"/>
    </row>
    <row r="116" spans="2:21" s="4" customFormat="1" ht="17.45" customHeight="1">
      <c r="B116" s="16">
        <v>2025</v>
      </c>
      <c r="C116" s="16">
        <v>7</v>
      </c>
      <c r="D116" s="31" t="s">
        <v>14</v>
      </c>
      <c r="E116" s="31" t="s">
        <v>1368</v>
      </c>
      <c r="F116" s="54" t="s">
        <v>48</v>
      </c>
      <c r="G116" s="59" t="s">
        <v>37</v>
      </c>
      <c r="H116" s="31" t="s">
        <v>51</v>
      </c>
      <c r="I116" s="33">
        <v>150000000</v>
      </c>
      <c r="J116" s="33">
        <v>0</v>
      </c>
      <c r="K116" s="33">
        <v>0</v>
      </c>
      <c r="L116" s="58">
        <v>150000000</v>
      </c>
      <c r="M116" s="33">
        <v>45000000</v>
      </c>
      <c r="N116" s="58">
        <v>45000000</v>
      </c>
      <c r="O116" s="38"/>
      <c r="P116" s="16" t="s">
        <v>225</v>
      </c>
      <c r="Q116" s="16" t="s">
        <v>1369</v>
      </c>
      <c r="R116" s="16" t="s">
        <v>482</v>
      </c>
      <c r="S116" s="16" t="s">
        <v>3116</v>
      </c>
      <c r="T116" s="31"/>
      <c r="U116" s="31"/>
    </row>
    <row r="117" spans="2:21" s="4" customFormat="1" ht="17.45" customHeight="1">
      <c r="B117" s="64">
        <v>2025</v>
      </c>
      <c r="C117" s="64">
        <v>7</v>
      </c>
      <c r="D117" s="59" t="s">
        <v>15</v>
      </c>
      <c r="E117" s="59" t="s">
        <v>1370</v>
      </c>
      <c r="F117" s="106" t="s">
        <v>48</v>
      </c>
      <c r="G117" s="59" t="s">
        <v>16</v>
      </c>
      <c r="H117" s="59" t="s">
        <v>51</v>
      </c>
      <c r="I117" s="32">
        <v>13230722000</v>
      </c>
      <c r="J117" s="32"/>
      <c r="K117" s="32"/>
      <c r="L117" s="65">
        <f>SUM(I117:K117)</f>
        <v>13230722000</v>
      </c>
      <c r="M117" s="32">
        <v>150000000</v>
      </c>
      <c r="N117" s="65"/>
      <c r="O117" s="82"/>
      <c r="P117" s="64" t="s">
        <v>924</v>
      </c>
      <c r="Q117" s="64" t="s">
        <v>1371</v>
      </c>
      <c r="R117" s="64" t="s">
        <v>1372</v>
      </c>
      <c r="S117" s="16" t="s">
        <v>3116</v>
      </c>
      <c r="T117" s="59"/>
      <c r="U117" s="59"/>
    </row>
    <row r="118" spans="2:21" s="4" customFormat="1" ht="17.45" customHeight="1">
      <c r="B118" s="31">
        <v>2025</v>
      </c>
      <c r="C118" s="31">
        <v>7</v>
      </c>
      <c r="D118" s="31" t="s">
        <v>14</v>
      </c>
      <c r="E118" s="31" t="s">
        <v>1373</v>
      </c>
      <c r="F118" s="54" t="s">
        <v>48</v>
      </c>
      <c r="G118" s="31" t="s">
        <v>79</v>
      </c>
      <c r="H118" s="31" t="s">
        <v>52</v>
      </c>
      <c r="I118" s="33">
        <v>770315000</v>
      </c>
      <c r="J118" s="33" t="s">
        <v>257</v>
      </c>
      <c r="K118" s="33">
        <v>1617000</v>
      </c>
      <c r="L118" s="33">
        <f t="shared" ref="L118:L125" si="1">I118+K118</f>
        <v>771932000</v>
      </c>
      <c r="M118" s="33">
        <f t="shared" ref="M118:M125" si="2">L118</f>
        <v>771932000</v>
      </c>
      <c r="N118" s="33">
        <v>672000000</v>
      </c>
      <c r="O118" s="38"/>
      <c r="P118" s="31" t="s">
        <v>1374</v>
      </c>
      <c r="Q118" s="31" t="s">
        <v>483</v>
      </c>
      <c r="R118" s="31" t="s">
        <v>484</v>
      </c>
      <c r="S118" s="16" t="s">
        <v>3116</v>
      </c>
      <c r="T118" s="31"/>
      <c r="U118" s="31"/>
    </row>
    <row r="119" spans="2:21" s="4" customFormat="1" ht="17.45" customHeight="1">
      <c r="B119" s="31">
        <v>2025</v>
      </c>
      <c r="C119" s="31">
        <v>7</v>
      </c>
      <c r="D119" s="31" t="s">
        <v>14</v>
      </c>
      <c r="E119" s="31" t="s">
        <v>1375</v>
      </c>
      <c r="F119" s="54" t="s">
        <v>48</v>
      </c>
      <c r="G119" s="31" t="s">
        <v>79</v>
      </c>
      <c r="H119" s="31" t="s">
        <v>52</v>
      </c>
      <c r="I119" s="33">
        <v>770315000</v>
      </c>
      <c r="J119" s="33" t="s">
        <v>257</v>
      </c>
      <c r="K119" s="33">
        <v>1617000</v>
      </c>
      <c r="L119" s="33">
        <f t="shared" si="1"/>
        <v>771932000</v>
      </c>
      <c r="M119" s="33">
        <f t="shared" si="2"/>
        <v>771932000</v>
      </c>
      <c r="N119" s="33">
        <v>672000000</v>
      </c>
      <c r="O119" s="38"/>
      <c r="P119" s="31" t="s">
        <v>1374</v>
      </c>
      <c r="Q119" s="31" t="s">
        <v>483</v>
      </c>
      <c r="R119" s="31" t="s">
        <v>484</v>
      </c>
      <c r="S119" s="16" t="s">
        <v>3116</v>
      </c>
      <c r="T119" s="31"/>
      <c r="U119" s="31"/>
    </row>
    <row r="120" spans="2:21" s="4" customFormat="1" ht="17.45" customHeight="1">
      <c r="B120" s="31">
        <v>2025</v>
      </c>
      <c r="C120" s="31">
        <v>7</v>
      </c>
      <c r="D120" s="31" t="s">
        <v>14</v>
      </c>
      <c r="E120" s="31" t="s">
        <v>1376</v>
      </c>
      <c r="F120" s="54" t="s">
        <v>48</v>
      </c>
      <c r="G120" s="31" t="s">
        <v>79</v>
      </c>
      <c r="H120" s="31" t="s">
        <v>52</v>
      </c>
      <c r="I120" s="33">
        <v>770315000</v>
      </c>
      <c r="J120" s="33" t="s">
        <v>257</v>
      </c>
      <c r="K120" s="33">
        <v>1617000</v>
      </c>
      <c r="L120" s="33">
        <f t="shared" si="1"/>
        <v>771932000</v>
      </c>
      <c r="M120" s="33">
        <f t="shared" si="2"/>
        <v>771932000</v>
      </c>
      <c r="N120" s="33">
        <v>672000000</v>
      </c>
      <c r="O120" s="38"/>
      <c r="P120" s="31" t="s">
        <v>1374</v>
      </c>
      <c r="Q120" s="31" t="s">
        <v>483</v>
      </c>
      <c r="R120" s="31" t="s">
        <v>484</v>
      </c>
      <c r="S120" s="16" t="s">
        <v>3116</v>
      </c>
      <c r="T120" s="31"/>
      <c r="U120" s="31"/>
    </row>
    <row r="121" spans="2:21" s="4" customFormat="1" ht="17.45" customHeight="1">
      <c r="B121" s="16">
        <v>2025</v>
      </c>
      <c r="C121" s="16">
        <v>7</v>
      </c>
      <c r="D121" s="16" t="s">
        <v>14</v>
      </c>
      <c r="E121" s="16" t="s">
        <v>1377</v>
      </c>
      <c r="F121" s="74" t="s">
        <v>48</v>
      </c>
      <c r="G121" s="16" t="s">
        <v>79</v>
      </c>
      <c r="H121" s="16" t="s">
        <v>52</v>
      </c>
      <c r="I121" s="58">
        <v>770315000</v>
      </c>
      <c r="J121" s="58" t="s">
        <v>257</v>
      </c>
      <c r="K121" s="58">
        <v>1617000</v>
      </c>
      <c r="L121" s="58">
        <f t="shared" si="1"/>
        <v>771932000</v>
      </c>
      <c r="M121" s="58">
        <f t="shared" si="2"/>
        <v>771932000</v>
      </c>
      <c r="N121" s="58">
        <v>672000000</v>
      </c>
      <c r="O121" s="98"/>
      <c r="P121" s="16" t="s">
        <v>1374</v>
      </c>
      <c r="Q121" s="16" t="s">
        <v>483</v>
      </c>
      <c r="R121" s="16" t="s">
        <v>484</v>
      </c>
      <c r="S121" s="16" t="s">
        <v>3116</v>
      </c>
      <c r="T121" s="16"/>
      <c r="U121" s="16"/>
    </row>
    <row r="122" spans="2:21" s="4" customFormat="1" ht="17.45" customHeight="1">
      <c r="B122" s="16">
        <v>2025</v>
      </c>
      <c r="C122" s="16">
        <v>7</v>
      </c>
      <c r="D122" s="16" t="s">
        <v>14</v>
      </c>
      <c r="E122" s="16" t="s">
        <v>1378</v>
      </c>
      <c r="F122" s="74" t="s">
        <v>48</v>
      </c>
      <c r="G122" s="16" t="s">
        <v>79</v>
      </c>
      <c r="H122" s="16" t="s">
        <v>52</v>
      </c>
      <c r="I122" s="58">
        <v>770315000</v>
      </c>
      <c r="J122" s="58" t="s">
        <v>257</v>
      </c>
      <c r="K122" s="58">
        <v>1617000</v>
      </c>
      <c r="L122" s="58">
        <f t="shared" si="1"/>
        <v>771932000</v>
      </c>
      <c r="M122" s="58">
        <f t="shared" si="2"/>
        <v>771932000</v>
      </c>
      <c r="N122" s="58">
        <v>672000000</v>
      </c>
      <c r="O122" s="98"/>
      <c r="P122" s="16" t="s">
        <v>1374</v>
      </c>
      <c r="Q122" s="16" t="s">
        <v>483</v>
      </c>
      <c r="R122" s="16" t="s">
        <v>484</v>
      </c>
      <c r="S122" s="16" t="s">
        <v>3116</v>
      </c>
      <c r="T122" s="16"/>
      <c r="U122" s="16"/>
    </row>
    <row r="123" spans="2:21" s="4" customFormat="1" ht="17.45" customHeight="1">
      <c r="B123" s="16">
        <v>2025</v>
      </c>
      <c r="C123" s="16">
        <v>7</v>
      </c>
      <c r="D123" s="16" t="s">
        <v>14</v>
      </c>
      <c r="E123" s="16" t="s">
        <v>1379</v>
      </c>
      <c r="F123" s="74" t="s">
        <v>48</v>
      </c>
      <c r="G123" s="16" t="s">
        <v>79</v>
      </c>
      <c r="H123" s="16" t="s">
        <v>52</v>
      </c>
      <c r="I123" s="58">
        <v>550225000</v>
      </c>
      <c r="J123" s="58" t="s">
        <v>257</v>
      </c>
      <c r="K123" s="58">
        <v>1155000</v>
      </c>
      <c r="L123" s="58">
        <f t="shared" si="1"/>
        <v>551380000</v>
      </c>
      <c r="M123" s="58">
        <f t="shared" si="2"/>
        <v>551380000</v>
      </c>
      <c r="N123" s="58">
        <v>480000000</v>
      </c>
      <c r="O123" s="98"/>
      <c r="P123" s="16" t="s">
        <v>1374</v>
      </c>
      <c r="Q123" s="16" t="s">
        <v>1380</v>
      </c>
      <c r="R123" s="16" t="s">
        <v>1381</v>
      </c>
      <c r="S123" s="16" t="s">
        <v>3116</v>
      </c>
      <c r="T123" s="16"/>
      <c r="U123" s="16"/>
    </row>
    <row r="124" spans="2:21" s="4" customFormat="1" ht="17.45" customHeight="1">
      <c r="B124" s="16">
        <v>2025</v>
      </c>
      <c r="C124" s="16">
        <v>7</v>
      </c>
      <c r="D124" s="16" t="s">
        <v>14</v>
      </c>
      <c r="E124" s="16" t="s">
        <v>1379</v>
      </c>
      <c r="F124" s="74" t="s">
        <v>48</v>
      </c>
      <c r="G124" s="16" t="s">
        <v>79</v>
      </c>
      <c r="H124" s="16" t="s">
        <v>52</v>
      </c>
      <c r="I124" s="58">
        <v>550225000</v>
      </c>
      <c r="J124" s="58" t="s">
        <v>257</v>
      </c>
      <c r="K124" s="58">
        <v>1155000</v>
      </c>
      <c r="L124" s="58">
        <f t="shared" si="1"/>
        <v>551380000</v>
      </c>
      <c r="M124" s="58">
        <f t="shared" si="2"/>
        <v>551380000</v>
      </c>
      <c r="N124" s="58">
        <v>480000000</v>
      </c>
      <c r="O124" s="98"/>
      <c r="P124" s="16" t="s">
        <v>1374</v>
      </c>
      <c r="Q124" s="16" t="s">
        <v>1380</v>
      </c>
      <c r="R124" s="16" t="s">
        <v>1381</v>
      </c>
      <c r="S124" s="16" t="s">
        <v>3116</v>
      </c>
      <c r="T124" s="16"/>
      <c r="U124" s="16"/>
    </row>
    <row r="125" spans="2:21" s="4" customFormat="1" ht="17.45" customHeight="1">
      <c r="B125" s="16">
        <v>2025</v>
      </c>
      <c r="C125" s="16">
        <v>7</v>
      </c>
      <c r="D125" s="16" t="s">
        <v>14</v>
      </c>
      <c r="E125" s="16" t="s">
        <v>1382</v>
      </c>
      <c r="F125" s="74" t="s">
        <v>48</v>
      </c>
      <c r="G125" s="16" t="s">
        <v>79</v>
      </c>
      <c r="H125" s="16" t="s">
        <v>52</v>
      </c>
      <c r="I125" s="58">
        <v>42397000</v>
      </c>
      <c r="J125" s="58" t="s">
        <v>257</v>
      </c>
      <c r="K125" s="58">
        <v>0</v>
      </c>
      <c r="L125" s="58">
        <f t="shared" si="1"/>
        <v>42397000</v>
      </c>
      <c r="M125" s="58">
        <f t="shared" si="2"/>
        <v>42397000</v>
      </c>
      <c r="N125" s="58">
        <v>36639200</v>
      </c>
      <c r="O125" s="98"/>
      <c r="P125" s="16" t="s">
        <v>1374</v>
      </c>
      <c r="Q125" s="16" t="s">
        <v>1383</v>
      </c>
      <c r="R125" s="16" t="s">
        <v>1384</v>
      </c>
      <c r="S125" s="16" t="s">
        <v>3116</v>
      </c>
      <c r="T125" s="16"/>
      <c r="U125" s="16"/>
    </row>
    <row r="126" spans="2:21" s="4" customFormat="1" ht="17.45" customHeight="1">
      <c r="B126" s="16">
        <v>2025</v>
      </c>
      <c r="C126" s="16">
        <v>7</v>
      </c>
      <c r="D126" s="16" t="s">
        <v>14</v>
      </c>
      <c r="E126" s="16" t="s">
        <v>1385</v>
      </c>
      <c r="F126" s="74" t="s">
        <v>48</v>
      </c>
      <c r="G126" s="16" t="s">
        <v>17</v>
      </c>
      <c r="H126" s="16" t="s">
        <v>51</v>
      </c>
      <c r="I126" s="58">
        <v>3196414000</v>
      </c>
      <c r="J126" s="58">
        <v>914569000</v>
      </c>
      <c r="K126" s="58"/>
      <c r="L126" s="58">
        <f t="shared" ref="L126:L135" si="3">SUM(I126:K126)</f>
        <v>4110983000</v>
      </c>
      <c r="M126" s="58">
        <v>942810000</v>
      </c>
      <c r="N126" s="58">
        <f>M126</f>
        <v>942810000</v>
      </c>
      <c r="O126" s="98"/>
      <c r="P126" s="16" t="s">
        <v>453</v>
      </c>
      <c r="Q126" s="16" t="s">
        <v>1386</v>
      </c>
      <c r="R126" s="16" t="s">
        <v>1387</v>
      </c>
      <c r="S126" s="16" t="s">
        <v>3116</v>
      </c>
      <c r="T126" s="16"/>
      <c r="U126" s="16"/>
    </row>
    <row r="127" spans="2:21" s="4" customFormat="1" ht="17.45" customHeight="1">
      <c r="B127" s="16">
        <v>2025</v>
      </c>
      <c r="C127" s="16">
        <v>7</v>
      </c>
      <c r="D127" s="16" t="s">
        <v>14</v>
      </c>
      <c r="E127" s="16" t="s">
        <v>1388</v>
      </c>
      <c r="F127" s="74" t="s">
        <v>48</v>
      </c>
      <c r="G127" s="16" t="s">
        <v>37</v>
      </c>
      <c r="H127" s="16" t="s">
        <v>51</v>
      </c>
      <c r="I127" s="58">
        <v>171605000</v>
      </c>
      <c r="J127" s="58"/>
      <c r="K127" s="58"/>
      <c r="L127" s="58">
        <f t="shared" si="3"/>
        <v>171605000</v>
      </c>
      <c r="M127" s="58">
        <v>85803000</v>
      </c>
      <c r="N127" s="58">
        <f>M127</f>
        <v>85803000</v>
      </c>
      <c r="O127" s="98"/>
      <c r="P127" s="16" t="s">
        <v>453</v>
      </c>
      <c r="Q127" s="16" t="s">
        <v>1389</v>
      </c>
      <c r="R127" s="16" t="s">
        <v>1390</v>
      </c>
      <c r="S127" s="16" t="s">
        <v>3116</v>
      </c>
      <c r="T127" s="16"/>
      <c r="U127" s="16"/>
    </row>
    <row r="128" spans="2:21" s="4" customFormat="1" ht="17.45" customHeight="1">
      <c r="B128" s="16">
        <v>2025</v>
      </c>
      <c r="C128" s="16">
        <v>7</v>
      </c>
      <c r="D128" s="16" t="s">
        <v>14</v>
      </c>
      <c r="E128" s="16" t="s">
        <v>1391</v>
      </c>
      <c r="F128" s="74" t="s">
        <v>48</v>
      </c>
      <c r="G128" s="16" t="s">
        <v>38</v>
      </c>
      <c r="H128" s="16" t="s">
        <v>51</v>
      </c>
      <c r="I128" s="58">
        <v>81540000</v>
      </c>
      <c r="J128" s="58"/>
      <c r="K128" s="58"/>
      <c r="L128" s="58">
        <f t="shared" si="3"/>
        <v>81540000</v>
      </c>
      <c r="M128" s="58">
        <v>40770000</v>
      </c>
      <c r="N128" s="58">
        <f>M128</f>
        <v>40770000</v>
      </c>
      <c r="O128" s="98"/>
      <c r="P128" s="16" t="s">
        <v>453</v>
      </c>
      <c r="Q128" s="16" t="s">
        <v>1389</v>
      </c>
      <c r="R128" s="16" t="s">
        <v>1390</v>
      </c>
      <c r="S128" s="16" t="s">
        <v>3116</v>
      </c>
      <c r="T128" s="16"/>
      <c r="U128" s="16"/>
    </row>
    <row r="129" spans="2:21" s="4" customFormat="1" ht="17.45" customHeight="1">
      <c r="B129" s="64">
        <v>2025</v>
      </c>
      <c r="C129" s="64">
        <v>7</v>
      </c>
      <c r="D129" s="64" t="s">
        <v>14</v>
      </c>
      <c r="E129" s="64" t="s">
        <v>1669</v>
      </c>
      <c r="F129" s="134" t="s">
        <v>70</v>
      </c>
      <c r="G129" s="64" t="s">
        <v>16</v>
      </c>
      <c r="H129" s="64" t="s">
        <v>51</v>
      </c>
      <c r="I129" s="65">
        <v>5035740000</v>
      </c>
      <c r="J129" s="65">
        <v>1875463000</v>
      </c>
      <c r="K129" s="65">
        <v>165104000</v>
      </c>
      <c r="L129" s="65">
        <f t="shared" si="3"/>
        <v>7076307000</v>
      </c>
      <c r="M129" s="65">
        <v>200000000</v>
      </c>
      <c r="N129" s="65">
        <v>200000000</v>
      </c>
      <c r="O129" s="135"/>
      <c r="P129" s="64" t="s">
        <v>1670</v>
      </c>
      <c r="Q129" s="64" t="s">
        <v>1671</v>
      </c>
      <c r="R129" s="64" t="s">
        <v>1672</v>
      </c>
      <c r="S129" s="16" t="s">
        <v>3116</v>
      </c>
      <c r="T129" s="64"/>
      <c r="U129" s="64"/>
    </row>
    <row r="130" spans="2:21" s="4" customFormat="1" ht="17.45" customHeight="1">
      <c r="B130" s="64">
        <v>2025</v>
      </c>
      <c r="C130" s="64">
        <v>7</v>
      </c>
      <c r="D130" s="64" t="s">
        <v>14</v>
      </c>
      <c r="E130" s="64" t="s">
        <v>1673</v>
      </c>
      <c r="F130" s="134" t="s">
        <v>70</v>
      </c>
      <c r="G130" s="64" t="s">
        <v>16</v>
      </c>
      <c r="H130" s="64" t="s">
        <v>51</v>
      </c>
      <c r="I130" s="65">
        <v>8479834000</v>
      </c>
      <c r="J130" s="65">
        <v>4205642000</v>
      </c>
      <c r="K130" s="65">
        <v>1089038000</v>
      </c>
      <c r="L130" s="65">
        <f t="shared" si="3"/>
        <v>13774514000</v>
      </c>
      <c r="M130" s="65">
        <v>100000000</v>
      </c>
      <c r="N130" s="65">
        <v>100000000</v>
      </c>
      <c r="O130" s="135"/>
      <c r="P130" s="64" t="s">
        <v>1670</v>
      </c>
      <c r="Q130" s="64" t="s">
        <v>1674</v>
      </c>
      <c r="R130" s="64" t="s">
        <v>1675</v>
      </c>
      <c r="S130" s="16" t="s">
        <v>3116</v>
      </c>
      <c r="T130" s="64"/>
      <c r="U130" s="64"/>
    </row>
    <row r="131" spans="2:21" s="4" customFormat="1" ht="17.45" customHeight="1">
      <c r="B131" s="64">
        <v>2025</v>
      </c>
      <c r="C131" s="64">
        <v>7</v>
      </c>
      <c r="D131" s="64" t="s">
        <v>14</v>
      </c>
      <c r="E131" s="64" t="s">
        <v>1653</v>
      </c>
      <c r="F131" s="134" t="s">
        <v>70</v>
      </c>
      <c r="G131" s="64" t="s">
        <v>16</v>
      </c>
      <c r="H131" s="64" t="s">
        <v>52</v>
      </c>
      <c r="I131" s="65">
        <v>1923167000</v>
      </c>
      <c r="J131" s="65">
        <v>100000000</v>
      </c>
      <c r="K131" s="65">
        <v>0</v>
      </c>
      <c r="L131" s="65">
        <f t="shared" si="3"/>
        <v>2023167000</v>
      </c>
      <c r="M131" s="65">
        <v>400000000</v>
      </c>
      <c r="N131" s="65">
        <v>0</v>
      </c>
      <c r="O131" s="135"/>
      <c r="P131" s="64" t="s">
        <v>1654</v>
      </c>
      <c r="Q131" s="64" t="s">
        <v>1655</v>
      </c>
      <c r="R131" s="64" t="s">
        <v>1656</v>
      </c>
      <c r="S131" s="16" t="s">
        <v>3116</v>
      </c>
      <c r="T131" s="64"/>
      <c r="U131" s="64"/>
    </row>
    <row r="132" spans="2:21" s="4" customFormat="1" ht="17.45" customHeight="1">
      <c r="B132" s="64">
        <v>2025</v>
      </c>
      <c r="C132" s="64">
        <v>7</v>
      </c>
      <c r="D132" s="64" t="s">
        <v>15</v>
      </c>
      <c r="E132" s="64" t="s">
        <v>1657</v>
      </c>
      <c r="F132" s="134" t="s">
        <v>70</v>
      </c>
      <c r="G132" s="64" t="s">
        <v>17</v>
      </c>
      <c r="H132" s="64" t="s">
        <v>51</v>
      </c>
      <c r="I132" s="65">
        <v>1841823000</v>
      </c>
      <c r="J132" s="65">
        <v>30000000</v>
      </c>
      <c r="K132" s="65"/>
      <c r="L132" s="65">
        <f t="shared" si="3"/>
        <v>1871823000</v>
      </c>
      <c r="M132" s="65">
        <v>600000000</v>
      </c>
      <c r="N132" s="65">
        <v>420000000</v>
      </c>
      <c r="O132" s="135"/>
      <c r="P132" s="64" t="s">
        <v>1134</v>
      </c>
      <c r="Q132" s="64" t="s">
        <v>1658</v>
      </c>
      <c r="R132" s="64" t="s">
        <v>1659</v>
      </c>
      <c r="S132" s="16" t="s">
        <v>3116</v>
      </c>
      <c r="T132" s="64"/>
      <c r="U132" s="64"/>
    </row>
    <row r="133" spans="2:21" s="4" customFormat="1" ht="17.45" customHeight="1">
      <c r="B133" s="64">
        <v>2025</v>
      </c>
      <c r="C133" s="64">
        <v>7</v>
      </c>
      <c r="D133" s="64" t="s">
        <v>14</v>
      </c>
      <c r="E133" s="64" t="s">
        <v>1665</v>
      </c>
      <c r="F133" s="134" t="s">
        <v>70</v>
      </c>
      <c r="G133" s="64" t="s">
        <v>67</v>
      </c>
      <c r="H133" s="64" t="s">
        <v>53</v>
      </c>
      <c r="I133" s="65">
        <v>15000000</v>
      </c>
      <c r="J133" s="65">
        <v>0</v>
      </c>
      <c r="K133" s="65">
        <v>0</v>
      </c>
      <c r="L133" s="65">
        <f t="shared" si="3"/>
        <v>15000000</v>
      </c>
      <c r="M133" s="65">
        <v>15000000</v>
      </c>
      <c r="N133" s="65">
        <v>0</v>
      </c>
      <c r="O133" s="135" t="s">
        <v>1666</v>
      </c>
      <c r="P133" s="64" t="s">
        <v>1667</v>
      </c>
      <c r="Q133" s="64" t="s">
        <v>1096</v>
      </c>
      <c r="R133" s="64" t="s">
        <v>1668</v>
      </c>
      <c r="S133" s="16" t="s">
        <v>3116</v>
      </c>
      <c r="T133" s="64"/>
      <c r="U133" s="64" t="s">
        <v>66</v>
      </c>
    </row>
    <row r="134" spans="2:21" s="4" customFormat="1" ht="17.45" customHeight="1">
      <c r="B134" s="103">
        <v>2025</v>
      </c>
      <c r="C134" s="103">
        <v>7</v>
      </c>
      <c r="D134" s="103" t="s">
        <v>15</v>
      </c>
      <c r="E134" s="103" t="s">
        <v>1715</v>
      </c>
      <c r="F134" s="159" t="s">
        <v>1041</v>
      </c>
      <c r="G134" s="103" t="s">
        <v>16</v>
      </c>
      <c r="H134" s="103" t="s">
        <v>51</v>
      </c>
      <c r="I134" s="104">
        <v>17666091000</v>
      </c>
      <c r="J134" s="104">
        <v>5526641000</v>
      </c>
      <c r="K134" s="104">
        <v>0</v>
      </c>
      <c r="L134" s="104">
        <f t="shared" si="3"/>
        <v>23192732000</v>
      </c>
      <c r="M134" s="104">
        <v>1000000000</v>
      </c>
      <c r="N134" s="104">
        <v>1500000000</v>
      </c>
      <c r="O134" s="161"/>
      <c r="P134" s="103" t="s">
        <v>1716</v>
      </c>
      <c r="Q134" s="103" t="s">
        <v>1717</v>
      </c>
      <c r="R134" s="103" t="s">
        <v>1718</v>
      </c>
      <c r="S134" s="16" t="s">
        <v>3116</v>
      </c>
      <c r="T134" s="103"/>
      <c r="U134" s="103"/>
    </row>
    <row r="135" spans="2:21" s="4" customFormat="1" ht="17.45" customHeight="1">
      <c r="B135" s="103">
        <v>2025</v>
      </c>
      <c r="C135" s="103">
        <v>7</v>
      </c>
      <c r="D135" s="103" t="s">
        <v>15</v>
      </c>
      <c r="E135" s="103" t="s">
        <v>1713</v>
      </c>
      <c r="F135" s="159" t="s">
        <v>49</v>
      </c>
      <c r="G135" s="103" t="s">
        <v>67</v>
      </c>
      <c r="H135" s="103" t="s">
        <v>51</v>
      </c>
      <c r="I135" s="104">
        <v>908980000</v>
      </c>
      <c r="J135" s="104">
        <v>134310000</v>
      </c>
      <c r="K135" s="104">
        <v>0</v>
      </c>
      <c r="L135" s="104">
        <f t="shared" si="3"/>
        <v>1043290000</v>
      </c>
      <c r="M135" s="104">
        <v>908980000</v>
      </c>
      <c r="N135" s="104">
        <v>0</v>
      </c>
      <c r="O135" s="161"/>
      <c r="P135" s="103" t="s">
        <v>367</v>
      </c>
      <c r="Q135" s="103" t="s">
        <v>1044</v>
      </c>
      <c r="R135" s="103" t="s">
        <v>1714</v>
      </c>
      <c r="S135" s="16" t="s">
        <v>3116</v>
      </c>
      <c r="T135" s="103"/>
      <c r="U135" s="103"/>
    </row>
    <row r="136" spans="2:21" s="4" customFormat="1" ht="17.45" customHeight="1">
      <c r="B136" s="16">
        <v>2025</v>
      </c>
      <c r="C136" s="16">
        <v>7</v>
      </c>
      <c r="D136" s="16" t="s">
        <v>14</v>
      </c>
      <c r="E136" s="16" t="s">
        <v>1202</v>
      </c>
      <c r="F136" s="74" t="s">
        <v>69</v>
      </c>
      <c r="G136" s="64" t="s">
        <v>71</v>
      </c>
      <c r="H136" s="16" t="s">
        <v>52</v>
      </c>
      <c r="I136" s="58">
        <v>6000000000</v>
      </c>
      <c r="J136" s="58">
        <v>500000000</v>
      </c>
      <c r="K136" s="58">
        <v>0</v>
      </c>
      <c r="L136" s="58">
        <v>6500000000</v>
      </c>
      <c r="M136" s="58">
        <v>2000000000</v>
      </c>
      <c r="N136" s="58">
        <v>1000000000</v>
      </c>
      <c r="O136" s="98"/>
      <c r="P136" s="16" t="s">
        <v>174</v>
      </c>
      <c r="Q136" s="16" t="s">
        <v>1203</v>
      </c>
      <c r="R136" s="16" t="s">
        <v>1204</v>
      </c>
      <c r="S136" s="16" t="s">
        <v>3116</v>
      </c>
      <c r="T136" s="16"/>
      <c r="U136" s="16"/>
    </row>
    <row r="137" spans="2:21" s="4" customFormat="1" ht="17.45" customHeight="1">
      <c r="B137" s="16">
        <v>2025</v>
      </c>
      <c r="C137" s="16">
        <v>7</v>
      </c>
      <c r="D137" s="16" t="s">
        <v>14</v>
      </c>
      <c r="E137" s="16" t="s">
        <v>1205</v>
      </c>
      <c r="F137" s="74" t="s">
        <v>69</v>
      </c>
      <c r="G137" s="64" t="s">
        <v>37</v>
      </c>
      <c r="H137" s="16" t="s">
        <v>52</v>
      </c>
      <c r="I137" s="58">
        <v>600000000</v>
      </c>
      <c r="J137" s="58">
        <v>50000000</v>
      </c>
      <c r="K137" s="58">
        <v>0</v>
      </c>
      <c r="L137" s="58">
        <v>650000000</v>
      </c>
      <c r="M137" s="58">
        <v>200000000</v>
      </c>
      <c r="N137" s="58">
        <v>100000000</v>
      </c>
      <c r="O137" s="98"/>
      <c r="P137" s="16" t="s">
        <v>174</v>
      </c>
      <c r="Q137" s="16" t="s">
        <v>1203</v>
      </c>
      <c r="R137" s="16" t="s">
        <v>1206</v>
      </c>
      <c r="S137" s="16" t="s">
        <v>3116</v>
      </c>
      <c r="T137" s="16"/>
      <c r="U137" s="16"/>
    </row>
    <row r="138" spans="2:21" s="4" customFormat="1" ht="17.45" customHeight="1">
      <c r="B138" s="16">
        <v>2025</v>
      </c>
      <c r="C138" s="16">
        <v>7</v>
      </c>
      <c r="D138" s="16" t="s">
        <v>14</v>
      </c>
      <c r="E138" s="16" t="s">
        <v>1207</v>
      </c>
      <c r="F138" s="74" t="s">
        <v>69</v>
      </c>
      <c r="G138" s="64" t="s">
        <v>38</v>
      </c>
      <c r="H138" s="16" t="s">
        <v>52</v>
      </c>
      <c r="I138" s="58">
        <v>300000000</v>
      </c>
      <c r="J138" s="58">
        <v>30000000</v>
      </c>
      <c r="K138" s="58">
        <v>0</v>
      </c>
      <c r="L138" s="58">
        <v>330000000</v>
      </c>
      <c r="M138" s="58">
        <v>50000000</v>
      </c>
      <c r="N138" s="58">
        <v>25000000</v>
      </c>
      <c r="O138" s="98"/>
      <c r="P138" s="16" t="s">
        <v>174</v>
      </c>
      <c r="Q138" s="16" t="s">
        <v>1203</v>
      </c>
      <c r="R138" s="16" t="s">
        <v>1208</v>
      </c>
      <c r="S138" s="16" t="s">
        <v>3116</v>
      </c>
      <c r="T138" s="16"/>
      <c r="U138" s="16"/>
    </row>
    <row r="139" spans="2:21" s="4" customFormat="1" ht="17.45" customHeight="1">
      <c r="B139" s="16">
        <v>2025</v>
      </c>
      <c r="C139" s="16">
        <v>7</v>
      </c>
      <c r="D139" s="16" t="s">
        <v>14</v>
      </c>
      <c r="E139" s="16" t="s">
        <v>1209</v>
      </c>
      <c r="F139" s="74" t="s">
        <v>69</v>
      </c>
      <c r="G139" s="64" t="s">
        <v>39</v>
      </c>
      <c r="H139" s="16" t="s">
        <v>52</v>
      </c>
      <c r="I139" s="58">
        <v>30000000</v>
      </c>
      <c r="J139" s="58">
        <v>0</v>
      </c>
      <c r="K139" s="58">
        <v>0</v>
      </c>
      <c r="L139" s="58">
        <v>30000000</v>
      </c>
      <c r="M139" s="58">
        <v>0</v>
      </c>
      <c r="N139" s="58">
        <v>0</v>
      </c>
      <c r="O139" s="98"/>
      <c r="P139" s="16" t="s">
        <v>174</v>
      </c>
      <c r="Q139" s="16" t="s">
        <v>1203</v>
      </c>
      <c r="R139" s="16" t="s">
        <v>1208</v>
      </c>
      <c r="S139" s="16" t="s">
        <v>3116</v>
      </c>
      <c r="T139" s="16"/>
      <c r="U139" s="16"/>
    </row>
    <row r="140" spans="2:21" s="4" customFormat="1" ht="17.45" customHeight="1">
      <c r="B140" s="16">
        <v>2025</v>
      </c>
      <c r="C140" s="16">
        <v>7</v>
      </c>
      <c r="D140" s="16" t="s">
        <v>14</v>
      </c>
      <c r="E140" s="16" t="s">
        <v>1252</v>
      </c>
      <c r="F140" s="74" t="s">
        <v>69</v>
      </c>
      <c r="G140" s="64" t="s">
        <v>16</v>
      </c>
      <c r="H140" s="16" t="s">
        <v>52</v>
      </c>
      <c r="I140" s="58">
        <v>1942239200</v>
      </c>
      <c r="J140" s="58">
        <v>134023000</v>
      </c>
      <c r="K140" s="58"/>
      <c r="L140" s="58">
        <f t="shared" ref="L140:L148" si="4">SUM(I140:K140)</f>
        <v>2076262200</v>
      </c>
      <c r="M140" s="58">
        <v>882807200</v>
      </c>
      <c r="N140" s="58">
        <f>L140</f>
        <v>2076262200</v>
      </c>
      <c r="O140" s="98"/>
      <c r="P140" s="16" t="s">
        <v>1253</v>
      </c>
      <c r="Q140" s="16" t="s">
        <v>1254</v>
      </c>
      <c r="R140" s="16" t="s">
        <v>1255</v>
      </c>
      <c r="S140" s="16" t="s">
        <v>3116</v>
      </c>
      <c r="T140" s="16"/>
      <c r="U140" s="16"/>
    </row>
    <row r="141" spans="2:21" s="4" customFormat="1" ht="17.45" customHeight="1">
      <c r="B141" s="64">
        <v>2025</v>
      </c>
      <c r="C141" s="64">
        <v>7</v>
      </c>
      <c r="D141" s="64" t="s">
        <v>14</v>
      </c>
      <c r="E141" s="64" t="s">
        <v>1256</v>
      </c>
      <c r="F141" s="134" t="s">
        <v>69</v>
      </c>
      <c r="G141" s="64" t="s">
        <v>67</v>
      </c>
      <c r="H141" s="64" t="s">
        <v>52</v>
      </c>
      <c r="I141" s="65">
        <v>932346000</v>
      </c>
      <c r="J141" s="65">
        <v>0</v>
      </c>
      <c r="K141" s="65">
        <v>0</v>
      </c>
      <c r="L141" s="65">
        <f t="shared" si="4"/>
        <v>932346000</v>
      </c>
      <c r="M141" s="65">
        <v>932346000</v>
      </c>
      <c r="N141" s="65">
        <v>700000000</v>
      </c>
      <c r="O141" s="135"/>
      <c r="P141" s="64" t="s">
        <v>1253</v>
      </c>
      <c r="Q141" s="64" t="s">
        <v>1257</v>
      </c>
      <c r="R141" s="64" t="s">
        <v>1258</v>
      </c>
      <c r="S141" s="16" t="s">
        <v>3116</v>
      </c>
      <c r="T141" s="64"/>
      <c r="U141" s="64"/>
    </row>
    <row r="142" spans="2:21" s="4" customFormat="1" ht="17.45" customHeight="1">
      <c r="B142" s="64">
        <v>2025</v>
      </c>
      <c r="C142" s="64">
        <v>7</v>
      </c>
      <c r="D142" s="64" t="s">
        <v>14</v>
      </c>
      <c r="E142" s="64" t="s">
        <v>1259</v>
      </c>
      <c r="F142" s="134" t="s">
        <v>69</v>
      </c>
      <c r="G142" s="64" t="s">
        <v>67</v>
      </c>
      <c r="H142" s="64" t="s">
        <v>52</v>
      </c>
      <c r="I142" s="65">
        <v>62285000</v>
      </c>
      <c r="J142" s="65">
        <v>0</v>
      </c>
      <c r="K142" s="65">
        <v>0</v>
      </c>
      <c r="L142" s="65">
        <f t="shared" si="4"/>
        <v>62285000</v>
      </c>
      <c r="M142" s="65">
        <v>62285000</v>
      </c>
      <c r="N142" s="65">
        <v>45500000</v>
      </c>
      <c r="O142" s="135"/>
      <c r="P142" s="64" t="s">
        <v>1253</v>
      </c>
      <c r="Q142" s="64" t="s">
        <v>1257</v>
      </c>
      <c r="R142" s="64" t="s">
        <v>1258</v>
      </c>
      <c r="S142" s="16" t="s">
        <v>3116</v>
      </c>
      <c r="T142" s="64"/>
      <c r="U142" s="64"/>
    </row>
    <row r="143" spans="2:21" s="4" customFormat="1" ht="17.45" customHeight="1">
      <c r="B143" s="108">
        <v>2025</v>
      </c>
      <c r="C143" s="108">
        <v>7</v>
      </c>
      <c r="D143" s="108" t="s">
        <v>843</v>
      </c>
      <c r="E143" s="108" t="s">
        <v>1228</v>
      </c>
      <c r="F143" s="162" t="s">
        <v>69</v>
      </c>
      <c r="G143" s="108" t="s">
        <v>16</v>
      </c>
      <c r="H143" s="108" t="s">
        <v>52</v>
      </c>
      <c r="I143" s="111">
        <v>54909000</v>
      </c>
      <c r="J143" s="111">
        <v>38813000</v>
      </c>
      <c r="K143" s="111">
        <v>0</v>
      </c>
      <c r="L143" s="111">
        <f t="shared" si="4"/>
        <v>93722000</v>
      </c>
      <c r="M143" s="111">
        <v>0</v>
      </c>
      <c r="N143" s="111">
        <v>0</v>
      </c>
      <c r="O143" s="163"/>
      <c r="P143" s="108" t="s">
        <v>1229</v>
      </c>
      <c r="Q143" s="108" t="s">
        <v>1230</v>
      </c>
      <c r="R143" s="108" t="s">
        <v>1231</v>
      </c>
      <c r="S143" s="16" t="s">
        <v>3116</v>
      </c>
      <c r="T143" s="108"/>
      <c r="U143" s="108"/>
    </row>
    <row r="144" spans="2:21" s="4" customFormat="1" ht="17.45" customHeight="1">
      <c r="B144" s="108">
        <v>2025</v>
      </c>
      <c r="C144" s="108">
        <v>7</v>
      </c>
      <c r="D144" s="108" t="s">
        <v>843</v>
      </c>
      <c r="E144" s="108" t="s">
        <v>1232</v>
      </c>
      <c r="F144" s="162" t="s">
        <v>844</v>
      </c>
      <c r="G144" s="108" t="s">
        <v>866</v>
      </c>
      <c r="H144" s="108" t="s">
        <v>63</v>
      </c>
      <c r="I144" s="111">
        <v>67859000</v>
      </c>
      <c r="J144" s="111">
        <v>0</v>
      </c>
      <c r="K144" s="111">
        <v>0</v>
      </c>
      <c r="L144" s="111">
        <f t="shared" si="4"/>
        <v>67859000</v>
      </c>
      <c r="M144" s="111"/>
      <c r="N144" s="111"/>
      <c r="O144" s="163"/>
      <c r="P144" s="108" t="s">
        <v>1229</v>
      </c>
      <c r="Q144" s="108" t="s">
        <v>1233</v>
      </c>
      <c r="R144" s="108" t="s">
        <v>1234</v>
      </c>
      <c r="S144" s="16" t="s">
        <v>3116</v>
      </c>
      <c r="T144" s="108"/>
      <c r="U144" s="108"/>
    </row>
    <row r="145" spans="2:21" s="4" customFormat="1" ht="17.45" customHeight="1">
      <c r="B145" s="108">
        <v>2025</v>
      </c>
      <c r="C145" s="108">
        <v>7</v>
      </c>
      <c r="D145" s="108" t="s">
        <v>15</v>
      </c>
      <c r="E145" s="108" t="s">
        <v>1235</v>
      </c>
      <c r="F145" s="162" t="s">
        <v>844</v>
      </c>
      <c r="G145" s="108" t="s">
        <v>16</v>
      </c>
      <c r="H145" s="108" t="s">
        <v>63</v>
      </c>
      <c r="I145" s="111">
        <v>3842617000</v>
      </c>
      <c r="J145" s="111">
        <v>1386675000</v>
      </c>
      <c r="K145" s="111">
        <v>0</v>
      </c>
      <c r="L145" s="111">
        <f t="shared" si="4"/>
        <v>5229292000</v>
      </c>
      <c r="M145" s="111">
        <v>300000000</v>
      </c>
      <c r="N145" s="111">
        <v>3842617000</v>
      </c>
      <c r="O145" s="163"/>
      <c r="P145" s="108" t="s">
        <v>1229</v>
      </c>
      <c r="Q145" s="108" t="s">
        <v>1236</v>
      </c>
      <c r="R145" s="108" t="s">
        <v>1237</v>
      </c>
      <c r="S145" s="16" t="s">
        <v>3116</v>
      </c>
      <c r="T145" s="108"/>
      <c r="U145" s="108"/>
    </row>
    <row r="146" spans="2:21" s="4" customFormat="1" ht="17.45" customHeight="1">
      <c r="B146" s="16">
        <v>2025</v>
      </c>
      <c r="C146" s="16">
        <v>7</v>
      </c>
      <c r="D146" s="16" t="s">
        <v>14</v>
      </c>
      <c r="E146" s="16" t="s">
        <v>1238</v>
      </c>
      <c r="F146" s="74" t="s">
        <v>69</v>
      </c>
      <c r="G146" s="64" t="s">
        <v>16</v>
      </c>
      <c r="H146" s="16" t="s">
        <v>53</v>
      </c>
      <c r="I146" s="58">
        <v>15000000</v>
      </c>
      <c r="J146" s="58">
        <v>10000000</v>
      </c>
      <c r="K146" s="58">
        <v>3000000</v>
      </c>
      <c r="L146" s="58">
        <f t="shared" si="4"/>
        <v>28000000</v>
      </c>
      <c r="M146" s="58">
        <f>L146</f>
        <v>28000000</v>
      </c>
      <c r="N146" s="58">
        <v>0</v>
      </c>
      <c r="O146" s="98"/>
      <c r="P146" s="16" t="s">
        <v>1239</v>
      </c>
      <c r="Q146" s="16" t="s">
        <v>1240</v>
      </c>
      <c r="R146" s="16" t="s">
        <v>1241</v>
      </c>
      <c r="S146" s="16" t="s">
        <v>3116</v>
      </c>
      <c r="T146" s="16"/>
      <c r="U146" s="16" t="s">
        <v>66</v>
      </c>
    </row>
    <row r="147" spans="2:21" s="4" customFormat="1" ht="17.45" customHeight="1">
      <c r="B147" s="16">
        <v>2025</v>
      </c>
      <c r="C147" s="16">
        <v>7</v>
      </c>
      <c r="D147" s="16" t="s">
        <v>14</v>
      </c>
      <c r="E147" s="16" t="s">
        <v>1242</v>
      </c>
      <c r="F147" s="74" t="s">
        <v>69</v>
      </c>
      <c r="G147" s="64" t="s">
        <v>16</v>
      </c>
      <c r="H147" s="16" t="s">
        <v>53</v>
      </c>
      <c r="I147" s="58">
        <v>20000000</v>
      </c>
      <c r="J147" s="58">
        <v>0</v>
      </c>
      <c r="K147" s="58">
        <v>0</v>
      </c>
      <c r="L147" s="58">
        <f t="shared" si="4"/>
        <v>20000000</v>
      </c>
      <c r="M147" s="58">
        <f>L147</f>
        <v>20000000</v>
      </c>
      <c r="N147" s="58">
        <v>0</v>
      </c>
      <c r="O147" s="98"/>
      <c r="P147" s="16" t="s">
        <v>1239</v>
      </c>
      <c r="Q147" s="16" t="s">
        <v>1240</v>
      </c>
      <c r="R147" s="16" t="s">
        <v>1241</v>
      </c>
      <c r="S147" s="16" t="s">
        <v>3116</v>
      </c>
      <c r="T147" s="16"/>
      <c r="U147" s="16" t="s">
        <v>66</v>
      </c>
    </row>
    <row r="148" spans="2:21" s="4" customFormat="1" ht="17.45" customHeight="1">
      <c r="B148" s="16">
        <v>2025</v>
      </c>
      <c r="C148" s="16">
        <v>7</v>
      </c>
      <c r="D148" s="16" t="s">
        <v>14</v>
      </c>
      <c r="E148" s="16" t="s">
        <v>1243</v>
      </c>
      <c r="F148" s="74" t="s">
        <v>69</v>
      </c>
      <c r="G148" s="64" t="s">
        <v>16</v>
      </c>
      <c r="H148" s="16" t="s">
        <v>53</v>
      </c>
      <c r="I148" s="58">
        <v>20000000</v>
      </c>
      <c r="J148" s="58">
        <v>5000000</v>
      </c>
      <c r="K148" s="58">
        <v>0</v>
      </c>
      <c r="L148" s="58">
        <f t="shared" si="4"/>
        <v>25000000</v>
      </c>
      <c r="M148" s="58">
        <f>L148</f>
        <v>25000000</v>
      </c>
      <c r="N148" s="58">
        <v>0</v>
      </c>
      <c r="O148" s="98"/>
      <c r="P148" s="16" t="s">
        <v>1239</v>
      </c>
      <c r="Q148" s="16" t="s">
        <v>1240</v>
      </c>
      <c r="R148" s="16" t="s">
        <v>1241</v>
      </c>
      <c r="S148" s="16" t="s">
        <v>3116</v>
      </c>
      <c r="T148" s="16"/>
      <c r="U148" s="16" t="s">
        <v>66</v>
      </c>
    </row>
    <row r="149" spans="2:21" s="4" customFormat="1" ht="17.45" customHeight="1">
      <c r="B149" s="16">
        <v>2025</v>
      </c>
      <c r="C149" s="16">
        <v>7</v>
      </c>
      <c r="D149" s="130" t="s">
        <v>14</v>
      </c>
      <c r="E149" s="131" t="s">
        <v>1218</v>
      </c>
      <c r="F149" s="132" t="s">
        <v>69</v>
      </c>
      <c r="G149" s="131" t="s">
        <v>71</v>
      </c>
      <c r="H149" s="131" t="s">
        <v>51</v>
      </c>
      <c r="I149" s="65">
        <v>7400000000</v>
      </c>
      <c r="J149" s="58">
        <v>800000000</v>
      </c>
      <c r="K149" s="58"/>
      <c r="L149" s="58">
        <v>8200000000</v>
      </c>
      <c r="M149" s="58">
        <v>3000000000</v>
      </c>
      <c r="N149" s="58">
        <v>5700000000</v>
      </c>
      <c r="O149" s="98"/>
      <c r="P149" s="16" t="s">
        <v>1219</v>
      </c>
      <c r="Q149" s="16" t="s">
        <v>1220</v>
      </c>
      <c r="R149" s="16" t="s">
        <v>1221</v>
      </c>
      <c r="S149" s="16" t="s">
        <v>3116</v>
      </c>
      <c r="T149" s="16"/>
      <c r="U149" s="16"/>
    </row>
    <row r="150" spans="2:21" s="4" customFormat="1" ht="17.45" customHeight="1">
      <c r="B150" s="16">
        <v>2025</v>
      </c>
      <c r="C150" s="16">
        <v>7</v>
      </c>
      <c r="D150" s="16" t="s">
        <v>14</v>
      </c>
      <c r="E150" s="64" t="s">
        <v>1222</v>
      </c>
      <c r="F150" s="134" t="s">
        <v>69</v>
      </c>
      <c r="G150" s="64" t="s">
        <v>37</v>
      </c>
      <c r="H150" s="64" t="s">
        <v>51</v>
      </c>
      <c r="I150" s="65">
        <v>100000000</v>
      </c>
      <c r="J150" s="58">
        <v>50000000</v>
      </c>
      <c r="K150" s="58">
        <v>0</v>
      </c>
      <c r="L150" s="58">
        <v>150000000</v>
      </c>
      <c r="M150" s="58">
        <v>150000000</v>
      </c>
      <c r="N150" s="58">
        <v>150000000</v>
      </c>
      <c r="O150" s="98"/>
      <c r="P150" s="16" t="s">
        <v>1219</v>
      </c>
      <c r="Q150" s="16" t="s">
        <v>1220</v>
      </c>
      <c r="R150" s="16" t="s">
        <v>1221</v>
      </c>
      <c r="S150" s="16" t="s">
        <v>3116</v>
      </c>
      <c r="T150" s="16"/>
      <c r="U150" s="16"/>
    </row>
    <row r="151" spans="2:21" s="4" customFormat="1" ht="17.45" customHeight="1">
      <c r="B151" s="16">
        <v>2025</v>
      </c>
      <c r="C151" s="16">
        <v>7</v>
      </c>
      <c r="D151" s="16" t="s">
        <v>14</v>
      </c>
      <c r="E151" s="64" t="s">
        <v>1223</v>
      </c>
      <c r="F151" s="134" t="s">
        <v>69</v>
      </c>
      <c r="G151" s="64" t="s">
        <v>38</v>
      </c>
      <c r="H151" s="64" t="s">
        <v>51</v>
      </c>
      <c r="I151" s="65">
        <v>30000000</v>
      </c>
      <c r="J151" s="58"/>
      <c r="K151" s="58">
        <v>0</v>
      </c>
      <c r="L151" s="58">
        <v>30000000</v>
      </c>
      <c r="M151" s="58">
        <v>30000000</v>
      </c>
      <c r="N151" s="58">
        <v>30000000</v>
      </c>
      <c r="O151" s="98"/>
      <c r="P151" s="16" t="s">
        <v>1219</v>
      </c>
      <c r="Q151" s="16" t="s">
        <v>1220</v>
      </c>
      <c r="R151" s="16" t="s">
        <v>1221</v>
      </c>
      <c r="S151" s="16" t="s">
        <v>3116</v>
      </c>
      <c r="T151" s="16"/>
      <c r="U151" s="16"/>
    </row>
    <row r="152" spans="2:21" s="4" customFormat="1" ht="17.45" customHeight="1">
      <c r="B152" s="16">
        <v>2025</v>
      </c>
      <c r="C152" s="16">
        <v>7</v>
      </c>
      <c r="D152" s="16" t="s">
        <v>14</v>
      </c>
      <c r="E152" s="16" t="s">
        <v>1267</v>
      </c>
      <c r="F152" s="74" t="s">
        <v>1268</v>
      </c>
      <c r="G152" s="64" t="s">
        <v>16</v>
      </c>
      <c r="H152" s="16" t="s">
        <v>53</v>
      </c>
      <c r="I152" s="58">
        <v>21000000</v>
      </c>
      <c r="J152" s="58">
        <v>0</v>
      </c>
      <c r="K152" s="58">
        <v>0</v>
      </c>
      <c r="L152" s="58">
        <f>SUM(I152:K152)</f>
        <v>21000000</v>
      </c>
      <c r="M152" s="58">
        <v>21000000</v>
      </c>
      <c r="N152" s="58">
        <v>0</v>
      </c>
      <c r="O152" s="98"/>
      <c r="P152" s="16" t="s">
        <v>867</v>
      </c>
      <c r="Q152" s="16" t="s">
        <v>1269</v>
      </c>
      <c r="R152" s="16" t="s">
        <v>1270</v>
      </c>
      <c r="S152" s="16" t="s">
        <v>3116</v>
      </c>
      <c r="T152" s="16"/>
      <c r="U152" s="16" t="s">
        <v>66</v>
      </c>
    </row>
    <row r="153" spans="2:21" s="4" customFormat="1" ht="17.45" customHeight="1">
      <c r="B153" s="16">
        <v>2025</v>
      </c>
      <c r="C153" s="16">
        <v>7</v>
      </c>
      <c r="D153" s="16" t="s">
        <v>14</v>
      </c>
      <c r="E153" s="16" t="s">
        <v>1271</v>
      </c>
      <c r="F153" s="74" t="s">
        <v>1272</v>
      </c>
      <c r="G153" s="64" t="s">
        <v>16</v>
      </c>
      <c r="H153" s="16" t="s">
        <v>53</v>
      </c>
      <c r="I153" s="58">
        <v>20950000</v>
      </c>
      <c r="J153" s="58">
        <v>0</v>
      </c>
      <c r="K153" s="58">
        <v>0</v>
      </c>
      <c r="L153" s="58">
        <f>SUM(I153:K153)</f>
        <v>20950000</v>
      </c>
      <c r="M153" s="58">
        <v>20950000</v>
      </c>
      <c r="N153" s="58">
        <v>0</v>
      </c>
      <c r="O153" s="98"/>
      <c r="P153" s="16" t="s">
        <v>867</v>
      </c>
      <c r="Q153" s="16" t="s">
        <v>1269</v>
      </c>
      <c r="R153" s="16" t="s">
        <v>1270</v>
      </c>
      <c r="S153" s="16" t="s">
        <v>3116</v>
      </c>
      <c r="T153" s="16"/>
      <c r="U153" s="16" t="s">
        <v>66</v>
      </c>
    </row>
    <row r="154" spans="2:21" s="4" customFormat="1" ht="17.45" customHeight="1">
      <c r="B154" s="16">
        <v>2025</v>
      </c>
      <c r="C154" s="16">
        <v>7</v>
      </c>
      <c r="D154" s="16" t="s">
        <v>14</v>
      </c>
      <c r="E154" s="130" t="s">
        <v>1273</v>
      </c>
      <c r="F154" s="74" t="s">
        <v>844</v>
      </c>
      <c r="G154" s="64" t="s">
        <v>71</v>
      </c>
      <c r="H154" s="16" t="s">
        <v>52</v>
      </c>
      <c r="I154" s="58">
        <v>332405000</v>
      </c>
      <c r="J154" s="58">
        <v>30731000</v>
      </c>
      <c r="K154" s="58">
        <v>0</v>
      </c>
      <c r="L154" s="58">
        <v>363136000</v>
      </c>
      <c r="M154" s="58">
        <v>363136000</v>
      </c>
      <c r="N154" s="58">
        <v>254195199.99999997</v>
      </c>
      <c r="O154" s="98"/>
      <c r="P154" s="16" t="s">
        <v>867</v>
      </c>
      <c r="Q154" s="16" t="s">
        <v>868</v>
      </c>
      <c r="R154" s="16" t="s">
        <v>869</v>
      </c>
      <c r="S154" s="16" t="s">
        <v>3116</v>
      </c>
      <c r="T154" s="16"/>
      <c r="U154" s="16"/>
    </row>
    <row r="155" spans="2:21" s="4" customFormat="1" ht="17.45" customHeight="1">
      <c r="B155" s="16">
        <v>2025</v>
      </c>
      <c r="C155" s="16">
        <v>7</v>
      </c>
      <c r="D155" s="16" t="s">
        <v>14</v>
      </c>
      <c r="E155" s="130" t="s">
        <v>1274</v>
      </c>
      <c r="F155" s="74" t="s">
        <v>844</v>
      </c>
      <c r="G155" s="64" t="s">
        <v>71</v>
      </c>
      <c r="H155" s="16" t="s">
        <v>52</v>
      </c>
      <c r="I155" s="65">
        <v>254602000</v>
      </c>
      <c r="J155" s="65">
        <v>42135000</v>
      </c>
      <c r="K155" s="65">
        <v>0</v>
      </c>
      <c r="L155" s="65">
        <v>296737000</v>
      </c>
      <c r="M155" s="65">
        <v>296737000</v>
      </c>
      <c r="N155" s="65">
        <v>207715900</v>
      </c>
      <c r="O155" s="98"/>
      <c r="P155" s="16" t="s">
        <v>867</v>
      </c>
      <c r="Q155" s="16" t="s">
        <v>868</v>
      </c>
      <c r="R155" s="16" t="s">
        <v>869</v>
      </c>
      <c r="S155" s="16" t="s">
        <v>3116</v>
      </c>
      <c r="T155" s="16"/>
      <c r="U155" s="16"/>
    </row>
    <row r="156" spans="2:21" s="4" customFormat="1" ht="17.45" customHeight="1">
      <c r="B156" s="16">
        <v>2025</v>
      </c>
      <c r="C156" s="64">
        <v>7</v>
      </c>
      <c r="D156" s="64" t="s">
        <v>14</v>
      </c>
      <c r="E156" s="64" t="s">
        <v>1215</v>
      </c>
      <c r="F156" s="134" t="s">
        <v>69</v>
      </c>
      <c r="G156" s="64" t="s">
        <v>16</v>
      </c>
      <c r="H156" s="64" t="s">
        <v>53</v>
      </c>
      <c r="I156" s="65">
        <v>5995000</v>
      </c>
      <c r="J156" s="65">
        <v>0</v>
      </c>
      <c r="K156" s="65">
        <v>0</v>
      </c>
      <c r="L156" s="65">
        <v>5995000</v>
      </c>
      <c r="M156" s="65">
        <v>0</v>
      </c>
      <c r="N156" s="65">
        <v>5995000</v>
      </c>
      <c r="O156" s="135"/>
      <c r="P156" s="64" t="s">
        <v>1211</v>
      </c>
      <c r="Q156" s="64" t="s">
        <v>1216</v>
      </c>
      <c r="R156" s="64" t="s">
        <v>1217</v>
      </c>
      <c r="S156" s="16" t="s">
        <v>3116</v>
      </c>
      <c r="T156" s="64"/>
      <c r="U156" s="64" t="s">
        <v>78</v>
      </c>
    </row>
    <row r="157" spans="2:21" s="4" customFormat="1" ht="17.45" customHeight="1">
      <c r="B157" s="16">
        <v>2025</v>
      </c>
      <c r="C157" s="31">
        <v>7</v>
      </c>
      <c r="D157" s="31" t="s">
        <v>14</v>
      </c>
      <c r="E157" s="31" t="s">
        <v>424</v>
      </c>
      <c r="F157" s="54" t="s">
        <v>46</v>
      </c>
      <c r="G157" s="31" t="s">
        <v>16</v>
      </c>
      <c r="H157" s="31" t="s">
        <v>52</v>
      </c>
      <c r="I157" s="33">
        <v>44000000</v>
      </c>
      <c r="J157" s="33">
        <v>70000000</v>
      </c>
      <c r="K157" s="33">
        <v>1000000</v>
      </c>
      <c r="L157" s="58">
        <v>115000000</v>
      </c>
      <c r="M157" s="33">
        <v>115000000</v>
      </c>
      <c r="N157" s="33"/>
      <c r="O157" s="38"/>
      <c r="P157" s="16" t="s">
        <v>223</v>
      </c>
      <c r="Q157" s="16" t="s">
        <v>422</v>
      </c>
      <c r="R157" s="16" t="s">
        <v>423</v>
      </c>
      <c r="S157" s="16" t="s">
        <v>3116</v>
      </c>
      <c r="T157" s="31"/>
      <c r="U157" s="31"/>
    </row>
    <row r="158" spans="2:21" s="4" customFormat="1" ht="17.45" customHeight="1">
      <c r="B158" s="16">
        <v>2025</v>
      </c>
      <c r="C158" s="31">
        <v>7</v>
      </c>
      <c r="D158" s="31" t="s">
        <v>14</v>
      </c>
      <c r="E158" s="31" t="s">
        <v>425</v>
      </c>
      <c r="F158" s="54" t="s">
        <v>46</v>
      </c>
      <c r="G158" s="31" t="s">
        <v>16</v>
      </c>
      <c r="H158" s="31" t="s">
        <v>52</v>
      </c>
      <c r="I158" s="33">
        <v>49500000</v>
      </c>
      <c r="J158" s="33">
        <v>30000000</v>
      </c>
      <c r="K158" s="33">
        <v>500000</v>
      </c>
      <c r="L158" s="58">
        <v>80000000</v>
      </c>
      <c r="M158" s="33">
        <v>80000000</v>
      </c>
      <c r="N158" s="33"/>
      <c r="O158" s="38"/>
      <c r="P158" s="16" t="s">
        <v>223</v>
      </c>
      <c r="Q158" s="16" t="s">
        <v>422</v>
      </c>
      <c r="R158" s="16" t="s">
        <v>423</v>
      </c>
      <c r="S158" s="16" t="s">
        <v>3116</v>
      </c>
      <c r="T158" s="31"/>
      <c r="U158" s="31"/>
    </row>
    <row r="159" spans="2:21" s="4" customFormat="1" ht="17.45" customHeight="1">
      <c r="B159" s="16">
        <v>2025</v>
      </c>
      <c r="C159" s="31">
        <v>7</v>
      </c>
      <c r="D159" s="31" t="s">
        <v>14</v>
      </c>
      <c r="E159" s="31" t="s">
        <v>1761</v>
      </c>
      <c r="F159" s="54" t="s">
        <v>46</v>
      </c>
      <c r="G159" s="31" t="s">
        <v>71</v>
      </c>
      <c r="H159" s="31" t="s">
        <v>52</v>
      </c>
      <c r="I159" s="33">
        <v>1600237000</v>
      </c>
      <c r="J159" s="33">
        <v>390306800</v>
      </c>
      <c r="K159" s="33"/>
      <c r="L159" s="58">
        <v>1990543800</v>
      </c>
      <c r="M159" s="33">
        <v>597163000</v>
      </c>
      <c r="N159" s="33">
        <v>1990543800</v>
      </c>
      <c r="O159" s="38"/>
      <c r="P159" s="16" t="s">
        <v>223</v>
      </c>
      <c r="Q159" s="16" t="s">
        <v>315</v>
      </c>
      <c r="R159" s="16" t="s">
        <v>1762</v>
      </c>
      <c r="S159" s="16" t="s">
        <v>3116</v>
      </c>
      <c r="T159" s="31"/>
      <c r="U159" s="31"/>
    </row>
    <row r="160" spans="2:21" s="4" customFormat="1" ht="17.45" customHeight="1">
      <c r="B160" s="16">
        <v>2025</v>
      </c>
      <c r="C160" s="31">
        <v>7</v>
      </c>
      <c r="D160" s="31" t="s">
        <v>14</v>
      </c>
      <c r="E160" s="31" t="s">
        <v>1763</v>
      </c>
      <c r="F160" s="54" t="s">
        <v>46</v>
      </c>
      <c r="G160" s="31" t="s">
        <v>37</v>
      </c>
      <c r="H160" s="31" t="s">
        <v>52</v>
      </c>
      <c r="I160" s="33">
        <v>195432000</v>
      </c>
      <c r="J160" s="33">
        <v>34354000</v>
      </c>
      <c r="K160" s="33"/>
      <c r="L160" s="33">
        <v>229786000</v>
      </c>
      <c r="M160" s="33">
        <v>68936000</v>
      </c>
      <c r="N160" s="33">
        <v>229786000</v>
      </c>
      <c r="O160" s="38"/>
      <c r="P160" s="31" t="s">
        <v>223</v>
      </c>
      <c r="Q160" s="31" t="s">
        <v>1764</v>
      </c>
      <c r="R160" s="31" t="s">
        <v>1765</v>
      </c>
      <c r="S160" s="16" t="s">
        <v>3116</v>
      </c>
      <c r="T160" s="31"/>
      <c r="U160" s="31"/>
    </row>
    <row r="161" spans="2:21" s="4" customFormat="1" ht="17.45" customHeight="1">
      <c r="B161" s="16">
        <v>2025</v>
      </c>
      <c r="C161" s="16">
        <v>7</v>
      </c>
      <c r="D161" s="16" t="s">
        <v>14</v>
      </c>
      <c r="E161" s="16" t="s">
        <v>1754</v>
      </c>
      <c r="F161" s="74" t="s">
        <v>46</v>
      </c>
      <c r="G161" s="16" t="s">
        <v>37</v>
      </c>
      <c r="H161" s="16" t="s">
        <v>51</v>
      </c>
      <c r="I161" s="58">
        <v>93928000</v>
      </c>
      <c r="J161" s="58">
        <v>0</v>
      </c>
      <c r="K161" s="58">
        <v>0</v>
      </c>
      <c r="L161" s="33">
        <v>93928000</v>
      </c>
      <c r="M161" s="58">
        <v>46964000</v>
      </c>
      <c r="N161" s="58">
        <v>65749600</v>
      </c>
      <c r="O161" s="98"/>
      <c r="P161" s="16" t="s">
        <v>190</v>
      </c>
      <c r="Q161" s="16" t="s">
        <v>1094</v>
      </c>
      <c r="R161" s="16" t="s">
        <v>1101</v>
      </c>
      <c r="S161" s="16" t="s">
        <v>3116</v>
      </c>
      <c r="T161" s="16"/>
      <c r="U161" s="31"/>
    </row>
    <row r="162" spans="2:21" s="4" customFormat="1" ht="17.45" customHeight="1">
      <c r="B162" s="16">
        <v>2025</v>
      </c>
      <c r="C162" s="16">
        <v>7</v>
      </c>
      <c r="D162" s="16" t="s">
        <v>14</v>
      </c>
      <c r="E162" s="16" t="s">
        <v>1755</v>
      </c>
      <c r="F162" s="74" t="s">
        <v>46</v>
      </c>
      <c r="G162" s="16" t="s">
        <v>38</v>
      </c>
      <c r="H162" s="16" t="s">
        <v>51</v>
      </c>
      <c r="I162" s="58">
        <v>21000000</v>
      </c>
      <c r="J162" s="58">
        <v>0</v>
      </c>
      <c r="K162" s="58">
        <v>0</v>
      </c>
      <c r="L162" s="58">
        <v>21000000</v>
      </c>
      <c r="M162" s="58">
        <v>10500000</v>
      </c>
      <c r="N162" s="58">
        <v>14700000</v>
      </c>
      <c r="O162" s="98"/>
      <c r="P162" s="16" t="s">
        <v>190</v>
      </c>
      <c r="Q162" s="16" t="s">
        <v>1094</v>
      </c>
      <c r="R162" s="16" t="s">
        <v>1101</v>
      </c>
      <c r="S162" s="16" t="s">
        <v>3116</v>
      </c>
      <c r="T162" s="16"/>
      <c r="U162" s="16"/>
    </row>
    <row r="163" spans="2:21" s="4" customFormat="1" ht="17.45" customHeight="1">
      <c r="B163" s="16">
        <v>2025</v>
      </c>
      <c r="C163" s="16">
        <v>7</v>
      </c>
      <c r="D163" s="31" t="s">
        <v>14</v>
      </c>
      <c r="E163" s="31" t="s">
        <v>1756</v>
      </c>
      <c r="F163" s="54" t="s">
        <v>46</v>
      </c>
      <c r="G163" s="31" t="s">
        <v>39</v>
      </c>
      <c r="H163" s="31" t="s">
        <v>51</v>
      </c>
      <c r="I163" s="33">
        <v>11000000</v>
      </c>
      <c r="J163" s="33">
        <v>0</v>
      </c>
      <c r="K163" s="33">
        <v>0</v>
      </c>
      <c r="L163" s="33">
        <v>11000000</v>
      </c>
      <c r="M163" s="33">
        <v>5500000</v>
      </c>
      <c r="N163" s="33">
        <v>7700000</v>
      </c>
      <c r="O163" s="38"/>
      <c r="P163" s="31" t="s">
        <v>190</v>
      </c>
      <c r="Q163" s="31" t="s">
        <v>1094</v>
      </c>
      <c r="R163" s="31" t="s">
        <v>1101</v>
      </c>
      <c r="S163" s="16" t="s">
        <v>3116</v>
      </c>
      <c r="T163" s="31"/>
      <c r="U163" s="31"/>
    </row>
    <row r="164" spans="2:21" s="4" customFormat="1" ht="17.45" customHeight="1">
      <c r="B164" s="31">
        <v>2025</v>
      </c>
      <c r="C164" s="31">
        <v>7</v>
      </c>
      <c r="D164" s="31" t="s">
        <v>15</v>
      </c>
      <c r="E164" s="31" t="s">
        <v>1721</v>
      </c>
      <c r="F164" s="54" t="s">
        <v>46</v>
      </c>
      <c r="G164" s="31" t="s">
        <v>79</v>
      </c>
      <c r="H164" s="31" t="s">
        <v>52</v>
      </c>
      <c r="I164" s="33">
        <v>524900000</v>
      </c>
      <c r="J164" s="33">
        <v>0</v>
      </c>
      <c r="K164" s="33">
        <v>0</v>
      </c>
      <c r="L164" s="33">
        <v>524900000</v>
      </c>
      <c r="M164" s="33">
        <v>253364000</v>
      </c>
      <c r="N164" s="33">
        <f>M164*0.6</f>
        <v>152018400</v>
      </c>
      <c r="O164" s="38"/>
      <c r="P164" s="68" t="s">
        <v>1082</v>
      </c>
      <c r="Q164" s="68" t="s">
        <v>1083</v>
      </c>
      <c r="R164" s="68" t="s">
        <v>1084</v>
      </c>
      <c r="S164" s="16" t="s">
        <v>3116</v>
      </c>
      <c r="T164" s="31"/>
      <c r="U164" s="31"/>
    </row>
    <row r="165" spans="2:21" s="4" customFormat="1" ht="17.45" customHeight="1">
      <c r="B165" s="31">
        <v>2025</v>
      </c>
      <c r="C165" s="31">
        <v>7</v>
      </c>
      <c r="D165" s="31" t="s">
        <v>15</v>
      </c>
      <c r="E165" s="31" t="s">
        <v>1722</v>
      </c>
      <c r="F165" s="54" t="s">
        <v>46</v>
      </c>
      <c r="G165" s="31" t="s">
        <v>79</v>
      </c>
      <c r="H165" s="31" t="s">
        <v>52</v>
      </c>
      <c r="I165" s="33">
        <v>309379000</v>
      </c>
      <c r="J165" s="33">
        <v>0</v>
      </c>
      <c r="K165" s="33">
        <v>0</v>
      </c>
      <c r="L165" s="33">
        <v>309379000</v>
      </c>
      <c r="M165" s="33">
        <v>309379000</v>
      </c>
      <c r="N165" s="33">
        <f>M165*0.4</f>
        <v>123751600</v>
      </c>
      <c r="O165" s="38"/>
      <c r="P165" s="68" t="s">
        <v>1082</v>
      </c>
      <c r="Q165" s="68" t="s">
        <v>1083</v>
      </c>
      <c r="R165" s="68" t="s">
        <v>1084</v>
      </c>
      <c r="S165" s="16" t="s">
        <v>3116</v>
      </c>
      <c r="T165" s="31"/>
      <c r="U165" s="31"/>
    </row>
    <row r="166" spans="2:21" s="4" customFormat="1" ht="17.45" customHeight="1">
      <c r="B166" s="31">
        <v>2025</v>
      </c>
      <c r="C166" s="31">
        <v>7</v>
      </c>
      <c r="D166" s="31" t="s">
        <v>15</v>
      </c>
      <c r="E166" s="31" t="s">
        <v>1723</v>
      </c>
      <c r="F166" s="54" t="s">
        <v>46</v>
      </c>
      <c r="G166" s="31" t="s">
        <v>79</v>
      </c>
      <c r="H166" s="31" t="s">
        <v>52</v>
      </c>
      <c r="I166" s="33">
        <v>799303000</v>
      </c>
      <c r="J166" s="33"/>
      <c r="K166" s="33"/>
      <c r="L166" s="33">
        <v>799303000</v>
      </c>
      <c r="M166" s="33">
        <v>799303000</v>
      </c>
      <c r="N166" s="33">
        <f>M166*0.4</f>
        <v>319721200</v>
      </c>
      <c r="O166" s="38"/>
      <c r="P166" s="68" t="s">
        <v>1082</v>
      </c>
      <c r="Q166" s="31" t="s">
        <v>1724</v>
      </c>
      <c r="R166" s="31" t="s">
        <v>1725</v>
      </c>
      <c r="S166" s="16" t="s">
        <v>3116</v>
      </c>
      <c r="T166" s="31"/>
      <c r="U166" s="31"/>
    </row>
    <row r="167" spans="2:21" s="4" customFormat="1" ht="17.45" customHeight="1">
      <c r="B167" s="31">
        <v>2025</v>
      </c>
      <c r="C167" s="31">
        <v>7</v>
      </c>
      <c r="D167" s="31" t="s">
        <v>14</v>
      </c>
      <c r="E167" s="31" t="s">
        <v>1726</v>
      </c>
      <c r="F167" s="54" t="s">
        <v>46</v>
      </c>
      <c r="G167" s="31" t="s">
        <v>37</v>
      </c>
      <c r="H167" s="31" t="s">
        <v>51</v>
      </c>
      <c r="I167" s="33">
        <v>193750000</v>
      </c>
      <c r="J167" s="33">
        <v>0</v>
      </c>
      <c r="K167" s="33">
        <v>0</v>
      </c>
      <c r="L167" s="33">
        <f t="shared" ref="L167:L176" si="5">SUM(I167:K167)</f>
        <v>193750000</v>
      </c>
      <c r="M167" s="33">
        <v>193750000</v>
      </c>
      <c r="N167" s="33">
        <v>96875000</v>
      </c>
      <c r="O167" s="38"/>
      <c r="P167" s="31" t="s">
        <v>1082</v>
      </c>
      <c r="Q167" s="31" t="s">
        <v>1727</v>
      </c>
      <c r="R167" s="31" t="s">
        <v>1728</v>
      </c>
      <c r="S167" s="16" t="s">
        <v>3116</v>
      </c>
      <c r="T167" s="31"/>
      <c r="U167" s="31"/>
    </row>
    <row r="168" spans="2:21" s="4" customFormat="1" ht="17.45" customHeight="1">
      <c r="B168" s="31">
        <v>2025</v>
      </c>
      <c r="C168" s="31">
        <v>7</v>
      </c>
      <c r="D168" s="31" t="s">
        <v>14</v>
      </c>
      <c r="E168" s="31" t="s">
        <v>1729</v>
      </c>
      <c r="F168" s="54" t="s">
        <v>46</v>
      </c>
      <c r="G168" s="31" t="s">
        <v>37</v>
      </c>
      <c r="H168" s="31" t="s">
        <v>51</v>
      </c>
      <c r="I168" s="33">
        <v>124558000</v>
      </c>
      <c r="J168" s="33">
        <v>0</v>
      </c>
      <c r="K168" s="33">
        <v>0</v>
      </c>
      <c r="L168" s="33">
        <f t="shared" si="5"/>
        <v>124558000</v>
      </c>
      <c r="M168" s="33">
        <v>124558000</v>
      </c>
      <c r="N168" s="33">
        <v>62279000</v>
      </c>
      <c r="O168" s="38"/>
      <c r="P168" s="31" t="s">
        <v>1082</v>
      </c>
      <c r="Q168" s="31" t="s">
        <v>1727</v>
      </c>
      <c r="R168" s="31" t="s">
        <v>1728</v>
      </c>
      <c r="S168" s="16" t="s">
        <v>3116</v>
      </c>
      <c r="T168" s="31"/>
      <c r="U168" s="31"/>
    </row>
    <row r="169" spans="2:21" s="4" customFormat="1" ht="17.45" customHeight="1">
      <c r="B169" s="31">
        <v>2025</v>
      </c>
      <c r="C169" s="31">
        <v>7</v>
      </c>
      <c r="D169" s="31" t="s">
        <v>14</v>
      </c>
      <c r="E169" s="31" t="s">
        <v>1730</v>
      </c>
      <c r="F169" s="54" t="s">
        <v>46</v>
      </c>
      <c r="G169" s="31" t="s">
        <v>17</v>
      </c>
      <c r="H169" s="31" t="s">
        <v>51</v>
      </c>
      <c r="I169" s="33">
        <v>450000000</v>
      </c>
      <c r="J169" s="33">
        <v>0</v>
      </c>
      <c r="K169" s="33">
        <v>0</v>
      </c>
      <c r="L169" s="33">
        <f t="shared" si="5"/>
        <v>450000000</v>
      </c>
      <c r="M169" s="33">
        <v>450000000</v>
      </c>
      <c r="N169" s="33">
        <v>225000000</v>
      </c>
      <c r="O169" s="38"/>
      <c r="P169" s="31" t="s">
        <v>1082</v>
      </c>
      <c r="Q169" s="31" t="s">
        <v>1727</v>
      </c>
      <c r="R169" s="31" t="s">
        <v>1728</v>
      </c>
      <c r="S169" s="16" t="s">
        <v>3116</v>
      </c>
      <c r="T169" s="31"/>
      <c r="U169" s="31"/>
    </row>
    <row r="170" spans="2:21" s="4" customFormat="1" ht="17.45" customHeight="1">
      <c r="B170" s="31">
        <v>2025</v>
      </c>
      <c r="C170" s="31">
        <v>7</v>
      </c>
      <c r="D170" s="31" t="s">
        <v>14</v>
      </c>
      <c r="E170" s="31" t="s">
        <v>1731</v>
      </c>
      <c r="F170" s="54" t="s">
        <v>1085</v>
      </c>
      <c r="G170" s="31" t="s">
        <v>876</v>
      </c>
      <c r="H170" s="31" t="s">
        <v>63</v>
      </c>
      <c r="I170" s="33">
        <v>297000000</v>
      </c>
      <c r="J170" s="33">
        <v>955000</v>
      </c>
      <c r="K170" s="33">
        <v>0</v>
      </c>
      <c r="L170" s="33">
        <f t="shared" si="5"/>
        <v>297955000</v>
      </c>
      <c r="M170" s="33">
        <v>297000000</v>
      </c>
      <c r="N170" s="33">
        <f>L170*0.5</f>
        <v>148977500</v>
      </c>
      <c r="O170" s="38"/>
      <c r="P170" s="31" t="s">
        <v>1082</v>
      </c>
      <c r="Q170" s="31" t="s">
        <v>1114</v>
      </c>
      <c r="R170" s="31" t="s">
        <v>1732</v>
      </c>
      <c r="S170" s="16" t="s">
        <v>3116</v>
      </c>
      <c r="T170" s="31"/>
      <c r="U170" s="31"/>
    </row>
    <row r="171" spans="2:21" s="4" customFormat="1" ht="17.45" customHeight="1">
      <c r="B171" s="31">
        <v>2025</v>
      </c>
      <c r="C171" s="31">
        <v>7</v>
      </c>
      <c r="D171" s="31" t="s">
        <v>843</v>
      </c>
      <c r="E171" s="31" t="s">
        <v>1733</v>
      </c>
      <c r="F171" s="54" t="s">
        <v>1085</v>
      </c>
      <c r="G171" s="31" t="s">
        <v>866</v>
      </c>
      <c r="H171" s="31" t="s">
        <v>63</v>
      </c>
      <c r="I171" s="33">
        <v>52000000</v>
      </c>
      <c r="J171" s="33">
        <v>961000</v>
      </c>
      <c r="K171" s="33"/>
      <c r="L171" s="33">
        <f t="shared" si="5"/>
        <v>52961000</v>
      </c>
      <c r="M171" s="33">
        <v>52000000</v>
      </c>
      <c r="N171" s="33">
        <f>L171*0.5</f>
        <v>26480500</v>
      </c>
      <c r="O171" s="38"/>
      <c r="P171" s="31" t="s">
        <v>1082</v>
      </c>
      <c r="Q171" s="31" t="s">
        <v>1114</v>
      </c>
      <c r="R171" s="31" t="s">
        <v>1732</v>
      </c>
      <c r="S171" s="31" t="s">
        <v>3116</v>
      </c>
      <c r="T171" s="31"/>
      <c r="U171" s="31"/>
    </row>
    <row r="172" spans="2:21" s="4" customFormat="1" ht="17.45" customHeight="1">
      <c r="B172" s="64">
        <v>2025</v>
      </c>
      <c r="C172" s="64">
        <v>7</v>
      </c>
      <c r="D172" s="64" t="s">
        <v>14</v>
      </c>
      <c r="E172" s="64" t="s">
        <v>1719</v>
      </c>
      <c r="F172" s="134" t="s">
        <v>46</v>
      </c>
      <c r="G172" s="64" t="s">
        <v>17</v>
      </c>
      <c r="H172" s="64" t="s">
        <v>52</v>
      </c>
      <c r="I172" s="65">
        <v>25625024000</v>
      </c>
      <c r="J172" s="65">
        <v>2643776000</v>
      </c>
      <c r="K172" s="65"/>
      <c r="L172" s="65">
        <f t="shared" si="5"/>
        <v>28268800000</v>
      </c>
      <c r="M172" s="65">
        <v>3000000000</v>
      </c>
      <c r="N172" s="65">
        <v>3000000000</v>
      </c>
      <c r="O172" s="135"/>
      <c r="P172" s="59" t="s">
        <v>1720</v>
      </c>
      <c r="Q172" s="59" t="s">
        <v>1090</v>
      </c>
      <c r="R172" s="59" t="s">
        <v>1091</v>
      </c>
      <c r="S172" s="64" t="s">
        <v>3117</v>
      </c>
      <c r="T172" s="64"/>
      <c r="U172" s="64"/>
    </row>
    <row r="173" spans="2:21" s="4" customFormat="1" ht="17.45" customHeight="1">
      <c r="B173" s="16">
        <v>2025</v>
      </c>
      <c r="C173" s="16">
        <v>7</v>
      </c>
      <c r="D173" s="16" t="s">
        <v>15</v>
      </c>
      <c r="E173" s="16" t="s">
        <v>1738</v>
      </c>
      <c r="F173" s="74" t="s">
        <v>1085</v>
      </c>
      <c r="G173" s="16" t="s">
        <v>16</v>
      </c>
      <c r="H173" s="16" t="s">
        <v>51</v>
      </c>
      <c r="I173" s="58">
        <v>700000000</v>
      </c>
      <c r="J173" s="58"/>
      <c r="K173" s="58"/>
      <c r="L173" s="58">
        <f t="shared" si="5"/>
        <v>700000000</v>
      </c>
      <c r="M173" s="58">
        <v>700000000</v>
      </c>
      <c r="N173" s="58">
        <v>700000000</v>
      </c>
      <c r="O173" s="98" t="s">
        <v>1739</v>
      </c>
      <c r="P173" s="16" t="s">
        <v>370</v>
      </c>
      <c r="Q173" s="16" t="s">
        <v>1740</v>
      </c>
      <c r="R173" s="16" t="s">
        <v>1741</v>
      </c>
      <c r="S173" s="16" t="s">
        <v>3116</v>
      </c>
      <c r="T173" s="16"/>
      <c r="U173" s="16"/>
    </row>
    <row r="174" spans="2:21" s="4" customFormat="1" ht="17.45" customHeight="1">
      <c r="B174" s="16">
        <v>2025</v>
      </c>
      <c r="C174" s="16">
        <v>7</v>
      </c>
      <c r="D174" s="16" t="s">
        <v>14</v>
      </c>
      <c r="E174" s="16" t="s">
        <v>1738</v>
      </c>
      <c r="F174" s="74" t="s">
        <v>46</v>
      </c>
      <c r="G174" s="16" t="s">
        <v>37</v>
      </c>
      <c r="H174" s="16" t="s">
        <v>62</v>
      </c>
      <c r="I174" s="58">
        <v>54800000</v>
      </c>
      <c r="J174" s="58"/>
      <c r="K174" s="58"/>
      <c r="L174" s="58">
        <f t="shared" si="5"/>
        <v>54800000</v>
      </c>
      <c r="M174" s="58">
        <v>54800000</v>
      </c>
      <c r="N174" s="58">
        <v>54800000</v>
      </c>
      <c r="O174" s="98" t="s">
        <v>1739</v>
      </c>
      <c r="P174" s="16" t="s">
        <v>370</v>
      </c>
      <c r="Q174" s="16" t="s">
        <v>1117</v>
      </c>
      <c r="R174" s="16" t="s">
        <v>1118</v>
      </c>
      <c r="S174" s="16" t="s">
        <v>3116</v>
      </c>
      <c r="T174" s="16"/>
      <c r="U174" s="16"/>
    </row>
    <row r="175" spans="2:21" s="4" customFormat="1" ht="17.45" customHeight="1">
      <c r="B175" s="16">
        <v>2025</v>
      </c>
      <c r="C175" s="31">
        <v>7</v>
      </c>
      <c r="D175" s="31" t="s">
        <v>15</v>
      </c>
      <c r="E175" s="31" t="s">
        <v>1742</v>
      </c>
      <c r="F175" s="54" t="s">
        <v>46</v>
      </c>
      <c r="G175" s="31" t="s">
        <v>37</v>
      </c>
      <c r="H175" s="16" t="s">
        <v>52</v>
      </c>
      <c r="I175" s="33">
        <v>1029050000</v>
      </c>
      <c r="J175" s="33"/>
      <c r="K175" s="33"/>
      <c r="L175" s="33">
        <f t="shared" si="5"/>
        <v>1029050000</v>
      </c>
      <c r="M175" s="33">
        <v>1000000</v>
      </c>
      <c r="N175" s="33">
        <v>1029050000</v>
      </c>
      <c r="O175" s="35" t="s">
        <v>1743</v>
      </c>
      <c r="P175" s="31" t="s">
        <v>1116</v>
      </c>
      <c r="Q175" s="31" t="s">
        <v>1117</v>
      </c>
      <c r="R175" s="31" t="s">
        <v>1118</v>
      </c>
      <c r="S175" s="16" t="s">
        <v>3116</v>
      </c>
      <c r="T175" s="31"/>
      <c r="U175" s="31"/>
    </row>
    <row r="176" spans="2:21" s="4" customFormat="1" ht="17.45" customHeight="1">
      <c r="B176" s="16">
        <v>2025</v>
      </c>
      <c r="C176" s="31">
        <v>7</v>
      </c>
      <c r="D176" s="31" t="s">
        <v>15</v>
      </c>
      <c r="E176" s="31" t="s">
        <v>1734</v>
      </c>
      <c r="F176" s="54" t="s">
        <v>46</v>
      </c>
      <c r="G176" s="31" t="s">
        <v>16</v>
      </c>
      <c r="H176" s="16" t="s">
        <v>52</v>
      </c>
      <c r="I176" s="33">
        <v>3749300000</v>
      </c>
      <c r="J176" s="33">
        <v>1967489000</v>
      </c>
      <c r="K176" s="33">
        <v>0</v>
      </c>
      <c r="L176" s="33">
        <f t="shared" si="5"/>
        <v>5716789000</v>
      </c>
      <c r="M176" s="33">
        <v>196520000</v>
      </c>
      <c r="N176" s="33">
        <v>0</v>
      </c>
      <c r="O176" s="38"/>
      <c r="P176" s="31" t="s">
        <v>1735</v>
      </c>
      <c r="Q176" s="31" t="s">
        <v>1736</v>
      </c>
      <c r="R176" s="31" t="s">
        <v>1737</v>
      </c>
      <c r="S176" s="16" t="s">
        <v>3116</v>
      </c>
      <c r="T176" s="31"/>
      <c r="U176" s="31"/>
    </row>
    <row r="177" spans="2:21" s="4" customFormat="1" ht="17.45" customHeight="1">
      <c r="B177" s="16">
        <v>2025</v>
      </c>
      <c r="C177" s="31">
        <v>7</v>
      </c>
      <c r="D177" s="31" t="s">
        <v>14</v>
      </c>
      <c r="E177" s="31" t="s">
        <v>1757</v>
      </c>
      <c r="F177" s="54" t="s">
        <v>46</v>
      </c>
      <c r="G177" s="31" t="s">
        <v>71</v>
      </c>
      <c r="H177" s="16" t="s">
        <v>52</v>
      </c>
      <c r="I177" s="33">
        <v>10000000000</v>
      </c>
      <c r="J177" s="33">
        <v>700000000</v>
      </c>
      <c r="K177" s="33">
        <v>100000000</v>
      </c>
      <c r="L177" s="33">
        <v>10800000000</v>
      </c>
      <c r="M177" s="33">
        <v>100000000</v>
      </c>
      <c r="N177" s="33">
        <v>10800000000</v>
      </c>
      <c r="O177" s="38"/>
      <c r="P177" s="31" t="s">
        <v>191</v>
      </c>
      <c r="Q177" s="31" t="s">
        <v>775</v>
      </c>
      <c r="R177" s="31" t="s">
        <v>798</v>
      </c>
      <c r="S177" s="16" t="s">
        <v>3116</v>
      </c>
      <c r="T177" s="31"/>
      <c r="U177" s="31"/>
    </row>
    <row r="178" spans="2:21" s="4" customFormat="1" ht="17.45" customHeight="1">
      <c r="B178" s="16">
        <v>2025</v>
      </c>
      <c r="C178" s="31">
        <v>8</v>
      </c>
      <c r="D178" s="31" t="s">
        <v>14</v>
      </c>
      <c r="E178" s="31" t="s">
        <v>1183</v>
      </c>
      <c r="F178" s="54" t="s">
        <v>47</v>
      </c>
      <c r="G178" s="59" t="s">
        <v>16</v>
      </c>
      <c r="H178" s="16" t="s">
        <v>52</v>
      </c>
      <c r="I178" s="33">
        <v>89996000</v>
      </c>
      <c r="J178" s="33">
        <v>27500000</v>
      </c>
      <c r="K178" s="33">
        <v>32504000</v>
      </c>
      <c r="L178" s="33">
        <v>150000000</v>
      </c>
      <c r="M178" s="33">
        <v>89996000</v>
      </c>
      <c r="N178" s="33">
        <v>75000000</v>
      </c>
      <c r="O178" s="38"/>
      <c r="P178" s="31" t="s">
        <v>280</v>
      </c>
      <c r="Q178" s="31" t="s">
        <v>1184</v>
      </c>
      <c r="R178" s="31" t="s">
        <v>1185</v>
      </c>
      <c r="S178" s="16" t="s">
        <v>3116</v>
      </c>
      <c r="T178" s="31"/>
      <c r="U178" s="31"/>
    </row>
    <row r="179" spans="2:21" s="4" customFormat="1" ht="17.45" customHeight="1">
      <c r="B179" s="16">
        <v>2025</v>
      </c>
      <c r="C179" s="31">
        <v>8</v>
      </c>
      <c r="D179" s="31" t="s">
        <v>14</v>
      </c>
      <c r="E179" s="31" t="s">
        <v>1171</v>
      </c>
      <c r="F179" s="54" t="s">
        <v>47</v>
      </c>
      <c r="G179" s="59" t="s">
        <v>17</v>
      </c>
      <c r="H179" s="16" t="s">
        <v>51</v>
      </c>
      <c r="I179" s="33">
        <v>850000000</v>
      </c>
      <c r="J179" s="33">
        <v>0</v>
      </c>
      <c r="K179" s="33">
        <v>0</v>
      </c>
      <c r="L179" s="33">
        <v>850000000</v>
      </c>
      <c r="M179" s="33">
        <v>850000000</v>
      </c>
      <c r="N179" s="33">
        <v>595000000</v>
      </c>
      <c r="O179" s="38"/>
      <c r="P179" s="31" t="s">
        <v>1168</v>
      </c>
      <c r="Q179" s="31" t="s">
        <v>1169</v>
      </c>
      <c r="R179" s="31" t="s">
        <v>1170</v>
      </c>
      <c r="S179" s="16" t="s">
        <v>3116</v>
      </c>
      <c r="T179" s="31"/>
      <c r="U179" s="31"/>
    </row>
    <row r="180" spans="2:21" s="4" customFormat="1" ht="17.45" customHeight="1">
      <c r="B180" s="16">
        <v>2025</v>
      </c>
      <c r="C180" s="31">
        <v>8</v>
      </c>
      <c r="D180" s="31" t="s">
        <v>14</v>
      </c>
      <c r="E180" s="31" t="s">
        <v>1172</v>
      </c>
      <c r="F180" s="54" t="s">
        <v>47</v>
      </c>
      <c r="G180" s="59" t="s">
        <v>37</v>
      </c>
      <c r="H180" s="16" t="s">
        <v>51</v>
      </c>
      <c r="I180" s="33">
        <v>100000000</v>
      </c>
      <c r="J180" s="33">
        <v>0</v>
      </c>
      <c r="K180" s="33">
        <v>0</v>
      </c>
      <c r="L180" s="33">
        <v>100000000</v>
      </c>
      <c r="M180" s="33">
        <v>100000000</v>
      </c>
      <c r="N180" s="33">
        <v>70000000</v>
      </c>
      <c r="O180" s="38"/>
      <c r="P180" s="31" t="s">
        <v>1168</v>
      </c>
      <c r="Q180" s="31" t="s">
        <v>1169</v>
      </c>
      <c r="R180" s="31" t="s">
        <v>1170</v>
      </c>
      <c r="S180" s="16" t="s">
        <v>3116</v>
      </c>
      <c r="T180" s="31"/>
      <c r="U180" s="31"/>
    </row>
    <row r="181" spans="2:21" s="4" customFormat="1" ht="17.45" customHeight="1">
      <c r="B181" s="16">
        <v>2025</v>
      </c>
      <c r="C181" s="31">
        <v>8</v>
      </c>
      <c r="D181" s="31" t="s">
        <v>14</v>
      </c>
      <c r="E181" s="31" t="s">
        <v>1173</v>
      </c>
      <c r="F181" s="54" t="s">
        <v>47</v>
      </c>
      <c r="G181" s="59" t="s">
        <v>38</v>
      </c>
      <c r="H181" s="16" t="s">
        <v>51</v>
      </c>
      <c r="I181" s="33">
        <v>50000000</v>
      </c>
      <c r="J181" s="33">
        <v>0</v>
      </c>
      <c r="K181" s="33">
        <v>0</v>
      </c>
      <c r="L181" s="33">
        <v>50000000</v>
      </c>
      <c r="M181" s="33">
        <v>50000000</v>
      </c>
      <c r="N181" s="33">
        <v>35000000</v>
      </c>
      <c r="O181" s="38"/>
      <c r="P181" s="31" t="s">
        <v>1168</v>
      </c>
      <c r="Q181" s="31" t="s">
        <v>1169</v>
      </c>
      <c r="R181" s="31" t="s">
        <v>1170</v>
      </c>
      <c r="S181" s="16" t="s">
        <v>3116</v>
      </c>
      <c r="T181" s="31"/>
      <c r="U181" s="31"/>
    </row>
    <row r="182" spans="2:21" s="4" customFormat="1" ht="17.45" customHeight="1">
      <c r="B182" s="31">
        <v>2025</v>
      </c>
      <c r="C182" s="31">
        <v>8</v>
      </c>
      <c r="D182" s="31" t="s">
        <v>14</v>
      </c>
      <c r="E182" s="31" t="s">
        <v>1445</v>
      </c>
      <c r="F182" s="54" t="s">
        <v>45</v>
      </c>
      <c r="G182" s="59" t="s">
        <v>16</v>
      </c>
      <c r="H182" s="31" t="s">
        <v>52</v>
      </c>
      <c r="I182" s="33">
        <v>102941000</v>
      </c>
      <c r="J182" s="33">
        <v>105668000</v>
      </c>
      <c r="K182" s="33">
        <v>6014000</v>
      </c>
      <c r="L182" s="33">
        <v>214623000</v>
      </c>
      <c r="M182" s="33">
        <v>102941000</v>
      </c>
      <c r="N182" s="33">
        <v>214623000</v>
      </c>
      <c r="O182" s="38"/>
      <c r="P182" s="31" t="s">
        <v>1439</v>
      </c>
      <c r="Q182" s="31" t="s">
        <v>1440</v>
      </c>
      <c r="R182" s="31" t="s">
        <v>1441</v>
      </c>
      <c r="S182" s="16" t="s">
        <v>3116</v>
      </c>
      <c r="T182" s="31"/>
      <c r="U182" s="31"/>
    </row>
    <row r="183" spans="2:21" s="4" customFormat="1" ht="17.45" customHeight="1">
      <c r="B183" s="16">
        <v>2025</v>
      </c>
      <c r="C183" s="31">
        <v>8</v>
      </c>
      <c r="D183" s="16" t="s">
        <v>15</v>
      </c>
      <c r="E183" s="16" t="s">
        <v>1532</v>
      </c>
      <c r="F183" s="74" t="s">
        <v>72</v>
      </c>
      <c r="G183" s="16" t="s">
        <v>16</v>
      </c>
      <c r="H183" s="16" t="s">
        <v>51</v>
      </c>
      <c r="I183" s="58">
        <v>1292527000</v>
      </c>
      <c r="J183" s="58">
        <v>287442000</v>
      </c>
      <c r="K183" s="58"/>
      <c r="L183" s="58">
        <f>SUM(I183:K183)</f>
        <v>1579969000</v>
      </c>
      <c r="M183" s="58">
        <v>300000000</v>
      </c>
      <c r="N183" s="58">
        <v>1579969000</v>
      </c>
      <c r="O183" s="98"/>
      <c r="P183" s="16" t="s">
        <v>318</v>
      </c>
      <c r="Q183" s="16" t="s">
        <v>1533</v>
      </c>
      <c r="R183" s="16" t="s">
        <v>1534</v>
      </c>
      <c r="S183" s="16" t="s">
        <v>3116</v>
      </c>
      <c r="T183" s="31"/>
      <c r="U183" s="31"/>
    </row>
    <row r="184" spans="2:21" s="4" customFormat="1" ht="17.45" customHeight="1">
      <c r="B184" s="16">
        <v>2025</v>
      </c>
      <c r="C184" s="31">
        <v>8</v>
      </c>
      <c r="D184" s="130" t="s">
        <v>15</v>
      </c>
      <c r="E184" s="130" t="s">
        <v>1535</v>
      </c>
      <c r="F184" s="130" t="s">
        <v>72</v>
      </c>
      <c r="G184" s="130" t="s">
        <v>16</v>
      </c>
      <c r="H184" s="130" t="s">
        <v>52</v>
      </c>
      <c r="I184" s="58">
        <v>3447972000</v>
      </c>
      <c r="J184" s="58">
        <v>630636000</v>
      </c>
      <c r="K184" s="58">
        <v>0</v>
      </c>
      <c r="L184" s="58">
        <v>4078608000</v>
      </c>
      <c r="M184" s="58">
        <v>1300000000</v>
      </c>
      <c r="N184" s="58">
        <v>0</v>
      </c>
      <c r="O184" s="98"/>
      <c r="P184" s="16" t="s">
        <v>318</v>
      </c>
      <c r="Q184" s="16" t="s">
        <v>319</v>
      </c>
      <c r="R184" s="16" t="s">
        <v>320</v>
      </c>
      <c r="S184" s="16" t="s">
        <v>3116</v>
      </c>
      <c r="T184" s="31"/>
      <c r="U184" s="31"/>
    </row>
    <row r="185" spans="2:21" s="4" customFormat="1" ht="17.45" customHeight="1">
      <c r="B185" s="16">
        <v>2025</v>
      </c>
      <c r="C185" s="16">
        <v>8</v>
      </c>
      <c r="D185" s="16" t="s">
        <v>14</v>
      </c>
      <c r="E185" s="16" t="s">
        <v>374</v>
      </c>
      <c r="F185" s="74" t="s">
        <v>72</v>
      </c>
      <c r="G185" s="16" t="s">
        <v>71</v>
      </c>
      <c r="H185" s="16" t="s">
        <v>52</v>
      </c>
      <c r="I185" s="58">
        <v>1000000000</v>
      </c>
      <c r="J185" s="58">
        <v>200000000</v>
      </c>
      <c r="K185" s="58">
        <v>0</v>
      </c>
      <c r="L185" s="58">
        <v>1200000000</v>
      </c>
      <c r="M185" s="58">
        <v>500000000</v>
      </c>
      <c r="N185" s="58">
        <v>350000000</v>
      </c>
      <c r="O185" s="98"/>
      <c r="P185" s="16" t="s">
        <v>321</v>
      </c>
      <c r="Q185" s="16" t="s">
        <v>375</v>
      </c>
      <c r="R185" s="16" t="s">
        <v>376</v>
      </c>
      <c r="S185" s="16" t="s">
        <v>3116</v>
      </c>
      <c r="T185" s="16"/>
      <c r="U185" s="16"/>
    </row>
    <row r="186" spans="2:21" s="4" customFormat="1" ht="17.45" customHeight="1">
      <c r="B186" s="16">
        <v>2025</v>
      </c>
      <c r="C186" s="31">
        <v>8</v>
      </c>
      <c r="D186" s="31" t="s">
        <v>14</v>
      </c>
      <c r="E186" s="31" t="s">
        <v>1547</v>
      </c>
      <c r="F186" s="54" t="s">
        <v>72</v>
      </c>
      <c r="G186" s="59" t="s">
        <v>16</v>
      </c>
      <c r="H186" s="31" t="s">
        <v>51</v>
      </c>
      <c r="I186" s="33">
        <v>566335000</v>
      </c>
      <c r="J186" s="33">
        <v>0</v>
      </c>
      <c r="K186" s="33">
        <v>0</v>
      </c>
      <c r="L186" s="33">
        <f>SUM(I186:K186)</f>
        <v>566335000</v>
      </c>
      <c r="M186" s="33">
        <v>566335000</v>
      </c>
      <c r="N186" s="33">
        <v>396434500</v>
      </c>
      <c r="O186" s="38"/>
      <c r="P186" s="31" t="s">
        <v>340</v>
      </c>
      <c r="Q186" s="31" t="s">
        <v>992</v>
      </c>
      <c r="R186" s="31" t="s">
        <v>993</v>
      </c>
      <c r="S186" s="16" t="s">
        <v>3116</v>
      </c>
      <c r="T186" s="31"/>
      <c r="U186" s="31"/>
    </row>
    <row r="187" spans="2:21" s="4" customFormat="1" ht="17.45" customHeight="1">
      <c r="B187" s="16">
        <v>2025</v>
      </c>
      <c r="C187" s="31">
        <v>8</v>
      </c>
      <c r="D187" s="31" t="s">
        <v>15</v>
      </c>
      <c r="E187" s="31" t="s">
        <v>1522</v>
      </c>
      <c r="F187" s="54" t="s">
        <v>72</v>
      </c>
      <c r="G187" s="31" t="s">
        <v>71</v>
      </c>
      <c r="H187" s="31" t="s">
        <v>51</v>
      </c>
      <c r="I187" s="33">
        <v>873700000</v>
      </c>
      <c r="J187" s="33">
        <v>100000000</v>
      </c>
      <c r="K187" s="33">
        <v>50000000</v>
      </c>
      <c r="L187" s="33">
        <v>1023700000</v>
      </c>
      <c r="M187" s="33">
        <v>500000000</v>
      </c>
      <c r="N187" s="33">
        <v>716590000</v>
      </c>
      <c r="O187" s="38"/>
      <c r="P187" s="31" t="s">
        <v>1523</v>
      </c>
      <c r="Q187" s="31" t="s">
        <v>468</v>
      </c>
      <c r="R187" s="31" t="s">
        <v>469</v>
      </c>
      <c r="S187" s="16" t="s">
        <v>3116</v>
      </c>
      <c r="T187" s="31"/>
      <c r="U187" s="31"/>
    </row>
    <row r="188" spans="2:21" s="4" customFormat="1" ht="17.45" customHeight="1">
      <c r="B188" s="16">
        <v>2025</v>
      </c>
      <c r="C188" s="31">
        <v>8</v>
      </c>
      <c r="D188" s="31" t="s">
        <v>15</v>
      </c>
      <c r="E188" s="34" t="s">
        <v>467</v>
      </c>
      <c r="F188" s="54" t="s">
        <v>72</v>
      </c>
      <c r="G188" s="59" t="s">
        <v>71</v>
      </c>
      <c r="H188" s="31" t="s">
        <v>51</v>
      </c>
      <c r="I188" s="33">
        <v>966000000</v>
      </c>
      <c r="J188" s="33">
        <v>200000000</v>
      </c>
      <c r="K188" s="33">
        <v>50000000</v>
      </c>
      <c r="L188" s="33">
        <v>1216000000</v>
      </c>
      <c r="M188" s="33">
        <v>500000000</v>
      </c>
      <c r="N188" s="33">
        <v>851200000</v>
      </c>
      <c r="O188" s="38"/>
      <c r="P188" s="31" t="s">
        <v>1523</v>
      </c>
      <c r="Q188" s="31" t="s">
        <v>468</v>
      </c>
      <c r="R188" s="31" t="s">
        <v>469</v>
      </c>
      <c r="S188" s="16" t="s">
        <v>3116</v>
      </c>
      <c r="T188" s="31"/>
      <c r="U188" s="31"/>
    </row>
    <row r="189" spans="2:21" s="4" customFormat="1" ht="17.45" customHeight="1">
      <c r="B189" s="16">
        <v>2025</v>
      </c>
      <c r="C189" s="31">
        <v>8</v>
      </c>
      <c r="D189" s="31" t="s">
        <v>14</v>
      </c>
      <c r="E189" s="31" t="s">
        <v>1540</v>
      </c>
      <c r="F189" s="54" t="s">
        <v>72</v>
      </c>
      <c r="G189" s="59" t="s">
        <v>16</v>
      </c>
      <c r="H189" s="31" t="s">
        <v>52</v>
      </c>
      <c r="I189" s="33">
        <v>1766523000</v>
      </c>
      <c r="J189" s="33">
        <v>331360186</v>
      </c>
      <c r="K189" s="33">
        <v>14256000</v>
      </c>
      <c r="L189" s="33">
        <v>2112139186</v>
      </c>
      <c r="M189" s="33">
        <v>422427837.20000005</v>
      </c>
      <c r="N189" s="33">
        <v>1478497430.1999998</v>
      </c>
      <c r="O189" s="38"/>
      <c r="P189" s="31" t="s">
        <v>189</v>
      </c>
      <c r="Q189" s="31" t="s">
        <v>1541</v>
      </c>
      <c r="R189" s="31" t="s">
        <v>1542</v>
      </c>
      <c r="S189" s="16" t="s">
        <v>3116</v>
      </c>
      <c r="T189" s="31"/>
      <c r="U189" s="31"/>
    </row>
    <row r="190" spans="2:21" s="4" customFormat="1" ht="17.45" customHeight="1">
      <c r="B190" s="31">
        <v>2025</v>
      </c>
      <c r="C190" s="31">
        <v>8</v>
      </c>
      <c r="D190" s="31" t="s">
        <v>14</v>
      </c>
      <c r="E190" s="31" t="s">
        <v>1543</v>
      </c>
      <c r="F190" s="54" t="s">
        <v>72</v>
      </c>
      <c r="G190" s="59" t="s">
        <v>17</v>
      </c>
      <c r="H190" s="31" t="s">
        <v>52</v>
      </c>
      <c r="I190" s="33">
        <v>31548000</v>
      </c>
      <c r="J190" s="33">
        <v>0</v>
      </c>
      <c r="K190" s="33">
        <v>0</v>
      </c>
      <c r="L190" s="33">
        <v>31548000</v>
      </c>
      <c r="M190" s="33">
        <v>15774000</v>
      </c>
      <c r="N190" s="33">
        <v>22083600</v>
      </c>
      <c r="O190" s="38"/>
      <c r="P190" s="31" t="s">
        <v>189</v>
      </c>
      <c r="Q190" s="31" t="s">
        <v>1541</v>
      </c>
      <c r="R190" s="31" t="s">
        <v>1542</v>
      </c>
      <c r="S190" s="16" t="s">
        <v>3116</v>
      </c>
      <c r="T190" s="31"/>
      <c r="U190" s="31"/>
    </row>
    <row r="191" spans="2:21" s="4" customFormat="1" ht="17.45" customHeight="1">
      <c r="B191" s="16">
        <v>2025</v>
      </c>
      <c r="C191" s="31">
        <v>8</v>
      </c>
      <c r="D191" s="31" t="s">
        <v>14</v>
      </c>
      <c r="E191" s="31" t="s">
        <v>1544</v>
      </c>
      <c r="F191" s="54" t="s">
        <v>72</v>
      </c>
      <c r="G191" s="59" t="s">
        <v>37</v>
      </c>
      <c r="H191" s="31" t="s">
        <v>52</v>
      </c>
      <c r="I191" s="33">
        <v>230310000</v>
      </c>
      <c r="J191" s="33">
        <v>71127000</v>
      </c>
      <c r="K191" s="33">
        <v>32514000</v>
      </c>
      <c r="L191" s="33">
        <v>333951000</v>
      </c>
      <c r="M191" s="33">
        <v>66790200</v>
      </c>
      <c r="N191" s="33">
        <v>233765700</v>
      </c>
      <c r="O191" s="38"/>
      <c r="P191" s="31" t="s">
        <v>189</v>
      </c>
      <c r="Q191" s="31" t="s">
        <v>1541</v>
      </c>
      <c r="R191" s="31" t="s">
        <v>1542</v>
      </c>
      <c r="S191" s="16" t="s">
        <v>3116</v>
      </c>
      <c r="T191" s="31"/>
      <c r="U191" s="31"/>
    </row>
    <row r="192" spans="2:21" s="4" customFormat="1" ht="17.45" customHeight="1">
      <c r="B192" s="16">
        <v>2025</v>
      </c>
      <c r="C192" s="31">
        <v>8</v>
      </c>
      <c r="D192" s="31" t="s">
        <v>14</v>
      </c>
      <c r="E192" s="31" t="s">
        <v>1545</v>
      </c>
      <c r="F192" s="54" t="s">
        <v>72</v>
      </c>
      <c r="G192" s="59" t="s">
        <v>38</v>
      </c>
      <c r="H192" s="31" t="s">
        <v>52</v>
      </c>
      <c r="I192" s="33">
        <v>80960000</v>
      </c>
      <c r="J192" s="33">
        <v>48218000</v>
      </c>
      <c r="K192" s="33">
        <v>0</v>
      </c>
      <c r="L192" s="33">
        <v>129178000</v>
      </c>
      <c r="M192" s="33">
        <v>25835600</v>
      </c>
      <c r="N192" s="33">
        <v>90424600</v>
      </c>
      <c r="O192" s="38"/>
      <c r="P192" s="31" t="s">
        <v>189</v>
      </c>
      <c r="Q192" s="31" t="s">
        <v>1541</v>
      </c>
      <c r="R192" s="31" t="s">
        <v>1542</v>
      </c>
      <c r="S192" s="16" t="s">
        <v>3116</v>
      </c>
      <c r="T192" s="31"/>
      <c r="U192" s="31"/>
    </row>
    <row r="193" spans="2:21" s="4" customFormat="1" ht="17.45" customHeight="1">
      <c r="B193" s="16">
        <v>2025</v>
      </c>
      <c r="C193" s="16">
        <v>8</v>
      </c>
      <c r="D193" s="16" t="s">
        <v>14</v>
      </c>
      <c r="E193" s="16" t="s">
        <v>1546</v>
      </c>
      <c r="F193" s="74" t="s">
        <v>72</v>
      </c>
      <c r="G193" s="64" t="s">
        <v>39</v>
      </c>
      <c r="H193" s="16" t="s">
        <v>52</v>
      </c>
      <c r="I193" s="58">
        <v>41540000</v>
      </c>
      <c r="J193" s="58">
        <v>0</v>
      </c>
      <c r="K193" s="58">
        <v>0</v>
      </c>
      <c r="L193" s="58">
        <v>41540000</v>
      </c>
      <c r="M193" s="58">
        <v>8308000</v>
      </c>
      <c r="N193" s="58">
        <v>29078000</v>
      </c>
      <c r="O193" s="98"/>
      <c r="P193" s="31" t="s">
        <v>189</v>
      </c>
      <c r="Q193" s="16" t="s">
        <v>1541</v>
      </c>
      <c r="R193" s="16" t="s">
        <v>1542</v>
      </c>
      <c r="S193" s="16" t="s">
        <v>3116</v>
      </c>
      <c r="T193" s="16"/>
      <c r="U193" s="16"/>
    </row>
    <row r="194" spans="2:21" s="4" customFormat="1" ht="17.45" customHeight="1">
      <c r="B194" s="16">
        <v>2025</v>
      </c>
      <c r="C194" s="16">
        <v>8</v>
      </c>
      <c r="D194" s="31" t="s">
        <v>14</v>
      </c>
      <c r="E194" s="31" t="s">
        <v>461</v>
      </c>
      <c r="F194" s="54" t="s">
        <v>50</v>
      </c>
      <c r="G194" s="31" t="s">
        <v>16</v>
      </c>
      <c r="H194" s="31" t="s">
        <v>51</v>
      </c>
      <c r="I194" s="33">
        <v>4978457000</v>
      </c>
      <c r="J194" s="33"/>
      <c r="K194" s="33"/>
      <c r="L194" s="33">
        <v>4978457000</v>
      </c>
      <c r="M194" s="33">
        <v>500000000</v>
      </c>
      <c r="N194" s="33">
        <v>4978457000</v>
      </c>
      <c r="O194" s="38"/>
      <c r="P194" s="31" t="s">
        <v>193</v>
      </c>
      <c r="Q194" s="31" t="s">
        <v>462</v>
      </c>
      <c r="R194" s="31" t="s">
        <v>232</v>
      </c>
      <c r="S194" s="16" t="s">
        <v>3116</v>
      </c>
      <c r="T194" s="31"/>
      <c r="U194" s="31"/>
    </row>
    <row r="195" spans="2:21" s="4" customFormat="1" ht="17.45" customHeight="1">
      <c r="B195" s="16">
        <v>2025</v>
      </c>
      <c r="C195" s="16">
        <v>8</v>
      </c>
      <c r="D195" s="16" t="s">
        <v>14</v>
      </c>
      <c r="E195" s="16" t="s">
        <v>282</v>
      </c>
      <c r="F195" s="74" t="s">
        <v>50</v>
      </c>
      <c r="G195" s="16" t="s">
        <v>37</v>
      </c>
      <c r="H195" s="16" t="s">
        <v>52</v>
      </c>
      <c r="I195" s="58">
        <v>674729000</v>
      </c>
      <c r="J195" s="58"/>
      <c r="K195" s="58"/>
      <c r="L195" s="58">
        <v>674729000</v>
      </c>
      <c r="M195" s="58">
        <v>0</v>
      </c>
      <c r="N195" s="58">
        <v>674729000</v>
      </c>
      <c r="O195" s="98"/>
      <c r="P195" s="16" t="s">
        <v>193</v>
      </c>
      <c r="Q195" s="16" t="s">
        <v>462</v>
      </c>
      <c r="R195" s="16" t="s">
        <v>232</v>
      </c>
      <c r="S195" s="16" t="s">
        <v>3116</v>
      </c>
      <c r="T195" s="16"/>
      <c r="U195" s="16"/>
    </row>
    <row r="196" spans="2:21" s="4" customFormat="1" ht="17.45" customHeight="1">
      <c r="B196" s="16">
        <v>2025</v>
      </c>
      <c r="C196" s="31">
        <v>8</v>
      </c>
      <c r="D196" s="31" t="s">
        <v>14</v>
      </c>
      <c r="E196" s="31" t="s">
        <v>1583</v>
      </c>
      <c r="F196" s="54" t="s">
        <v>50</v>
      </c>
      <c r="G196" s="59" t="s">
        <v>79</v>
      </c>
      <c r="H196" s="31" t="s">
        <v>52</v>
      </c>
      <c r="I196" s="33">
        <v>771529000</v>
      </c>
      <c r="J196" s="33">
        <v>12308000</v>
      </c>
      <c r="K196" s="33">
        <v>0</v>
      </c>
      <c r="L196" s="33">
        <v>783837000</v>
      </c>
      <c r="M196" s="33">
        <v>783837000</v>
      </c>
      <c r="N196" s="33">
        <v>783837000</v>
      </c>
      <c r="O196" s="38"/>
      <c r="P196" s="31" t="s">
        <v>183</v>
      </c>
      <c r="Q196" s="31" t="s">
        <v>1007</v>
      </c>
      <c r="R196" s="31" t="s">
        <v>341</v>
      </c>
      <c r="S196" s="16" t="s">
        <v>3116</v>
      </c>
      <c r="T196" s="31"/>
      <c r="U196" s="31"/>
    </row>
    <row r="197" spans="2:21" s="4" customFormat="1" ht="17.45" customHeight="1">
      <c r="B197" s="16">
        <v>2025</v>
      </c>
      <c r="C197" s="31">
        <v>8</v>
      </c>
      <c r="D197" s="31" t="s">
        <v>14</v>
      </c>
      <c r="E197" s="31" t="s">
        <v>1584</v>
      </c>
      <c r="F197" s="54" t="s">
        <v>50</v>
      </c>
      <c r="G197" s="59" t="s">
        <v>37</v>
      </c>
      <c r="H197" s="31" t="s">
        <v>53</v>
      </c>
      <c r="I197" s="33">
        <v>50585000</v>
      </c>
      <c r="J197" s="33">
        <v>0</v>
      </c>
      <c r="K197" s="33">
        <v>0</v>
      </c>
      <c r="L197" s="33">
        <v>50585000</v>
      </c>
      <c r="M197" s="33">
        <v>50585000</v>
      </c>
      <c r="N197" s="33">
        <v>50585000</v>
      </c>
      <c r="O197" s="38"/>
      <c r="P197" s="31" t="s">
        <v>183</v>
      </c>
      <c r="Q197" s="31" t="s">
        <v>1007</v>
      </c>
      <c r="R197" s="31" t="s">
        <v>341</v>
      </c>
      <c r="S197" s="16" t="s">
        <v>3116</v>
      </c>
      <c r="T197" s="31"/>
      <c r="U197" s="31" t="s">
        <v>78</v>
      </c>
    </row>
    <row r="198" spans="2:21" s="4" customFormat="1" ht="17.45" customHeight="1">
      <c r="B198" s="16">
        <v>2025</v>
      </c>
      <c r="C198" s="31">
        <v>8</v>
      </c>
      <c r="D198" s="31" t="s">
        <v>14</v>
      </c>
      <c r="E198" s="31" t="s">
        <v>1585</v>
      </c>
      <c r="F198" s="54" t="s">
        <v>50</v>
      </c>
      <c r="G198" s="31" t="s">
        <v>16</v>
      </c>
      <c r="H198" s="31" t="s">
        <v>51</v>
      </c>
      <c r="I198" s="33">
        <v>4920487000</v>
      </c>
      <c r="J198" s="33">
        <v>4536571000</v>
      </c>
      <c r="K198" s="33">
        <v>457222000</v>
      </c>
      <c r="L198" s="33">
        <v>9914280000</v>
      </c>
      <c r="M198" s="33">
        <v>600000000</v>
      </c>
      <c r="N198" s="33">
        <v>9914280000</v>
      </c>
      <c r="O198" s="38"/>
      <c r="P198" s="31" t="s">
        <v>198</v>
      </c>
      <c r="Q198" s="31" t="s">
        <v>1586</v>
      </c>
      <c r="R198" s="31" t="s">
        <v>1587</v>
      </c>
      <c r="S198" s="16" t="s">
        <v>3116</v>
      </c>
      <c r="T198" s="31"/>
      <c r="U198" s="31"/>
    </row>
    <row r="199" spans="2:21" s="4" customFormat="1" ht="17.45" customHeight="1">
      <c r="B199" s="16">
        <v>2025</v>
      </c>
      <c r="C199" s="31">
        <v>8</v>
      </c>
      <c r="D199" s="31" t="s">
        <v>15</v>
      </c>
      <c r="E199" s="31" t="s">
        <v>1588</v>
      </c>
      <c r="F199" s="54" t="s">
        <v>50</v>
      </c>
      <c r="G199" s="31" t="s">
        <v>17</v>
      </c>
      <c r="H199" s="31" t="s">
        <v>51</v>
      </c>
      <c r="I199" s="33">
        <v>11156962000</v>
      </c>
      <c r="J199" s="33">
        <v>2961383000</v>
      </c>
      <c r="K199" s="33"/>
      <c r="L199" s="33">
        <f>SUM(I199:K199)</f>
        <v>14118345000</v>
      </c>
      <c r="M199" s="33">
        <v>600000000</v>
      </c>
      <c r="N199" s="33">
        <f>L199/2</f>
        <v>7059172500</v>
      </c>
      <c r="O199" s="38"/>
      <c r="P199" s="31" t="s">
        <v>1017</v>
      </c>
      <c r="Q199" s="31" t="s">
        <v>1018</v>
      </c>
      <c r="R199" s="31" t="s">
        <v>1019</v>
      </c>
      <c r="S199" s="16" t="s">
        <v>3116</v>
      </c>
      <c r="T199" s="31"/>
      <c r="U199" s="31"/>
    </row>
    <row r="200" spans="2:21" s="4" customFormat="1" ht="17.45" customHeight="1">
      <c r="B200" s="16">
        <v>2025</v>
      </c>
      <c r="C200" s="31">
        <v>8</v>
      </c>
      <c r="D200" s="31" t="s">
        <v>15</v>
      </c>
      <c r="E200" s="31" t="s">
        <v>1552</v>
      </c>
      <c r="F200" s="54" t="s">
        <v>50</v>
      </c>
      <c r="G200" s="59" t="s">
        <v>16</v>
      </c>
      <c r="H200" s="31" t="s">
        <v>51</v>
      </c>
      <c r="I200" s="33">
        <v>877481000</v>
      </c>
      <c r="J200" s="33">
        <v>422255000</v>
      </c>
      <c r="K200" s="33">
        <v>0</v>
      </c>
      <c r="L200" s="33">
        <f>SUM(I200:K200)</f>
        <v>1299736000</v>
      </c>
      <c r="M200" s="33">
        <v>300000000</v>
      </c>
      <c r="N200" s="33">
        <f>L200*0.8</f>
        <v>1039788800</v>
      </c>
      <c r="O200" s="38"/>
      <c r="P200" s="31" t="s">
        <v>1553</v>
      </c>
      <c r="Q200" s="31" t="s">
        <v>1554</v>
      </c>
      <c r="R200" s="31" t="s">
        <v>1555</v>
      </c>
      <c r="S200" s="16" t="s">
        <v>3116</v>
      </c>
      <c r="T200" s="31"/>
      <c r="U200" s="31"/>
    </row>
    <row r="201" spans="2:21" s="4" customFormat="1" ht="17.45" customHeight="1">
      <c r="B201" s="16">
        <v>2025</v>
      </c>
      <c r="C201" s="31">
        <v>8</v>
      </c>
      <c r="D201" s="31" t="s">
        <v>15</v>
      </c>
      <c r="E201" s="31" t="s">
        <v>1556</v>
      </c>
      <c r="F201" s="54" t="s">
        <v>50</v>
      </c>
      <c r="G201" s="59" t="s">
        <v>16</v>
      </c>
      <c r="H201" s="31" t="s">
        <v>51</v>
      </c>
      <c r="I201" s="33">
        <v>2780195000</v>
      </c>
      <c r="J201" s="33">
        <v>1228213000</v>
      </c>
      <c r="K201" s="33">
        <v>0</v>
      </c>
      <c r="L201" s="33">
        <f>SUM(I201:K201)</f>
        <v>4008408000</v>
      </c>
      <c r="M201" s="33">
        <v>300000000</v>
      </c>
      <c r="N201" s="33">
        <f>L201*0.8</f>
        <v>3206726400</v>
      </c>
      <c r="O201" s="38"/>
      <c r="P201" s="31" t="s">
        <v>471</v>
      </c>
      <c r="Q201" s="31" t="s">
        <v>472</v>
      </c>
      <c r="R201" s="31" t="s">
        <v>473</v>
      </c>
      <c r="S201" s="16" t="s">
        <v>3116</v>
      </c>
      <c r="T201" s="31"/>
      <c r="U201" s="31"/>
    </row>
    <row r="202" spans="2:21" s="4" customFormat="1" ht="17.45" customHeight="1">
      <c r="B202" s="16">
        <v>2025</v>
      </c>
      <c r="C202" s="16">
        <v>8</v>
      </c>
      <c r="D202" s="16" t="s">
        <v>15</v>
      </c>
      <c r="E202" s="16" t="s">
        <v>1557</v>
      </c>
      <c r="F202" s="74" t="s">
        <v>50</v>
      </c>
      <c r="G202" s="64" t="s">
        <v>71</v>
      </c>
      <c r="H202" s="16" t="s">
        <v>51</v>
      </c>
      <c r="I202" s="58">
        <v>3923248000</v>
      </c>
      <c r="J202" s="58">
        <v>854385000</v>
      </c>
      <c r="K202" s="58"/>
      <c r="L202" s="58">
        <f>SUM(I202:K202)</f>
        <v>4777633000</v>
      </c>
      <c r="M202" s="58">
        <v>1000000000</v>
      </c>
      <c r="N202" s="58">
        <f>L202*0.5</f>
        <v>2388816500</v>
      </c>
      <c r="O202" s="98"/>
      <c r="P202" s="16" t="s">
        <v>471</v>
      </c>
      <c r="Q202" s="16" t="s">
        <v>472</v>
      </c>
      <c r="R202" s="16" t="s">
        <v>473</v>
      </c>
      <c r="S202" s="16" t="s">
        <v>3116</v>
      </c>
      <c r="T202" s="16"/>
      <c r="U202" s="16"/>
    </row>
    <row r="203" spans="2:21" s="4" customFormat="1" ht="17.45" customHeight="1">
      <c r="B203" s="31">
        <v>2025</v>
      </c>
      <c r="C203" s="31">
        <v>8</v>
      </c>
      <c r="D203" s="31" t="s">
        <v>14</v>
      </c>
      <c r="E203" s="31" t="s">
        <v>1638</v>
      </c>
      <c r="F203" s="54" t="s">
        <v>50</v>
      </c>
      <c r="G203" s="31" t="s">
        <v>16</v>
      </c>
      <c r="H203" s="31" t="s">
        <v>52</v>
      </c>
      <c r="I203" s="33">
        <v>700000000</v>
      </c>
      <c r="J203" s="33">
        <v>600000000</v>
      </c>
      <c r="K203" s="33">
        <v>200000000</v>
      </c>
      <c r="L203" s="33">
        <v>1500000000</v>
      </c>
      <c r="M203" s="33">
        <v>700000000</v>
      </c>
      <c r="N203" s="33">
        <v>0</v>
      </c>
      <c r="O203" s="38"/>
      <c r="P203" s="31" t="s">
        <v>276</v>
      </c>
      <c r="Q203" s="31" t="s">
        <v>230</v>
      </c>
      <c r="R203" s="31" t="s">
        <v>74</v>
      </c>
      <c r="S203" s="16" t="s">
        <v>3116</v>
      </c>
      <c r="T203" s="16"/>
      <c r="U203" s="16"/>
    </row>
    <row r="204" spans="2:21" s="4" customFormat="1" ht="17.45" customHeight="1">
      <c r="B204" s="31">
        <v>2025</v>
      </c>
      <c r="C204" s="31">
        <v>8</v>
      </c>
      <c r="D204" s="31" t="s">
        <v>14</v>
      </c>
      <c r="E204" s="31" t="s">
        <v>1562</v>
      </c>
      <c r="F204" s="54" t="s">
        <v>50</v>
      </c>
      <c r="G204" s="31" t="s">
        <v>71</v>
      </c>
      <c r="H204" s="31" t="s">
        <v>52</v>
      </c>
      <c r="I204" s="33">
        <v>5000000000</v>
      </c>
      <c r="J204" s="33">
        <v>800590000</v>
      </c>
      <c r="K204" s="33">
        <v>0</v>
      </c>
      <c r="L204" s="33">
        <v>5800590000</v>
      </c>
      <c r="M204" s="33">
        <v>3000000000</v>
      </c>
      <c r="N204" s="33">
        <v>5800590000</v>
      </c>
      <c r="O204" s="38"/>
      <c r="P204" s="31" t="s">
        <v>194</v>
      </c>
      <c r="Q204" s="31" t="s">
        <v>490</v>
      </c>
      <c r="R204" s="31" t="s">
        <v>491</v>
      </c>
      <c r="S204" s="16" t="s">
        <v>3116</v>
      </c>
      <c r="T204" s="31"/>
      <c r="U204" s="31"/>
    </row>
    <row r="205" spans="2:21" s="4" customFormat="1" ht="17.45" customHeight="1">
      <c r="B205" s="16">
        <v>2025</v>
      </c>
      <c r="C205" s="16">
        <v>8</v>
      </c>
      <c r="D205" s="16" t="s">
        <v>14</v>
      </c>
      <c r="E205" s="16" t="s">
        <v>1563</v>
      </c>
      <c r="F205" s="74" t="s">
        <v>50</v>
      </c>
      <c r="G205" s="16" t="s">
        <v>71</v>
      </c>
      <c r="H205" s="16" t="s">
        <v>51</v>
      </c>
      <c r="I205" s="58">
        <v>7000000000</v>
      </c>
      <c r="J205" s="58">
        <v>2500000000</v>
      </c>
      <c r="K205" s="58"/>
      <c r="L205" s="58">
        <v>9500000000</v>
      </c>
      <c r="M205" s="58">
        <v>500000000</v>
      </c>
      <c r="N205" s="58">
        <v>0</v>
      </c>
      <c r="O205" s="98"/>
      <c r="P205" s="16" t="s">
        <v>194</v>
      </c>
      <c r="Q205" s="16" t="s">
        <v>1564</v>
      </c>
      <c r="R205" s="16" t="s">
        <v>353</v>
      </c>
      <c r="S205" s="16" t="s">
        <v>3116</v>
      </c>
      <c r="T205" s="16"/>
      <c r="U205" s="16"/>
    </row>
    <row r="206" spans="2:21" s="4" customFormat="1" ht="17.45" customHeight="1">
      <c r="B206" s="16">
        <v>2025</v>
      </c>
      <c r="C206" s="31">
        <v>8</v>
      </c>
      <c r="D206" s="31" t="s">
        <v>843</v>
      </c>
      <c r="E206" s="31" t="s">
        <v>1623</v>
      </c>
      <c r="F206" s="54" t="s">
        <v>1620</v>
      </c>
      <c r="G206" s="31" t="s">
        <v>79</v>
      </c>
      <c r="H206" s="31" t="s">
        <v>53</v>
      </c>
      <c r="I206" s="33">
        <v>15000000</v>
      </c>
      <c r="J206" s="33"/>
      <c r="K206" s="33"/>
      <c r="L206" s="33">
        <f>SUM(I206:K206)</f>
        <v>15000000</v>
      </c>
      <c r="M206" s="33"/>
      <c r="N206" s="33"/>
      <c r="O206" s="38"/>
      <c r="P206" s="31" t="s">
        <v>283</v>
      </c>
      <c r="Q206" s="59" t="s">
        <v>1624</v>
      </c>
      <c r="R206" s="59" t="s">
        <v>1625</v>
      </c>
      <c r="S206" s="16" t="s">
        <v>3116</v>
      </c>
      <c r="T206" s="31"/>
      <c r="U206" s="31" t="s">
        <v>66</v>
      </c>
    </row>
    <row r="207" spans="2:21" s="4" customFormat="1" ht="17.45" customHeight="1">
      <c r="B207" s="16">
        <v>2025</v>
      </c>
      <c r="C207" s="31">
        <v>8</v>
      </c>
      <c r="D207" s="31" t="s">
        <v>843</v>
      </c>
      <c r="E207" s="31" t="s">
        <v>1626</v>
      </c>
      <c r="F207" s="54" t="s">
        <v>1620</v>
      </c>
      <c r="G207" s="31" t="s">
        <v>79</v>
      </c>
      <c r="H207" s="31" t="s">
        <v>53</v>
      </c>
      <c r="I207" s="33">
        <v>12000000</v>
      </c>
      <c r="J207" s="33"/>
      <c r="K207" s="33"/>
      <c r="L207" s="33">
        <f>SUM(I207:K207)</f>
        <v>12000000</v>
      </c>
      <c r="M207" s="33"/>
      <c r="N207" s="33"/>
      <c r="O207" s="38"/>
      <c r="P207" s="31" t="s">
        <v>283</v>
      </c>
      <c r="Q207" s="59" t="s">
        <v>1627</v>
      </c>
      <c r="R207" s="59" t="s">
        <v>1628</v>
      </c>
      <c r="S207" s="16" t="s">
        <v>3116</v>
      </c>
      <c r="T207" s="31"/>
      <c r="U207" s="31" t="s">
        <v>78</v>
      </c>
    </row>
    <row r="208" spans="2:21" s="4" customFormat="1" ht="17.45" customHeight="1">
      <c r="B208" s="16">
        <v>2025</v>
      </c>
      <c r="C208" s="16">
        <v>8</v>
      </c>
      <c r="D208" s="16" t="s">
        <v>14</v>
      </c>
      <c r="E208" s="16" t="s">
        <v>444</v>
      </c>
      <c r="F208" s="16" t="s">
        <v>50</v>
      </c>
      <c r="G208" s="16" t="s">
        <v>16</v>
      </c>
      <c r="H208" s="16" t="s">
        <v>51</v>
      </c>
      <c r="I208" s="58">
        <v>160000000</v>
      </c>
      <c r="J208" s="58">
        <v>72500000</v>
      </c>
      <c r="K208" s="58">
        <v>17500000</v>
      </c>
      <c r="L208" s="65">
        <v>250000000</v>
      </c>
      <c r="M208" s="58">
        <v>160000000</v>
      </c>
      <c r="N208" s="58">
        <v>0</v>
      </c>
      <c r="O208" s="98"/>
      <c r="P208" s="16" t="s">
        <v>181</v>
      </c>
      <c r="Q208" s="16" t="s">
        <v>442</v>
      </c>
      <c r="R208" s="16" t="s">
        <v>443</v>
      </c>
      <c r="S208" s="16" t="s">
        <v>3116</v>
      </c>
      <c r="T208" s="16"/>
      <c r="U208" s="16"/>
    </row>
    <row r="209" spans="2:21" s="4" customFormat="1" ht="17.45" customHeight="1">
      <c r="B209" s="31">
        <v>2025</v>
      </c>
      <c r="C209" s="31">
        <v>8</v>
      </c>
      <c r="D209" s="31" t="s">
        <v>14</v>
      </c>
      <c r="E209" s="31" t="s">
        <v>445</v>
      </c>
      <c r="F209" s="54" t="s">
        <v>50</v>
      </c>
      <c r="G209" s="59" t="s">
        <v>16</v>
      </c>
      <c r="H209" s="31" t="s">
        <v>51</v>
      </c>
      <c r="I209" s="33">
        <v>44800000</v>
      </c>
      <c r="J209" s="33">
        <v>20300000</v>
      </c>
      <c r="K209" s="33">
        <v>4900000</v>
      </c>
      <c r="L209" s="33">
        <v>70000000</v>
      </c>
      <c r="M209" s="33">
        <v>44800000</v>
      </c>
      <c r="N209" s="33">
        <v>0</v>
      </c>
      <c r="O209" s="38"/>
      <c r="P209" s="31" t="s">
        <v>181</v>
      </c>
      <c r="Q209" s="31" t="s">
        <v>450</v>
      </c>
      <c r="R209" s="31" t="s">
        <v>451</v>
      </c>
      <c r="S209" s="16" t="s">
        <v>3116</v>
      </c>
      <c r="T209" s="31"/>
      <c r="U209" s="31"/>
    </row>
    <row r="210" spans="2:21" s="4" customFormat="1" ht="17.45" customHeight="1">
      <c r="B210" s="31">
        <v>2025</v>
      </c>
      <c r="C210" s="31">
        <v>8</v>
      </c>
      <c r="D210" s="31" t="s">
        <v>14</v>
      </c>
      <c r="E210" s="31" t="s">
        <v>446</v>
      </c>
      <c r="F210" s="54" t="s">
        <v>50</v>
      </c>
      <c r="G210" s="59" t="s">
        <v>16</v>
      </c>
      <c r="H210" s="31" t="s">
        <v>51</v>
      </c>
      <c r="I210" s="33">
        <v>64000000</v>
      </c>
      <c r="J210" s="33">
        <v>29000000</v>
      </c>
      <c r="K210" s="33">
        <v>7000000</v>
      </c>
      <c r="L210" s="33">
        <v>100000000</v>
      </c>
      <c r="M210" s="33">
        <v>64000000</v>
      </c>
      <c r="N210" s="33">
        <v>0</v>
      </c>
      <c r="O210" s="38"/>
      <c r="P210" s="31" t="s">
        <v>181</v>
      </c>
      <c r="Q210" s="31" t="s">
        <v>450</v>
      </c>
      <c r="R210" s="31" t="s">
        <v>451</v>
      </c>
      <c r="S210" s="16" t="s">
        <v>3116</v>
      </c>
      <c r="T210" s="31"/>
      <c r="U210" s="31"/>
    </row>
    <row r="211" spans="2:21" s="4" customFormat="1" ht="17.45" customHeight="1">
      <c r="B211" s="31">
        <v>2025</v>
      </c>
      <c r="C211" s="31">
        <v>8</v>
      </c>
      <c r="D211" s="31" t="s">
        <v>14</v>
      </c>
      <c r="E211" s="31" t="s">
        <v>447</v>
      </c>
      <c r="F211" s="54" t="s">
        <v>50</v>
      </c>
      <c r="G211" s="59" t="s">
        <v>16</v>
      </c>
      <c r="H211" s="31" t="s">
        <v>51</v>
      </c>
      <c r="I211" s="33">
        <v>19200000</v>
      </c>
      <c r="J211" s="33">
        <v>8700000</v>
      </c>
      <c r="K211" s="33">
        <v>2100000</v>
      </c>
      <c r="L211" s="33">
        <v>30000000</v>
      </c>
      <c r="M211" s="33">
        <v>19200000</v>
      </c>
      <c r="N211" s="33">
        <v>0</v>
      </c>
      <c r="O211" s="38"/>
      <c r="P211" s="31" t="s">
        <v>181</v>
      </c>
      <c r="Q211" s="31" t="s">
        <v>450</v>
      </c>
      <c r="R211" s="31" t="s">
        <v>451</v>
      </c>
      <c r="S211" s="16" t="s">
        <v>3116</v>
      </c>
      <c r="T211" s="31"/>
      <c r="U211" s="31"/>
    </row>
    <row r="212" spans="2:21" s="4" customFormat="1" ht="17.45" customHeight="1">
      <c r="B212" s="31">
        <v>2025</v>
      </c>
      <c r="C212" s="31">
        <v>8</v>
      </c>
      <c r="D212" s="31" t="s">
        <v>14</v>
      </c>
      <c r="E212" s="31" t="s">
        <v>448</v>
      </c>
      <c r="F212" s="54" t="s">
        <v>50</v>
      </c>
      <c r="G212" s="59" t="s">
        <v>16</v>
      </c>
      <c r="H212" s="31" t="s">
        <v>51</v>
      </c>
      <c r="I212" s="33">
        <v>25600000</v>
      </c>
      <c r="J212" s="33">
        <v>11600000</v>
      </c>
      <c r="K212" s="33">
        <v>2800000</v>
      </c>
      <c r="L212" s="33">
        <v>40000000</v>
      </c>
      <c r="M212" s="33">
        <v>25600000</v>
      </c>
      <c r="N212" s="33">
        <v>0</v>
      </c>
      <c r="O212" s="38"/>
      <c r="P212" s="31" t="s">
        <v>181</v>
      </c>
      <c r="Q212" s="31" t="s">
        <v>450</v>
      </c>
      <c r="R212" s="31" t="s">
        <v>451</v>
      </c>
      <c r="S212" s="16" t="s">
        <v>3116</v>
      </c>
      <c r="T212" s="31"/>
      <c r="U212" s="31"/>
    </row>
    <row r="213" spans="2:21" s="4" customFormat="1" ht="17.45" customHeight="1">
      <c r="B213" s="31">
        <v>2025</v>
      </c>
      <c r="C213" s="31">
        <v>8</v>
      </c>
      <c r="D213" s="31" t="s">
        <v>14</v>
      </c>
      <c r="E213" s="31" t="s">
        <v>449</v>
      </c>
      <c r="F213" s="54" t="s">
        <v>50</v>
      </c>
      <c r="G213" s="59" t="s">
        <v>16</v>
      </c>
      <c r="H213" s="31" t="s">
        <v>51</v>
      </c>
      <c r="I213" s="33">
        <v>256000000</v>
      </c>
      <c r="J213" s="33">
        <v>116000000</v>
      </c>
      <c r="K213" s="33">
        <v>28000000</v>
      </c>
      <c r="L213" s="33">
        <v>400000000</v>
      </c>
      <c r="M213" s="33">
        <v>256000000</v>
      </c>
      <c r="N213" s="33">
        <v>0</v>
      </c>
      <c r="O213" s="38"/>
      <c r="P213" s="31" t="s">
        <v>181</v>
      </c>
      <c r="Q213" s="31" t="s">
        <v>450</v>
      </c>
      <c r="R213" s="31" t="s">
        <v>451</v>
      </c>
      <c r="S213" s="16" t="s">
        <v>3116</v>
      </c>
      <c r="T213" s="31"/>
      <c r="U213" s="31"/>
    </row>
    <row r="214" spans="2:21" s="4" customFormat="1" ht="17.45" customHeight="1">
      <c r="B214" s="31">
        <v>2025</v>
      </c>
      <c r="C214" s="31">
        <v>8</v>
      </c>
      <c r="D214" s="31" t="s">
        <v>14</v>
      </c>
      <c r="E214" s="31" t="s">
        <v>1199</v>
      </c>
      <c r="F214" s="54" t="s">
        <v>70</v>
      </c>
      <c r="G214" s="59" t="s">
        <v>67</v>
      </c>
      <c r="H214" s="31" t="s">
        <v>53</v>
      </c>
      <c r="I214" s="33">
        <v>20000000</v>
      </c>
      <c r="J214" s="33">
        <v>0</v>
      </c>
      <c r="K214" s="33">
        <v>0</v>
      </c>
      <c r="L214" s="33">
        <v>20000000</v>
      </c>
      <c r="M214" s="33">
        <v>20000000</v>
      </c>
      <c r="N214" s="33">
        <v>0</v>
      </c>
      <c r="O214" s="38"/>
      <c r="P214" s="31" t="s">
        <v>898</v>
      </c>
      <c r="Q214" s="31" t="s">
        <v>1196</v>
      </c>
      <c r="R214" s="31" t="s">
        <v>1197</v>
      </c>
      <c r="S214" s="16" t="s">
        <v>3116</v>
      </c>
      <c r="T214" s="31"/>
      <c r="U214" s="31" t="s">
        <v>66</v>
      </c>
    </row>
    <row r="215" spans="2:21" s="4" customFormat="1" ht="17.45" customHeight="1">
      <c r="B215" s="31">
        <v>2025</v>
      </c>
      <c r="C215" s="31">
        <v>8</v>
      </c>
      <c r="D215" s="31" t="s">
        <v>14</v>
      </c>
      <c r="E215" s="31" t="s">
        <v>1285</v>
      </c>
      <c r="F215" s="54" t="s">
        <v>1135</v>
      </c>
      <c r="G215" s="31" t="s">
        <v>846</v>
      </c>
      <c r="H215" s="31" t="s">
        <v>52</v>
      </c>
      <c r="I215" s="33">
        <v>50603000</v>
      </c>
      <c r="J215" s="33">
        <v>0</v>
      </c>
      <c r="K215" s="33">
        <v>0</v>
      </c>
      <c r="L215" s="33">
        <f>SUM(I215:K215)</f>
        <v>50603000</v>
      </c>
      <c r="M215" s="33">
        <v>50603000</v>
      </c>
      <c r="N215" s="33"/>
      <c r="O215" s="38"/>
      <c r="P215" s="31" t="s">
        <v>1280</v>
      </c>
      <c r="Q215" s="31" t="s">
        <v>1281</v>
      </c>
      <c r="R215" s="31" t="s">
        <v>1282</v>
      </c>
      <c r="S215" s="16" t="s">
        <v>3116</v>
      </c>
      <c r="T215" s="31"/>
      <c r="U215" s="31"/>
    </row>
    <row r="216" spans="2:21" s="4" customFormat="1" ht="17.45" customHeight="1">
      <c r="B216" s="31">
        <v>2025</v>
      </c>
      <c r="C216" s="31">
        <v>8</v>
      </c>
      <c r="D216" s="31" t="s">
        <v>14</v>
      </c>
      <c r="E216" s="31" t="s">
        <v>1286</v>
      </c>
      <c r="F216" s="54" t="s">
        <v>70</v>
      </c>
      <c r="G216" s="59" t="s">
        <v>16</v>
      </c>
      <c r="H216" s="31" t="s">
        <v>53</v>
      </c>
      <c r="I216" s="33">
        <v>50000000</v>
      </c>
      <c r="J216" s="33">
        <v>0</v>
      </c>
      <c r="K216" s="33">
        <v>0</v>
      </c>
      <c r="L216" s="33">
        <f>SUM(I216:K216)</f>
        <v>50000000</v>
      </c>
      <c r="M216" s="33">
        <v>50000000</v>
      </c>
      <c r="N216" s="33"/>
      <c r="O216" s="38"/>
      <c r="P216" s="31" t="s">
        <v>1280</v>
      </c>
      <c r="Q216" s="31" t="s">
        <v>1287</v>
      </c>
      <c r="R216" s="31" t="s">
        <v>1288</v>
      </c>
      <c r="S216" s="16" t="s">
        <v>3116</v>
      </c>
      <c r="T216" s="31"/>
      <c r="U216" s="59" t="s">
        <v>66</v>
      </c>
    </row>
    <row r="217" spans="2:21" s="4" customFormat="1" ht="17.45" customHeight="1">
      <c r="B217" s="59">
        <v>2025</v>
      </c>
      <c r="C217" s="59">
        <v>8</v>
      </c>
      <c r="D217" s="59" t="s">
        <v>14</v>
      </c>
      <c r="E217" s="59" t="s">
        <v>1289</v>
      </c>
      <c r="F217" s="106" t="s">
        <v>70</v>
      </c>
      <c r="G217" s="59" t="s">
        <v>16</v>
      </c>
      <c r="H217" s="59" t="s">
        <v>53</v>
      </c>
      <c r="I217" s="32">
        <v>16000000</v>
      </c>
      <c r="J217" s="32">
        <v>0</v>
      </c>
      <c r="K217" s="32">
        <v>0</v>
      </c>
      <c r="L217" s="32">
        <f>SUM(I217:K217)</f>
        <v>16000000</v>
      </c>
      <c r="M217" s="32">
        <v>16000000</v>
      </c>
      <c r="N217" s="32"/>
      <c r="O217" s="82"/>
      <c r="P217" s="59" t="s">
        <v>1280</v>
      </c>
      <c r="Q217" s="59" t="s">
        <v>1290</v>
      </c>
      <c r="R217" s="59" t="s">
        <v>1291</v>
      </c>
      <c r="S217" s="16" t="s">
        <v>3116</v>
      </c>
      <c r="T217" s="59"/>
      <c r="U217" s="59" t="s">
        <v>66</v>
      </c>
    </row>
    <row r="218" spans="2:21" s="4" customFormat="1" ht="17.45" customHeight="1">
      <c r="B218" s="59">
        <v>2025</v>
      </c>
      <c r="C218" s="59">
        <v>8</v>
      </c>
      <c r="D218" s="59" t="s">
        <v>14</v>
      </c>
      <c r="E218" s="59" t="s">
        <v>1292</v>
      </c>
      <c r="F218" s="106" t="s">
        <v>70</v>
      </c>
      <c r="G218" s="59" t="s">
        <v>16</v>
      </c>
      <c r="H218" s="59" t="s">
        <v>53</v>
      </c>
      <c r="I218" s="32">
        <v>35000000</v>
      </c>
      <c r="J218" s="32">
        <v>0</v>
      </c>
      <c r="K218" s="32">
        <v>0</v>
      </c>
      <c r="L218" s="32">
        <f>SUM(I218:K218)</f>
        <v>35000000</v>
      </c>
      <c r="M218" s="32">
        <v>35000000</v>
      </c>
      <c r="N218" s="32"/>
      <c r="O218" s="82"/>
      <c r="P218" s="59" t="s">
        <v>1280</v>
      </c>
      <c r="Q218" s="59" t="s">
        <v>1290</v>
      </c>
      <c r="R218" s="59" t="s">
        <v>1291</v>
      </c>
      <c r="S218" s="16" t="s">
        <v>3116</v>
      </c>
      <c r="T218" s="59"/>
      <c r="U218" s="59" t="s">
        <v>66</v>
      </c>
    </row>
    <row r="219" spans="2:21" s="4" customFormat="1" ht="17.45" customHeight="1">
      <c r="B219" s="16">
        <v>2025</v>
      </c>
      <c r="C219" s="16">
        <v>8</v>
      </c>
      <c r="D219" s="16" t="s">
        <v>14</v>
      </c>
      <c r="E219" s="16" t="s">
        <v>1305</v>
      </c>
      <c r="F219" s="74" t="s">
        <v>48</v>
      </c>
      <c r="G219" s="64" t="s">
        <v>16</v>
      </c>
      <c r="H219" s="16" t="s">
        <v>51</v>
      </c>
      <c r="I219" s="58">
        <v>30000000</v>
      </c>
      <c r="J219" s="58">
        <v>40000000</v>
      </c>
      <c r="K219" s="58">
        <v>10000000</v>
      </c>
      <c r="L219" s="58">
        <v>80000000</v>
      </c>
      <c r="M219" s="58">
        <v>80000000</v>
      </c>
      <c r="N219" s="58">
        <v>80000000</v>
      </c>
      <c r="O219" s="98"/>
      <c r="P219" s="16" t="s">
        <v>1303</v>
      </c>
      <c r="Q219" s="16" t="s">
        <v>901</v>
      </c>
      <c r="R219" s="16" t="s">
        <v>902</v>
      </c>
      <c r="S219" s="16" t="s">
        <v>3116</v>
      </c>
      <c r="T219" s="16"/>
      <c r="U219" s="16"/>
    </row>
    <row r="220" spans="2:21" s="4" customFormat="1" ht="17.45" customHeight="1">
      <c r="B220" s="16">
        <v>2025</v>
      </c>
      <c r="C220" s="31">
        <v>8</v>
      </c>
      <c r="D220" s="31" t="s">
        <v>14</v>
      </c>
      <c r="E220" s="31" t="s">
        <v>1313</v>
      </c>
      <c r="F220" s="54" t="s">
        <v>48</v>
      </c>
      <c r="G220" s="59" t="s">
        <v>71</v>
      </c>
      <c r="H220" s="31" t="s">
        <v>51</v>
      </c>
      <c r="I220" s="33">
        <v>300000000</v>
      </c>
      <c r="J220" s="33">
        <v>30000000</v>
      </c>
      <c r="K220" s="33">
        <v>0</v>
      </c>
      <c r="L220" s="33">
        <v>330000000</v>
      </c>
      <c r="M220" s="58">
        <v>100000000</v>
      </c>
      <c r="N220" s="33">
        <v>0</v>
      </c>
      <c r="O220" s="38"/>
      <c r="P220" s="31" t="s">
        <v>1311</v>
      </c>
      <c r="Q220" s="31" t="s">
        <v>1314</v>
      </c>
      <c r="R220" s="31" t="s">
        <v>1315</v>
      </c>
      <c r="S220" s="16" t="s">
        <v>3116</v>
      </c>
      <c r="T220" s="31"/>
      <c r="U220" s="31"/>
    </row>
    <row r="221" spans="2:21" s="4" customFormat="1" ht="17.45" customHeight="1">
      <c r="B221" s="16">
        <v>2025</v>
      </c>
      <c r="C221" s="31">
        <v>8</v>
      </c>
      <c r="D221" s="31" t="s">
        <v>14</v>
      </c>
      <c r="E221" s="31" t="s">
        <v>1316</v>
      </c>
      <c r="F221" s="54" t="s">
        <v>48</v>
      </c>
      <c r="G221" s="59" t="s">
        <v>71</v>
      </c>
      <c r="H221" s="31" t="s">
        <v>51</v>
      </c>
      <c r="I221" s="33">
        <v>300000000</v>
      </c>
      <c r="J221" s="33">
        <v>30000000</v>
      </c>
      <c r="K221" s="33">
        <v>0</v>
      </c>
      <c r="L221" s="33">
        <v>330000000</v>
      </c>
      <c r="M221" s="33">
        <v>100000000</v>
      </c>
      <c r="N221" s="33">
        <v>0</v>
      </c>
      <c r="O221" s="38"/>
      <c r="P221" s="31" t="s">
        <v>1311</v>
      </c>
      <c r="Q221" s="31" t="s">
        <v>358</v>
      </c>
      <c r="R221" s="31" t="s">
        <v>359</v>
      </c>
      <c r="S221" s="16" t="s">
        <v>3116</v>
      </c>
      <c r="T221" s="31"/>
      <c r="U221" s="31"/>
    </row>
    <row r="222" spans="2:21" s="4" customFormat="1" ht="17.45" customHeight="1">
      <c r="B222" s="16">
        <v>2025</v>
      </c>
      <c r="C222" s="16">
        <v>8</v>
      </c>
      <c r="D222" s="16" t="s">
        <v>14</v>
      </c>
      <c r="E222" s="16" t="s">
        <v>1317</v>
      </c>
      <c r="F222" s="74" t="s">
        <v>48</v>
      </c>
      <c r="G222" s="64" t="s">
        <v>71</v>
      </c>
      <c r="H222" s="16" t="s">
        <v>51</v>
      </c>
      <c r="I222" s="58">
        <v>300000000</v>
      </c>
      <c r="J222" s="58">
        <v>30000000</v>
      </c>
      <c r="K222" s="58">
        <v>0</v>
      </c>
      <c r="L222" s="58">
        <v>330000000</v>
      </c>
      <c r="M222" s="58">
        <v>100000000</v>
      </c>
      <c r="N222" s="58">
        <v>0</v>
      </c>
      <c r="O222" s="98"/>
      <c r="P222" s="31" t="s">
        <v>1311</v>
      </c>
      <c r="Q222" s="16" t="s">
        <v>1314</v>
      </c>
      <c r="R222" s="16" t="s">
        <v>1315</v>
      </c>
      <c r="S222" s="16" t="s">
        <v>3116</v>
      </c>
      <c r="T222" s="16"/>
      <c r="U222" s="31"/>
    </row>
    <row r="223" spans="2:21" s="4" customFormat="1" ht="17.45" customHeight="1">
      <c r="B223" s="16">
        <v>2025</v>
      </c>
      <c r="C223" s="31">
        <v>8</v>
      </c>
      <c r="D223" s="31" t="s">
        <v>14</v>
      </c>
      <c r="E223" s="31" t="s">
        <v>1318</v>
      </c>
      <c r="F223" s="74" t="s">
        <v>48</v>
      </c>
      <c r="G223" s="64" t="s">
        <v>16</v>
      </c>
      <c r="H223" s="16" t="s">
        <v>51</v>
      </c>
      <c r="I223" s="33">
        <v>300000000</v>
      </c>
      <c r="J223" s="33">
        <v>30000000</v>
      </c>
      <c r="K223" s="33">
        <v>0</v>
      </c>
      <c r="L223" s="33">
        <v>330000000</v>
      </c>
      <c r="M223" s="33">
        <v>100000000</v>
      </c>
      <c r="N223" s="33">
        <v>0</v>
      </c>
      <c r="O223" s="38"/>
      <c r="P223" s="31" t="s">
        <v>1311</v>
      </c>
      <c r="Q223" s="31" t="s">
        <v>1319</v>
      </c>
      <c r="R223" s="31" t="s">
        <v>1320</v>
      </c>
      <c r="S223" s="16" t="s">
        <v>3116</v>
      </c>
      <c r="T223" s="31"/>
      <c r="U223" s="31"/>
    </row>
    <row r="224" spans="2:21" s="4" customFormat="1" ht="17.45" customHeight="1">
      <c r="B224" s="16">
        <v>2025</v>
      </c>
      <c r="C224" s="16">
        <v>8</v>
      </c>
      <c r="D224" s="16" t="s">
        <v>14</v>
      </c>
      <c r="E224" s="16" t="s">
        <v>1321</v>
      </c>
      <c r="F224" s="74" t="s">
        <v>48</v>
      </c>
      <c r="G224" s="64" t="s">
        <v>71</v>
      </c>
      <c r="H224" s="16" t="s">
        <v>51</v>
      </c>
      <c r="I224" s="58">
        <v>1000000000</v>
      </c>
      <c r="J224" s="58">
        <v>30000000</v>
      </c>
      <c r="K224" s="58">
        <v>0</v>
      </c>
      <c r="L224" s="58">
        <v>1030000000</v>
      </c>
      <c r="M224" s="58">
        <v>300000000</v>
      </c>
      <c r="N224" s="58">
        <v>0</v>
      </c>
      <c r="O224" s="98"/>
      <c r="P224" s="16" t="s">
        <v>1311</v>
      </c>
      <c r="Q224" s="16" t="s">
        <v>358</v>
      </c>
      <c r="R224" s="16" t="s">
        <v>359</v>
      </c>
      <c r="S224" s="16" t="s">
        <v>3116</v>
      </c>
      <c r="T224" s="16"/>
      <c r="U224" s="16"/>
    </row>
    <row r="225" spans="2:21" s="4" customFormat="1" ht="17.45" customHeight="1">
      <c r="B225" s="31">
        <v>2025</v>
      </c>
      <c r="C225" s="31">
        <v>8</v>
      </c>
      <c r="D225" s="31" t="s">
        <v>15</v>
      </c>
      <c r="E225" s="31" t="s">
        <v>1322</v>
      </c>
      <c r="F225" s="54" t="s">
        <v>48</v>
      </c>
      <c r="G225" s="59" t="s">
        <v>71</v>
      </c>
      <c r="H225" s="31" t="s">
        <v>51</v>
      </c>
      <c r="I225" s="33">
        <v>1000000000</v>
      </c>
      <c r="J225" s="33">
        <v>30000000</v>
      </c>
      <c r="K225" s="33">
        <v>0</v>
      </c>
      <c r="L225" s="33">
        <v>1030000000</v>
      </c>
      <c r="M225" s="33">
        <v>300000000</v>
      </c>
      <c r="N225" s="33">
        <v>0</v>
      </c>
      <c r="O225" s="38"/>
      <c r="P225" s="31" t="s">
        <v>1311</v>
      </c>
      <c r="Q225" s="31" t="s">
        <v>360</v>
      </c>
      <c r="R225" s="31" t="s">
        <v>1323</v>
      </c>
      <c r="S225" s="16" t="s">
        <v>3116</v>
      </c>
      <c r="T225" s="31"/>
      <c r="U225" s="31"/>
    </row>
    <row r="226" spans="2:21" s="4" customFormat="1" ht="17.45" customHeight="1">
      <c r="B226" s="16">
        <v>2025</v>
      </c>
      <c r="C226" s="16">
        <v>8</v>
      </c>
      <c r="D226" s="16" t="s">
        <v>15</v>
      </c>
      <c r="E226" s="16" t="s">
        <v>1337</v>
      </c>
      <c r="F226" s="74" t="s">
        <v>48</v>
      </c>
      <c r="G226" s="16" t="s">
        <v>16</v>
      </c>
      <c r="H226" s="16" t="s">
        <v>52</v>
      </c>
      <c r="I226" s="58">
        <v>4295222000</v>
      </c>
      <c r="J226" s="58">
        <v>1434785000</v>
      </c>
      <c r="K226" s="58"/>
      <c r="L226" s="58">
        <f>SUM(I226:K226)</f>
        <v>5730007000</v>
      </c>
      <c r="M226" s="58">
        <v>93920000</v>
      </c>
      <c r="N226" s="58">
        <v>8959000000</v>
      </c>
      <c r="O226" s="98"/>
      <c r="P226" s="16" t="s">
        <v>1334</v>
      </c>
      <c r="Q226" s="16" t="s">
        <v>1338</v>
      </c>
      <c r="R226" s="16" t="s">
        <v>1339</v>
      </c>
      <c r="S226" s="16" t="s">
        <v>3116</v>
      </c>
      <c r="T226" s="16"/>
      <c r="U226" s="16"/>
    </row>
    <row r="227" spans="2:21" s="4" customFormat="1" ht="17.45" customHeight="1">
      <c r="B227" s="16">
        <v>2025</v>
      </c>
      <c r="C227" s="16">
        <v>8</v>
      </c>
      <c r="D227" s="16" t="s">
        <v>843</v>
      </c>
      <c r="E227" s="16" t="s">
        <v>1348</v>
      </c>
      <c r="F227" s="74" t="s">
        <v>1349</v>
      </c>
      <c r="G227" s="16" t="s">
        <v>1350</v>
      </c>
      <c r="H227" s="16" t="s">
        <v>63</v>
      </c>
      <c r="I227" s="58">
        <v>600000000</v>
      </c>
      <c r="J227" s="58"/>
      <c r="K227" s="58"/>
      <c r="L227" s="58">
        <f>SUM(I227:K227)</f>
        <v>600000000</v>
      </c>
      <c r="M227" s="58">
        <f>L227</f>
        <v>600000000</v>
      </c>
      <c r="N227" s="58">
        <f>M227*0.6</f>
        <v>360000000</v>
      </c>
      <c r="O227" s="98"/>
      <c r="P227" s="16" t="s">
        <v>1341</v>
      </c>
      <c r="Q227" s="16" t="s">
        <v>1351</v>
      </c>
      <c r="R227" s="16" t="s">
        <v>1352</v>
      </c>
      <c r="S227" s="16" t="s">
        <v>3116</v>
      </c>
      <c r="T227" s="16"/>
      <c r="U227" s="16"/>
    </row>
    <row r="228" spans="2:21" s="4" customFormat="1" ht="17.45" customHeight="1">
      <c r="B228" s="16">
        <v>2025</v>
      </c>
      <c r="C228" s="16">
        <v>8</v>
      </c>
      <c r="D228" s="16" t="s">
        <v>14</v>
      </c>
      <c r="E228" s="16" t="s">
        <v>1358</v>
      </c>
      <c r="F228" s="74" t="s">
        <v>48</v>
      </c>
      <c r="G228" s="64" t="s">
        <v>67</v>
      </c>
      <c r="H228" s="16" t="s">
        <v>52</v>
      </c>
      <c r="I228" s="58">
        <v>222166000</v>
      </c>
      <c r="J228" s="58"/>
      <c r="K228" s="58"/>
      <c r="L228" s="58">
        <v>222166000</v>
      </c>
      <c r="M228" s="58">
        <v>222166000</v>
      </c>
      <c r="N228" s="58">
        <v>155516200</v>
      </c>
      <c r="O228" s="98"/>
      <c r="P228" s="16" t="s">
        <v>1354</v>
      </c>
      <c r="Q228" s="16" t="s">
        <v>1355</v>
      </c>
      <c r="R228" s="16" t="s">
        <v>1356</v>
      </c>
      <c r="S228" s="16" t="s">
        <v>3116</v>
      </c>
      <c r="T228" s="16"/>
      <c r="U228" s="16"/>
    </row>
    <row r="229" spans="2:21" s="4" customFormat="1" ht="17.45" customHeight="1">
      <c r="B229" s="64">
        <v>2025</v>
      </c>
      <c r="C229" s="64">
        <v>8</v>
      </c>
      <c r="D229" s="64" t="s">
        <v>14</v>
      </c>
      <c r="E229" s="64" t="s">
        <v>1679</v>
      </c>
      <c r="F229" s="134" t="s">
        <v>70</v>
      </c>
      <c r="G229" s="64" t="s">
        <v>79</v>
      </c>
      <c r="H229" s="64" t="s">
        <v>51</v>
      </c>
      <c r="I229" s="65">
        <v>649892000</v>
      </c>
      <c r="J229" s="65">
        <v>0</v>
      </c>
      <c r="K229" s="65">
        <v>0</v>
      </c>
      <c r="L229" s="65">
        <f t="shared" ref="L229:M231" si="6">SUM(I229:K229)</f>
        <v>649892000</v>
      </c>
      <c r="M229" s="65">
        <f t="shared" si="6"/>
        <v>649892000</v>
      </c>
      <c r="N229" s="65">
        <f>M229*60%</f>
        <v>389935200</v>
      </c>
      <c r="O229" s="135"/>
      <c r="P229" s="64" t="s">
        <v>1680</v>
      </c>
      <c r="Q229" s="64" t="s">
        <v>1681</v>
      </c>
      <c r="R229" s="64" t="s">
        <v>1682</v>
      </c>
      <c r="S229" s="16" t="s">
        <v>3116</v>
      </c>
      <c r="T229" s="64"/>
      <c r="U229" s="64"/>
    </row>
    <row r="230" spans="2:21" s="4" customFormat="1" ht="17.45" customHeight="1">
      <c r="B230" s="64">
        <v>2025</v>
      </c>
      <c r="C230" s="64">
        <v>8</v>
      </c>
      <c r="D230" s="64" t="s">
        <v>14</v>
      </c>
      <c r="E230" s="64" t="s">
        <v>1683</v>
      </c>
      <c r="F230" s="134" t="s">
        <v>70</v>
      </c>
      <c r="G230" s="64" t="s">
        <v>79</v>
      </c>
      <c r="H230" s="64" t="s">
        <v>51</v>
      </c>
      <c r="I230" s="65">
        <v>194919000</v>
      </c>
      <c r="J230" s="65">
        <v>0</v>
      </c>
      <c r="K230" s="65">
        <v>0</v>
      </c>
      <c r="L230" s="65">
        <f t="shared" si="6"/>
        <v>194919000</v>
      </c>
      <c r="M230" s="65">
        <f t="shared" si="6"/>
        <v>194919000</v>
      </c>
      <c r="N230" s="65">
        <f>M230*60%</f>
        <v>116951400</v>
      </c>
      <c r="O230" s="135"/>
      <c r="P230" s="64" t="s">
        <v>1680</v>
      </c>
      <c r="Q230" s="64" t="s">
        <v>1681</v>
      </c>
      <c r="R230" s="64" t="s">
        <v>1682</v>
      </c>
      <c r="S230" s="16" t="s">
        <v>3116</v>
      </c>
      <c r="T230" s="64"/>
      <c r="U230" s="64"/>
    </row>
    <row r="231" spans="2:21" s="4" customFormat="1" ht="17.45" customHeight="1">
      <c r="B231" s="64">
        <v>2025</v>
      </c>
      <c r="C231" s="64">
        <v>8</v>
      </c>
      <c r="D231" s="64" t="s">
        <v>14</v>
      </c>
      <c r="E231" s="64" t="s">
        <v>1684</v>
      </c>
      <c r="F231" s="134" t="s">
        <v>70</v>
      </c>
      <c r="G231" s="64" t="s">
        <v>79</v>
      </c>
      <c r="H231" s="64" t="s">
        <v>51</v>
      </c>
      <c r="I231" s="65">
        <v>351495000</v>
      </c>
      <c r="J231" s="65"/>
      <c r="K231" s="65"/>
      <c r="L231" s="65">
        <f t="shared" si="6"/>
        <v>351495000</v>
      </c>
      <c r="M231" s="65">
        <f t="shared" si="6"/>
        <v>351495000</v>
      </c>
      <c r="N231" s="65">
        <f>M231*60%</f>
        <v>210897000</v>
      </c>
      <c r="O231" s="135"/>
      <c r="P231" s="64" t="s">
        <v>1680</v>
      </c>
      <c r="Q231" s="64" t="s">
        <v>1685</v>
      </c>
      <c r="R231" s="64" t="s">
        <v>1686</v>
      </c>
      <c r="S231" s="16" t="s">
        <v>3116</v>
      </c>
      <c r="T231" s="64"/>
      <c r="U231" s="64"/>
    </row>
    <row r="232" spans="2:21" s="4" customFormat="1" ht="17.45" customHeight="1">
      <c r="B232" s="64">
        <v>2025</v>
      </c>
      <c r="C232" s="59">
        <v>8</v>
      </c>
      <c r="D232" s="59" t="s">
        <v>15</v>
      </c>
      <c r="E232" s="59" t="s">
        <v>1642</v>
      </c>
      <c r="F232" s="106" t="s">
        <v>70</v>
      </c>
      <c r="G232" s="59" t="s">
        <v>16</v>
      </c>
      <c r="H232" s="59" t="s">
        <v>52</v>
      </c>
      <c r="I232" s="32">
        <v>9553185000</v>
      </c>
      <c r="J232" s="32">
        <v>0</v>
      </c>
      <c r="K232" s="32">
        <v>0</v>
      </c>
      <c r="L232" s="32">
        <v>9553185000</v>
      </c>
      <c r="M232" s="32">
        <v>1500000000</v>
      </c>
      <c r="N232" s="32">
        <v>1500000000</v>
      </c>
      <c r="O232" s="82"/>
      <c r="P232" s="59" t="s">
        <v>1643</v>
      </c>
      <c r="Q232" s="59" t="s">
        <v>1644</v>
      </c>
      <c r="R232" s="59" t="s">
        <v>1645</v>
      </c>
      <c r="S232" s="16" t="s">
        <v>3116</v>
      </c>
      <c r="T232" s="59"/>
      <c r="U232" s="59"/>
    </row>
    <row r="233" spans="2:21" s="4" customFormat="1" ht="17.45" customHeight="1">
      <c r="B233" s="59">
        <v>2025</v>
      </c>
      <c r="C233" s="59">
        <v>8</v>
      </c>
      <c r="D233" s="59" t="s">
        <v>14</v>
      </c>
      <c r="E233" s="59" t="s">
        <v>1646</v>
      </c>
      <c r="F233" s="106" t="s">
        <v>70</v>
      </c>
      <c r="G233" s="59" t="s">
        <v>79</v>
      </c>
      <c r="H233" s="59" t="s">
        <v>51</v>
      </c>
      <c r="I233" s="32">
        <v>127516000</v>
      </c>
      <c r="J233" s="32"/>
      <c r="K233" s="32"/>
      <c r="L233" s="32">
        <f>SUM(I233:K233)</f>
        <v>127516000</v>
      </c>
      <c r="M233" s="32">
        <v>127516000</v>
      </c>
      <c r="N233" s="32">
        <v>116616</v>
      </c>
      <c r="O233" s="82"/>
      <c r="P233" s="59" t="s">
        <v>1647</v>
      </c>
      <c r="Q233" s="59" t="s">
        <v>1648</v>
      </c>
      <c r="R233" s="59" t="s">
        <v>1649</v>
      </c>
      <c r="S233" s="16" t="s">
        <v>3116</v>
      </c>
      <c r="T233" s="59"/>
      <c r="U233" s="59"/>
    </row>
    <row r="234" spans="2:21" s="4" customFormat="1" ht="17.45" customHeight="1">
      <c r="B234" s="59">
        <v>2025</v>
      </c>
      <c r="C234" s="59">
        <v>8</v>
      </c>
      <c r="D234" s="59" t="s">
        <v>14</v>
      </c>
      <c r="E234" s="59" t="s">
        <v>1690</v>
      </c>
      <c r="F234" s="106" t="s">
        <v>70</v>
      </c>
      <c r="G234" s="59" t="s">
        <v>37</v>
      </c>
      <c r="H234" s="59" t="s">
        <v>51</v>
      </c>
      <c r="I234" s="32">
        <v>78969000</v>
      </c>
      <c r="J234" s="32">
        <v>0</v>
      </c>
      <c r="K234" s="32">
        <v>0</v>
      </c>
      <c r="L234" s="32">
        <v>78969000</v>
      </c>
      <c r="M234" s="32">
        <v>78969000</v>
      </c>
      <c r="N234" s="32">
        <v>78969000</v>
      </c>
      <c r="O234" s="82"/>
      <c r="P234" s="59" t="s">
        <v>258</v>
      </c>
      <c r="Q234" s="59" t="s">
        <v>1691</v>
      </c>
      <c r="R234" s="59" t="s">
        <v>1692</v>
      </c>
      <c r="S234" s="16" t="s">
        <v>3116</v>
      </c>
      <c r="T234" s="59"/>
      <c r="U234" s="59"/>
    </row>
    <row r="235" spans="2:21" s="4" customFormat="1" ht="17.45" customHeight="1">
      <c r="B235" s="59">
        <v>2025</v>
      </c>
      <c r="C235" s="59">
        <v>8</v>
      </c>
      <c r="D235" s="59" t="s">
        <v>14</v>
      </c>
      <c r="E235" s="59" t="s">
        <v>1676</v>
      </c>
      <c r="F235" s="106" t="s">
        <v>70</v>
      </c>
      <c r="G235" s="59" t="s">
        <v>16</v>
      </c>
      <c r="H235" s="59" t="s">
        <v>51</v>
      </c>
      <c r="I235" s="32">
        <v>500000000</v>
      </c>
      <c r="J235" s="32">
        <v>300000000</v>
      </c>
      <c r="K235" s="32"/>
      <c r="L235" s="32">
        <f>SUM(I235:K235)</f>
        <v>800000000</v>
      </c>
      <c r="M235" s="32">
        <v>100000000</v>
      </c>
      <c r="N235" s="32">
        <v>70000000</v>
      </c>
      <c r="O235" s="82"/>
      <c r="P235" s="59" t="s">
        <v>1670</v>
      </c>
      <c r="Q235" s="59" t="s">
        <v>1677</v>
      </c>
      <c r="R235" s="59" t="s">
        <v>1678</v>
      </c>
      <c r="S235" s="16" t="s">
        <v>3116</v>
      </c>
      <c r="T235" s="59"/>
      <c r="U235" s="59"/>
    </row>
    <row r="236" spans="2:21" s="4" customFormat="1" ht="17.45" customHeight="1">
      <c r="B236" s="103">
        <v>2025</v>
      </c>
      <c r="C236" s="103">
        <v>8</v>
      </c>
      <c r="D236" s="103" t="s">
        <v>14</v>
      </c>
      <c r="E236" s="103" t="s">
        <v>1702</v>
      </c>
      <c r="F236" s="159" t="s">
        <v>49</v>
      </c>
      <c r="G236" s="103" t="s">
        <v>67</v>
      </c>
      <c r="H236" s="103" t="s">
        <v>53</v>
      </c>
      <c r="I236" s="104">
        <v>55000000</v>
      </c>
      <c r="J236" s="104">
        <v>0</v>
      </c>
      <c r="K236" s="104">
        <v>0</v>
      </c>
      <c r="L236" s="104">
        <v>55000000</v>
      </c>
      <c r="M236" s="104">
        <v>55000000</v>
      </c>
      <c r="N236" s="104">
        <v>0</v>
      </c>
      <c r="O236" s="161"/>
      <c r="P236" s="103" t="s">
        <v>1037</v>
      </c>
      <c r="Q236" s="103" t="s">
        <v>1038</v>
      </c>
      <c r="R236" s="103" t="s">
        <v>1039</v>
      </c>
      <c r="S236" s="16" t="s">
        <v>3116</v>
      </c>
      <c r="T236" s="103"/>
      <c r="U236" s="103" t="s">
        <v>66</v>
      </c>
    </row>
    <row r="237" spans="2:21" s="4" customFormat="1" ht="17.45" customHeight="1">
      <c r="B237" s="103">
        <v>2025</v>
      </c>
      <c r="C237" s="103">
        <v>8</v>
      </c>
      <c r="D237" s="103" t="s">
        <v>14</v>
      </c>
      <c r="E237" s="103" t="s">
        <v>1703</v>
      </c>
      <c r="F237" s="159" t="s">
        <v>1041</v>
      </c>
      <c r="G237" s="103" t="s">
        <v>876</v>
      </c>
      <c r="H237" s="103" t="s">
        <v>53</v>
      </c>
      <c r="I237" s="104">
        <v>213379000</v>
      </c>
      <c r="J237" s="104">
        <v>8950000</v>
      </c>
      <c r="K237" s="104">
        <v>0</v>
      </c>
      <c r="L237" s="104">
        <f t="shared" ref="L237:L249" si="7">SUM(I237:K237)</f>
        <v>222329000</v>
      </c>
      <c r="M237" s="104">
        <v>223329000</v>
      </c>
      <c r="N237" s="104">
        <v>0</v>
      </c>
      <c r="O237" s="161"/>
      <c r="P237" s="103" t="s">
        <v>1037</v>
      </c>
      <c r="Q237" s="103" t="s">
        <v>1704</v>
      </c>
      <c r="R237" s="103" t="s">
        <v>1045</v>
      </c>
      <c r="S237" s="16" t="s">
        <v>3116</v>
      </c>
      <c r="T237" s="103"/>
      <c r="U237" s="90" t="s">
        <v>66</v>
      </c>
    </row>
    <row r="238" spans="2:21" s="4" customFormat="1" ht="17.45" customHeight="1">
      <c r="B238" s="103">
        <v>2025</v>
      </c>
      <c r="C238" s="103">
        <v>8</v>
      </c>
      <c r="D238" s="103" t="s">
        <v>14</v>
      </c>
      <c r="E238" s="103" t="s">
        <v>1705</v>
      </c>
      <c r="F238" s="159" t="s">
        <v>1041</v>
      </c>
      <c r="G238" s="103" t="s">
        <v>866</v>
      </c>
      <c r="H238" s="103" t="s">
        <v>53</v>
      </c>
      <c r="I238" s="104">
        <v>53995000</v>
      </c>
      <c r="J238" s="104">
        <v>10757000</v>
      </c>
      <c r="K238" s="104">
        <v>0</v>
      </c>
      <c r="L238" s="104">
        <f t="shared" si="7"/>
        <v>64752000</v>
      </c>
      <c r="M238" s="104">
        <v>54005757</v>
      </c>
      <c r="N238" s="104">
        <v>0</v>
      </c>
      <c r="O238" s="161"/>
      <c r="P238" s="103" t="s">
        <v>1037</v>
      </c>
      <c r="Q238" s="103" t="s">
        <v>1706</v>
      </c>
      <c r="R238" s="103" t="s">
        <v>1045</v>
      </c>
      <c r="S238" s="16" t="s">
        <v>3116</v>
      </c>
      <c r="T238" s="103"/>
      <c r="U238" s="90" t="s">
        <v>66</v>
      </c>
    </row>
    <row r="239" spans="2:21" s="4" customFormat="1" ht="17.45" customHeight="1">
      <c r="B239" s="103">
        <v>2025</v>
      </c>
      <c r="C239" s="90">
        <v>8</v>
      </c>
      <c r="D239" s="90" t="s">
        <v>14</v>
      </c>
      <c r="E239" s="90" t="s">
        <v>1707</v>
      </c>
      <c r="F239" s="101" t="s">
        <v>1041</v>
      </c>
      <c r="G239" s="90" t="s">
        <v>871</v>
      </c>
      <c r="H239" s="90" t="s">
        <v>53</v>
      </c>
      <c r="I239" s="48">
        <v>10117000</v>
      </c>
      <c r="J239" s="48">
        <v>0</v>
      </c>
      <c r="K239" s="48">
        <v>0</v>
      </c>
      <c r="L239" s="48">
        <f t="shared" si="7"/>
        <v>10117000</v>
      </c>
      <c r="M239" s="48">
        <v>10117000</v>
      </c>
      <c r="N239" s="48">
        <v>0</v>
      </c>
      <c r="O239" s="102"/>
      <c r="P239" s="90" t="s">
        <v>1037</v>
      </c>
      <c r="Q239" s="90" t="s">
        <v>1704</v>
      </c>
      <c r="R239" s="90" t="s">
        <v>1045</v>
      </c>
      <c r="S239" s="16" t="s">
        <v>3116</v>
      </c>
      <c r="T239" s="90"/>
      <c r="U239" s="90" t="s">
        <v>78</v>
      </c>
    </row>
    <row r="240" spans="2:21" s="4" customFormat="1" ht="17.45" customHeight="1">
      <c r="B240" s="103">
        <v>2025</v>
      </c>
      <c r="C240" s="90">
        <v>8</v>
      </c>
      <c r="D240" s="90" t="s">
        <v>14</v>
      </c>
      <c r="E240" s="90" t="s">
        <v>1708</v>
      </c>
      <c r="F240" s="101" t="s">
        <v>1041</v>
      </c>
      <c r="G240" s="90" t="s">
        <v>866</v>
      </c>
      <c r="H240" s="90" t="s">
        <v>63</v>
      </c>
      <c r="I240" s="48">
        <v>350000000</v>
      </c>
      <c r="J240" s="48">
        <v>390000000</v>
      </c>
      <c r="K240" s="48">
        <v>0</v>
      </c>
      <c r="L240" s="48">
        <f t="shared" si="7"/>
        <v>740000000</v>
      </c>
      <c r="M240" s="48">
        <v>740000000</v>
      </c>
      <c r="N240" s="48">
        <v>0</v>
      </c>
      <c r="O240" s="102"/>
      <c r="P240" s="90" t="s">
        <v>1037</v>
      </c>
      <c r="Q240" s="90" t="s">
        <v>1056</v>
      </c>
      <c r="R240" s="90" t="s">
        <v>1057</v>
      </c>
      <c r="S240" s="16" t="s">
        <v>3116</v>
      </c>
      <c r="T240" s="90"/>
      <c r="U240" s="90"/>
    </row>
    <row r="241" spans="2:21" s="4" customFormat="1" ht="17.45" customHeight="1">
      <c r="B241" s="90">
        <v>2025</v>
      </c>
      <c r="C241" s="90">
        <v>8</v>
      </c>
      <c r="D241" s="90" t="s">
        <v>14</v>
      </c>
      <c r="E241" s="90" t="s">
        <v>1709</v>
      </c>
      <c r="F241" s="101" t="s">
        <v>1041</v>
      </c>
      <c r="G241" s="90" t="s">
        <v>17</v>
      </c>
      <c r="H241" s="90" t="s">
        <v>53</v>
      </c>
      <c r="I241" s="48">
        <v>320000000</v>
      </c>
      <c r="J241" s="48">
        <v>0</v>
      </c>
      <c r="K241" s="48">
        <v>0</v>
      </c>
      <c r="L241" s="48">
        <f t="shared" si="7"/>
        <v>320000000</v>
      </c>
      <c r="M241" s="48">
        <v>320000000</v>
      </c>
      <c r="N241" s="48">
        <v>0</v>
      </c>
      <c r="O241" s="102"/>
      <c r="P241" s="90" t="s">
        <v>1040</v>
      </c>
      <c r="Q241" s="90" t="s">
        <v>1710</v>
      </c>
      <c r="R241" s="90" t="s">
        <v>1711</v>
      </c>
      <c r="S241" s="16" t="s">
        <v>3116</v>
      </c>
      <c r="T241" s="90"/>
      <c r="U241" s="90" t="s">
        <v>78</v>
      </c>
    </row>
    <row r="242" spans="2:21" s="4" customFormat="1" ht="17.45" customHeight="1">
      <c r="B242" s="90">
        <v>2025</v>
      </c>
      <c r="C242" s="90">
        <v>8</v>
      </c>
      <c r="D242" s="90" t="s">
        <v>14</v>
      </c>
      <c r="E242" s="90" t="s">
        <v>1712</v>
      </c>
      <c r="F242" s="101" t="s">
        <v>1041</v>
      </c>
      <c r="G242" s="90" t="s">
        <v>37</v>
      </c>
      <c r="H242" s="90" t="s">
        <v>52</v>
      </c>
      <c r="I242" s="48">
        <v>20000000</v>
      </c>
      <c r="J242" s="48">
        <v>0</v>
      </c>
      <c r="K242" s="48">
        <v>0</v>
      </c>
      <c r="L242" s="48">
        <f t="shared" si="7"/>
        <v>20000000</v>
      </c>
      <c r="M242" s="48">
        <v>20000000</v>
      </c>
      <c r="N242" s="48">
        <v>0</v>
      </c>
      <c r="O242" s="102"/>
      <c r="P242" s="90" t="s">
        <v>1040</v>
      </c>
      <c r="Q242" s="90" t="s">
        <v>1710</v>
      </c>
      <c r="R242" s="90" t="s">
        <v>1711</v>
      </c>
      <c r="S242" s="16" t="s">
        <v>3116</v>
      </c>
      <c r="T242" s="90"/>
      <c r="U242" s="90"/>
    </row>
    <row r="243" spans="2:21" s="4" customFormat="1" ht="17.45" customHeight="1">
      <c r="B243" s="90">
        <v>2025</v>
      </c>
      <c r="C243" s="90">
        <v>8</v>
      </c>
      <c r="D243" s="90" t="s">
        <v>843</v>
      </c>
      <c r="E243" s="90" t="s">
        <v>1697</v>
      </c>
      <c r="F243" s="101" t="s">
        <v>49</v>
      </c>
      <c r="G243" s="90" t="s">
        <v>79</v>
      </c>
      <c r="H243" s="90" t="s">
        <v>53</v>
      </c>
      <c r="I243" s="48">
        <v>120000000</v>
      </c>
      <c r="J243" s="48">
        <v>0</v>
      </c>
      <c r="K243" s="48">
        <v>0</v>
      </c>
      <c r="L243" s="48">
        <f t="shared" si="7"/>
        <v>120000000</v>
      </c>
      <c r="M243" s="48">
        <v>120000000</v>
      </c>
      <c r="N243" s="48">
        <f>M243*0.7</f>
        <v>84000000</v>
      </c>
      <c r="O243" s="102"/>
      <c r="P243" s="90" t="s">
        <v>1036</v>
      </c>
      <c r="Q243" s="90" t="s">
        <v>1698</v>
      </c>
      <c r="R243" s="90" t="s">
        <v>1699</v>
      </c>
      <c r="S243" s="16" t="s">
        <v>3116</v>
      </c>
      <c r="T243" s="90"/>
      <c r="U243" s="90" t="s">
        <v>66</v>
      </c>
    </row>
    <row r="244" spans="2:21" s="4" customFormat="1" ht="17.45" customHeight="1">
      <c r="B244" s="90">
        <v>2025</v>
      </c>
      <c r="C244" s="90">
        <v>8</v>
      </c>
      <c r="D244" s="90" t="s">
        <v>14</v>
      </c>
      <c r="E244" s="90" t="s">
        <v>1700</v>
      </c>
      <c r="F244" s="101" t="s">
        <v>49</v>
      </c>
      <c r="G244" s="90" t="s">
        <v>79</v>
      </c>
      <c r="H244" s="90" t="s">
        <v>52</v>
      </c>
      <c r="I244" s="48">
        <f>105000000+122480000</f>
        <v>227480000</v>
      </c>
      <c r="J244" s="48">
        <v>0</v>
      </c>
      <c r="K244" s="48">
        <v>0</v>
      </c>
      <c r="L244" s="48">
        <f t="shared" si="7"/>
        <v>227480000</v>
      </c>
      <c r="M244" s="48">
        <f>SUM(I244:K244)</f>
        <v>227480000</v>
      </c>
      <c r="N244" s="48">
        <f>M244*0.7</f>
        <v>159236000</v>
      </c>
      <c r="O244" s="102"/>
      <c r="P244" s="90" t="s">
        <v>1036</v>
      </c>
      <c r="Q244" s="90" t="s">
        <v>1698</v>
      </c>
      <c r="R244" s="90" t="s">
        <v>1699</v>
      </c>
      <c r="S244" s="16" t="s">
        <v>3116</v>
      </c>
      <c r="T244" s="90"/>
      <c r="U244" s="90"/>
    </row>
    <row r="245" spans="2:21" s="4" customFormat="1" ht="17.45" customHeight="1">
      <c r="B245" s="90">
        <v>2025</v>
      </c>
      <c r="C245" s="90">
        <v>8</v>
      </c>
      <c r="D245" s="90" t="s">
        <v>14</v>
      </c>
      <c r="E245" s="90" t="s">
        <v>1701</v>
      </c>
      <c r="F245" s="101" t="s">
        <v>49</v>
      </c>
      <c r="G245" s="90" t="s">
        <v>79</v>
      </c>
      <c r="H245" s="90" t="s">
        <v>53</v>
      </c>
      <c r="I245" s="48">
        <v>175000000</v>
      </c>
      <c r="J245" s="48">
        <v>0</v>
      </c>
      <c r="K245" s="48">
        <v>0</v>
      </c>
      <c r="L245" s="48">
        <f t="shared" si="7"/>
        <v>175000000</v>
      </c>
      <c r="M245" s="48">
        <f>SUM(I245:K245)</f>
        <v>175000000</v>
      </c>
      <c r="N245" s="48">
        <f>M245*0.8</f>
        <v>140000000</v>
      </c>
      <c r="O245" s="102"/>
      <c r="P245" s="90" t="s">
        <v>1036</v>
      </c>
      <c r="Q245" s="90" t="s">
        <v>1698</v>
      </c>
      <c r="R245" s="90" t="s">
        <v>1699</v>
      </c>
      <c r="S245" s="16" t="s">
        <v>3116</v>
      </c>
      <c r="T245" s="90"/>
      <c r="U245" s="90" t="s">
        <v>66</v>
      </c>
    </row>
    <row r="246" spans="2:21" s="4" customFormat="1" ht="17.45" customHeight="1">
      <c r="B246" s="90">
        <v>2025</v>
      </c>
      <c r="C246" s="90">
        <v>8</v>
      </c>
      <c r="D246" s="90" t="s">
        <v>14</v>
      </c>
      <c r="E246" s="90" t="s">
        <v>1693</v>
      </c>
      <c r="F246" s="101" t="s">
        <v>49</v>
      </c>
      <c r="G246" s="90" t="s">
        <v>67</v>
      </c>
      <c r="H246" s="90" t="s">
        <v>63</v>
      </c>
      <c r="I246" s="48">
        <v>300000000</v>
      </c>
      <c r="J246" s="48">
        <v>0</v>
      </c>
      <c r="K246" s="48">
        <v>0</v>
      </c>
      <c r="L246" s="48">
        <f t="shared" si="7"/>
        <v>300000000</v>
      </c>
      <c r="M246" s="48">
        <f>SUM(J246:L246)</f>
        <v>300000000</v>
      </c>
      <c r="N246" s="48">
        <v>0</v>
      </c>
      <c r="O246" s="102"/>
      <c r="P246" s="90" t="s">
        <v>1694</v>
      </c>
      <c r="Q246" s="90" t="s">
        <v>1695</v>
      </c>
      <c r="R246" s="90" t="s">
        <v>1696</v>
      </c>
      <c r="S246" s="16" t="s">
        <v>3116</v>
      </c>
      <c r="T246" s="90"/>
      <c r="U246" s="90"/>
    </row>
    <row r="247" spans="2:21" s="4" customFormat="1" ht="17.45" customHeight="1">
      <c r="B247" s="31">
        <v>2025</v>
      </c>
      <c r="C247" s="31">
        <v>8</v>
      </c>
      <c r="D247" s="31" t="s">
        <v>14</v>
      </c>
      <c r="E247" s="31" t="s">
        <v>1248</v>
      </c>
      <c r="F247" s="54" t="s">
        <v>69</v>
      </c>
      <c r="G247" s="59" t="s">
        <v>16</v>
      </c>
      <c r="H247" s="31" t="s">
        <v>51</v>
      </c>
      <c r="I247" s="33">
        <v>30000000</v>
      </c>
      <c r="J247" s="33">
        <v>20000000</v>
      </c>
      <c r="K247" s="33">
        <v>0</v>
      </c>
      <c r="L247" s="33">
        <f t="shared" si="7"/>
        <v>50000000</v>
      </c>
      <c r="M247" s="33">
        <f>L247</f>
        <v>50000000</v>
      </c>
      <c r="N247" s="33">
        <v>0</v>
      </c>
      <c r="O247" s="38"/>
      <c r="P247" s="31" t="s">
        <v>1249</v>
      </c>
      <c r="Q247" s="31" t="s">
        <v>861</v>
      </c>
      <c r="R247" s="31" t="s">
        <v>862</v>
      </c>
      <c r="S247" s="16" t="s">
        <v>3116</v>
      </c>
      <c r="T247" s="31"/>
      <c r="U247" s="31"/>
    </row>
    <row r="248" spans="2:21" s="4" customFormat="1" ht="17.45" customHeight="1">
      <c r="B248" s="31">
        <v>2025</v>
      </c>
      <c r="C248" s="31">
        <v>8</v>
      </c>
      <c r="D248" s="31" t="s">
        <v>14</v>
      </c>
      <c r="E248" s="31" t="s">
        <v>1244</v>
      </c>
      <c r="F248" s="54" t="s">
        <v>69</v>
      </c>
      <c r="G248" s="59" t="s">
        <v>16</v>
      </c>
      <c r="H248" s="31" t="s">
        <v>52</v>
      </c>
      <c r="I248" s="33">
        <v>150000000</v>
      </c>
      <c r="J248" s="33">
        <v>28130000</v>
      </c>
      <c r="K248" s="33">
        <v>0</v>
      </c>
      <c r="L248" s="33">
        <f t="shared" si="7"/>
        <v>178130000</v>
      </c>
      <c r="M248" s="33">
        <f>L248</f>
        <v>178130000</v>
      </c>
      <c r="N248" s="33">
        <v>0</v>
      </c>
      <c r="O248" s="38"/>
      <c r="P248" s="31" t="s">
        <v>1239</v>
      </c>
      <c r="Q248" s="31" t="s">
        <v>1245</v>
      </c>
      <c r="R248" s="31" t="s">
        <v>1246</v>
      </c>
      <c r="S248" s="16" t="s">
        <v>3116</v>
      </c>
      <c r="T248" s="31"/>
      <c r="U248" s="31"/>
    </row>
    <row r="249" spans="2:21" s="4" customFormat="1" ht="17.45" customHeight="1">
      <c r="B249" s="31">
        <v>2025</v>
      </c>
      <c r="C249" s="31">
        <v>8</v>
      </c>
      <c r="D249" s="31" t="s">
        <v>14</v>
      </c>
      <c r="E249" s="31" t="s">
        <v>1247</v>
      </c>
      <c r="F249" s="54" t="s">
        <v>69</v>
      </c>
      <c r="G249" s="59" t="s">
        <v>16</v>
      </c>
      <c r="H249" s="31" t="s">
        <v>52</v>
      </c>
      <c r="I249" s="33">
        <v>105970000</v>
      </c>
      <c r="J249" s="33">
        <v>32280000</v>
      </c>
      <c r="K249" s="33">
        <v>0</v>
      </c>
      <c r="L249" s="33">
        <f t="shared" si="7"/>
        <v>138250000</v>
      </c>
      <c r="M249" s="33">
        <f>L249</f>
        <v>138250000</v>
      </c>
      <c r="N249" s="33">
        <v>0</v>
      </c>
      <c r="O249" s="38"/>
      <c r="P249" s="31" t="s">
        <v>1239</v>
      </c>
      <c r="Q249" s="31" t="s">
        <v>1245</v>
      </c>
      <c r="R249" s="31" t="s">
        <v>1246</v>
      </c>
      <c r="S249" s="16" t="s">
        <v>3116</v>
      </c>
      <c r="T249" s="31"/>
      <c r="U249" s="31"/>
    </row>
    <row r="250" spans="2:21" s="4" customFormat="1" ht="17.45" customHeight="1">
      <c r="B250" s="31">
        <v>2025</v>
      </c>
      <c r="C250" s="31">
        <v>8</v>
      </c>
      <c r="D250" s="31" t="s">
        <v>14</v>
      </c>
      <c r="E250" s="31" t="s">
        <v>1247</v>
      </c>
      <c r="F250" s="54" t="s">
        <v>69</v>
      </c>
      <c r="G250" s="31" t="s">
        <v>16</v>
      </c>
      <c r="H250" s="31" t="s">
        <v>52</v>
      </c>
      <c r="I250" s="33">
        <v>85000000</v>
      </c>
      <c r="J250" s="33">
        <v>55000000</v>
      </c>
      <c r="K250" s="33">
        <v>10000000</v>
      </c>
      <c r="L250" s="33">
        <v>150000000</v>
      </c>
      <c r="M250" s="33">
        <v>85000000</v>
      </c>
      <c r="N250" s="33"/>
      <c r="O250" s="38"/>
      <c r="P250" s="31" t="s">
        <v>368</v>
      </c>
      <c r="Q250" s="31" t="s">
        <v>1250</v>
      </c>
      <c r="R250" s="31" t="s">
        <v>1251</v>
      </c>
      <c r="S250" s="16" t="s">
        <v>3116</v>
      </c>
      <c r="T250" s="31"/>
      <c r="U250" s="31"/>
    </row>
    <row r="251" spans="2:21" s="4" customFormat="1" ht="17.45" customHeight="1">
      <c r="B251" s="63">
        <v>2025</v>
      </c>
      <c r="C251" s="63">
        <v>8</v>
      </c>
      <c r="D251" s="63" t="s">
        <v>14</v>
      </c>
      <c r="E251" s="81" t="s">
        <v>1224</v>
      </c>
      <c r="F251" s="81" t="s">
        <v>69</v>
      </c>
      <c r="G251" s="81" t="s">
        <v>37</v>
      </c>
      <c r="H251" s="81" t="s">
        <v>51</v>
      </c>
      <c r="I251" s="32">
        <v>0</v>
      </c>
      <c r="J251" s="33"/>
      <c r="K251" s="33"/>
      <c r="L251" s="33">
        <v>0</v>
      </c>
      <c r="M251" s="33"/>
      <c r="N251" s="33"/>
      <c r="O251" s="38"/>
      <c r="P251" s="31" t="s">
        <v>84</v>
      </c>
      <c r="Q251" s="31" t="s">
        <v>842</v>
      </c>
      <c r="R251" s="31" t="s">
        <v>1225</v>
      </c>
      <c r="S251" s="16" t="s">
        <v>3116</v>
      </c>
      <c r="T251" s="31" t="s">
        <v>1226</v>
      </c>
      <c r="U251" s="31"/>
    </row>
    <row r="252" spans="2:21" s="4" customFormat="1" ht="17.45" customHeight="1">
      <c r="B252" s="31">
        <v>2025</v>
      </c>
      <c r="C252" s="31">
        <v>8</v>
      </c>
      <c r="D252" s="31" t="s">
        <v>14</v>
      </c>
      <c r="E252" s="31" t="s">
        <v>1260</v>
      </c>
      <c r="F252" s="54" t="s">
        <v>69</v>
      </c>
      <c r="G252" s="59" t="s">
        <v>71</v>
      </c>
      <c r="H252" s="31" t="s">
        <v>51</v>
      </c>
      <c r="I252" s="33">
        <v>495398000</v>
      </c>
      <c r="J252" s="33">
        <v>66078000</v>
      </c>
      <c r="K252" s="33">
        <v>0</v>
      </c>
      <c r="L252" s="33">
        <f>SUM(I252:K252)</f>
        <v>561476000</v>
      </c>
      <c r="M252" s="33">
        <v>200000000</v>
      </c>
      <c r="N252" s="33"/>
      <c r="O252" s="38"/>
      <c r="P252" s="31" t="s">
        <v>3122</v>
      </c>
      <c r="Q252" s="31" t="s">
        <v>1261</v>
      </c>
      <c r="R252" s="31" t="s">
        <v>1262</v>
      </c>
      <c r="S252" s="16" t="s">
        <v>3116</v>
      </c>
      <c r="T252" s="31"/>
      <c r="U252" s="31"/>
    </row>
    <row r="253" spans="2:21" s="4" customFormat="1" ht="17.45" customHeight="1">
      <c r="B253" s="31">
        <v>2025</v>
      </c>
      <c r="C253" s="31">
        <v>8</v>
      </c>
      <c r="D253" s="31" t="s">
        <v>14</v>
      </c>
      <c r="E253" s="31" t="s">
        <v>1266</v>
      </c>
      <c r="F253" s="54" t="s">
        <v>69</v>
      </c>
      <c r="G253" s="59" t="s">
        <v>16</v>
      </c>
      <c r="H253" s="31" t="s">
        <v>51</v>
      </c>
      <c r="I253" s="33">
        <v>100000000</v>
      </c>
      <c r="J253" s="33">
        <v>50000000</v>
      </c>
      <c r="K253" s="33">
        <v>0</v>
      </c>
      <c r="L253" s="33">
        <v>150000000</v>
      </c>
      <c r="M253" s="33">
        <v>30000000</v>
      </c>
      <c r="N253" s="33">
        <v>0</v>
      </c>
      <c r="O253" s="38"/>
      <c r="P253" s="31" t="s">
        <v>3123</v>
      </c>
      <c r="Q253" s="31" t="s">
        <v>885</v>
      </c>
      <c r="R253" s="31" t="s">
        <v>540</v>
      </c>
      <c r="S253" s="16" t="s">
        <v>3116</v>
      </c>
      <c r="T253" s="31"/>
      <c r="U253" s="31"/>
    </row>
    <row r="254" spans="2:21" s="4" customFormat="1" ht="17.45" customHeight="1">
      <c r="B254" s="64">
        <v>2025</v>
      </c>
      <c r="C254" s="64">
        <v>8</v>
      </c>
      <c r="D254" s="64" t="s">
        <v>15</v>
      </c>
      <c r="E254" s="64" t="s">
        <v>1210</v>
      </c>
      <c r="F254" s="134" t="s">
        <v>69</v>
      </c>
      <c r="G254" s="64" t="s">
        <v>16</v>
      </c>
      <c r="H254" s="64" t="s">
        <v>51</v>
      </c>
      <c r="I254" s="65">
        <v>6452787000</v>
      </c>
      <c r="J254" s="65">
        <v>4353212000</v>
      </c>
      <c r="K254" s="65">
        <v>0</v>
      </c>
      <c r="L254" s="65">
        <f>SUM(I254:K254)</f>
        <v>10805999000</v>
      </c>
      <c r="M254" s="65">
        <v>164362000</v>
      </c>
      <c r="N254" s="65">
        <v>10805999000</v>
      </c>
      <c r="O254" s="135"/>
      <c r="P254" s="64" t="s">
        <v>1211</v>
      </c>
      <c r="Q254" s="64" t="s">
        <v>1212</v>
      </c>
      <c r="R254" s="64" t="s">
        <v>1213</v>
      </c>
      <c r="S254" s="16" t="s">
        <v>3116</v>
      </c>
      <c r="T254" s="64"/>
      <c r="U254" s="64"/>
    </row>
    <row r="255" spans="2:21" s="4" customFormat="1" ht="17.45" customHeight="1">
      <c r="B255" s="16">
        <v>2025</v>
      </c>
      <c r="C255" s="16">
        <v>8</v>
      </c>
      <c r="D255" s="16" t="s">
        <v>14</v>
      </c>
      <c r="E255" s="16" t="s">
        <v>426</v>
      </c>
      <c r="F255" s="74" t="s">
        <v>46</v>
      </c>
      <c r="G255" s="16" t="s">
        <v>16</v>
      </c>
      <c r="H255" s="16" t="s">
        <v>53</v>
      </c>
      <c r="I255" s="58">
        <v>15000000</v>
      </c>
      <c r="J255" s="58">
        <v>10000000</v>
      </c>
      <c r="K255" s="58">
        <v>0</v>
      </c>
      <c r="L255" s="58">
        <v>25000000</v>
      </c>
      <c r="M255" s="58">
        <v>25000000</v>
      </c>
      <c r="N255" s="58"/>
      <c r="O255" s="98"/>
      <c r="P255" s="16" t="s">
        <v>223</v>
      </c>
      <c r="Q255" s="16" t="s">
        <v>422</v>
      </c>
      <c r="R255" s="16" t="s">
        <v>423</v>
      </c>
      <c r="S255" s="16" t="s">
        <v>3116</v>
      </c>
      <c r="T255" s="16"/>
      <c r="U255" s="16" t="s">
        <v>78</v>
      </c>
    </row>
    <row r="256" spans="2:21" s="4" customFormat="1" ht="17.45" customHeight="1">
      <c r="B256" s="31">
        <v>2025</v>
      </c>
      <c r="C256" s="31">
        <v>8</v>
      </c>
      <c r="D256" s="31" t="s">
        <v>14</v>
      </c>
      <c r="E256" s="31" t="s">
        <v>1766</v>
      </c>
      <c r="F256" s="54" t="s">
        <v>46</v>
      </c>
      <c r="G256" s="31" t="s">
        <v>16</v>
      </c>
      <c r="H256" s="31" t="s">
        <v>53</v>
      </c>
      <c r="I256" s="33">
        <v>21000000</v>
      </c>
      <c r="J256" s="33"/>
      <c r="K256" s="33"/>
      <c r="L256" s="33">
        <v>21000000</v>
      </c>
      <c r="M256" s="33">
        <v>21000000</v>
      </c>
      <c r="N256" s="33"/>
      <c r="O256" s="38"/>
      <c r="P256" s="31" t="s">
        <v>223</v>
      </c>
      <c r="Q256" s="31" t="s">
        <v>422</v>
      </c>
      <c r="R256" s="31" t="s">
        <v>423</v>
      </c>
      <c r="S256" s="16" t="s">
        <v>3116</v>
      </c>
      <c r="T256" s="31"/>
      <c r="U256" s="31" t="s">
        <v>78</v>
      </c>
    </row>
    <row r="257" spans="2:21" s="4" customFormat="1" ht="17.45" customHeight="1">
      <c r="B257" s="130">
        <v>2025</v>
      </c>
      <c r="C257" s="63">
        <v>8</v>
      </c>
      <c r="D257" s="63" t="s">
        <v>14</v>
      </c>
      <c r="E257" s="63" t="s">
        <v>1753</v>
      </c>
      <c r="F257" s="62" t="s">
        <v>46</v>
      </c>
      <c r="G257" s="63" t="s">
        <v>37</v>
      </c>
      <c r="H257" s="63" t="s">
        <v>51</v>
      </c>
      <c r="I257" s="33">
        <v>60000000</v>
      </c>
      <c r="J257" s="33">
        <v>0</v>
      </c>
      <c r="K257" s="33">
        <v>0</v>
      </c>
      <c r="L257" s="33">
        <v>60000000</v>
      </c>
      <c r="M257" s="33">
        <v>15000000</v>
      </c>
      <c r="N257" s="33">
        <v>42000000</v>
      </c>
      <c r="O257" s="38"/>
      <c r="P257" s="31" t="s">
        <v>190</v>
      </c>
      <c r="Q257" s="31" t="s">
        <v>1094</v>
      </c>
      <c r="R257" s="31" t="s">
        <v>1101</v>
      </c>
      <c r="S257" s="16" t="s">
        <v>3116</v>
      </c>
      <c r="T257" s="31"/>
      <c r="U257" s="31"/>
    </row>
    <row r="258" spans="2:21" s="4" customFormat="1" ht="17.45" customHeight="1">
      <c r="B258" s="31">
        <v>2025</v>
      </c>
      <c r="C258" s="31">
        <v>8</v>
      </c>
      <c r="D258" s="31" t="s">
        <v>14</v>
      </c>
      <c r="E258" s="31" t="s">
        <v>1772</v>
      </c>
      <c r="F258" s="54" t="s">
        <v>46</v>
      </c>
      <c r="G258" s="31" t="s">
        <v>37</v>
      </c>
      <c r="H258" s="31" t="s">
        <v>52</v>
      </c>
      <c r="I258" s="32">
        <v>187440000</v>
      </c>
      <c r="J258" s="32">
        <v>117922000</v>
      </c>
      <c r="K258" s="32">
        <v>0</v>
      </c>
      <c r="L258" s="32">
        <v>305362000</v>
      </c>
      <c r="M258" s="32">
        <v>30000000</v>
      </c>
      <c r="N258" s="32">
        <v>305362000</v>
      </c>
      <c r="O258" s="38"/>
      <c r="P258" s="31" t="s">
        <v>1773</v>
      </c>
      <c r="Q258" s="31" t="s">
        <v>1774</v>
      </c>
      <c r="R258" s="31" t="s">
        <v>1775</v>
      </c>
      <c r="S258" s="16" t="s">
        <v>3116</v>
      </c>
      <c r="T258" s="31"/>
      <c r="U258" s="31"/>
    </row>
    <row r="259" spans="2:21" s="4" customFormat="1" ht="17.45" customHeight="1">
      <c r="B259" s="31">
        <v>2025</v>
      </c>
      <c r="C259" s="31">
        <v>8</v>
      </c>
      <c r="D259" s="31" t="s">
        <v>14</v>
      </c>
      <c r="E259" s="31" t="s">
        <v>1744</v>
      </c>
      <c r="F259" s="54" t="s">
        <v>46</v>
      </c>
      <c r="G259" s="31" t="s">
        <v>16</v>
      </c>
      <c r="H259" s="31" t="s">
        <v>53</v>
      </c>
      <c r="I259" s="33">
        <v>11330000</v>
      </c>
      <c r="J259" s="33"/>
      <c r="K259" s="33"/>
      <c r="L259" s="33">
        <f>SUM(I259:K259)</f>
        <v>11330000</v>
      </c>
      <c r="M259" s="33">
        <f>SUM(J259:L259)</f>
        <v>11330000</v>
      </c>
      <c r="N259" s="33"/>
      <c r="O259" s="68" t="s">
        <v>1745</v>
      </c>
      <c r="P259" s="31" t="s">
        <v>1116</v>
      </c>
      <c r="Q259" s="31" t="s">
        <v>1746</v>
      </c>
      <c r="R259" s="31" t="s">
        <v>1747</v>
      </c>
      <c r="S259" s="16" t="s">
        <v>3116</v>
      </c>
      <c r="T259" s="31"/>
      <c r="U259" s="16" t="s">
        <v>78</v>
      </c>
    </row>
    <row r="260" spans="2:21" s="4" customFormat="1" ht="17.45" customHeight="1">
      <c r="B260" s="31">
        <v>2025</v>
      </c>
      <c r="C260" s="31">
        <v>9</v>
      </c>
      <c r="D260" s="31" t="s">
        <v>14</v>
      </c>
      <c r="E260" s="31" t="s">
        <v>1178</v>
      </c>
      <c r="F260" s="54" t="s">
        <v>47</v>
      </c>
      <c r="G260" s="59" t="s">
        <v>17</v>
      </c>
      <c r="H260" s="31" t="s">
        <v>51</v>
      </c>
      <c r="I260" s="33">
        <v>406715000</v>
      </c>
      <c r="J260" s="33">
        <v>0</v>
      </c>
      <c r="K260" s="33">
        <v>0</v>
      </c>
      <c r="L260" s="33">
        <v>406715000</v>
      </c>
      <c r="M260" s="33">
        <v>406715000</v>
      </c>
      <c r="N260" s="33">
        <v>2000000000</v>
      </c>
      <c r="O260" s="38" t="s">
        <v>1179</v>
      </c>
      <c r="P260" s="31" t="s">
        <v>316</v>
      </c>
      <c r="Q260" s="31" t="s">
        <v>1180</v>
      </c>
      <c r="R260" s="31" t="s">
        <v>1181</v>
      </c>
      <c r="S260" s="16" t="s">
        <v>3116</v>
      </c>
      <c r="T260" s="31"/>
      <c r="U260" s="31"/>
    </row>
    <row r="261" spans="2:21" s="4" customFormat="1" ht="17.45" customHeight="1">
      <c r="B261" s="31">
        <v>2025</v>
      </c>
      <c r="C261" s="31">
        <v>9</v>
      </c>
      <c r="D261" s="31" t="s">
        <v>14</v>
      </c>
      <c r="E261" s="31" t="s">
        <v>1182</v>
      </c>
      <c r="F261" s="54" t="s">
        <v>47</v>
      </c>
      <c r="G261" s="59" t="s">
        <v>16</v>
      </c>
      <c r="H261" s="31" t="s">
        <v>51</v>
      </c>
      <c r="I261" s="33">
        <v>666730000</v>
      </c>
      <c r="J261" s="33">
        <v>0</v>
      </c>
      <c r="K261" s="33">
        <v>0</v>
      </c>
      <c r="L261" s="33">
        <v>666730000</v>
      </c>
      <c r="M261" s="33">
        <v>666730000</v>
      </c>
      <c r="N261" s="33">
        <v>2000000000</v>
      </c>
      <c r="O261" s="38" t="s">
        <v>1179</v>
      </c>
      <c r="P261" s="31" t="s">
        <v>316</v>
      </c>
      <c r="Q261" s="31" t="s">
        <v>1180</v>
      </c>
      <c r="R261" s="31" t="s">
        <v>1181</v>
      </c>
      <c r="S261" s="16" t="s">
        <v>3116</v>
      </c>
      <c r="T261" s="31"/>
      <c r="U261" s="31"/>
    </row>
    <row r="262" spans="2:21" s="4" customFormat="1" ht="17.45" customHeight="1">
      <c r="B262" s="31">
        <v>2025</v>
      </c>
      <c r="C262" s="31">
        <v>9</v>
      </c>
      <c r="D262" s="31" t="s">
        <v>14</v>
      </c>
      <c r="E262" s="31" t="s">
        <v>1174</v>
      </c>
      <c r="F262" s="54" t="s">
        <v>47</v>
      </c>
      <c r="G262" s="59" t="s">
        <v>17</v>
      </c>
      <c r="H262" s="31" t="s">
        <v>51</v>
      </c>
      <c r="I262" s="33">
        <v>2000000000</v>
      </c>
      <c r="J262" s="33">
        <v>0</v>
      </c>
      <c r="K262" s="33">
        <v>0</v>
      </c>
      <c r="L262" s="33">
        <v>2000000000</v>
      </c>
      <c r="M262" s="33">
        <v>800000000</v>
      </c>
      <c r="N262" s="33">
        <v>1400000000</v>
      </c>
      <c r="O262" s="38"/>
      <c r="P262" s="31" t="s">
        <v>1168</v>
      </c>
      <c r="Q262" s="31" t="s">
        <v>1169</v>
      </c>
      <c r="R262" s="31" t="s">
        <v>1170</v>
      </c>
      <c r="S262" s="16" t="s">
        <v>3116</v>
      </c>
      <c r="T262" s="31"/>
      <c r="U262" s="31"/>
    </row>
    <row r="263" spans="2:21" s="4" customFormat="1" ht="17.45" customHeight="1">
      <c r="B263" s="31">
        <v>2025</v>
      </c>
      <c r="C263" s="31">
        <v>9</v>
      </c>
      <c r="D263" s="31" t="s">
        <v>14</v>
      </c>
      <c r="E263" s="31" t="s">
        <v>1175</v>
      </c>
      <c r="F263" s="54" t="s">
        <v>47</v>
      </c>
      <c r="G263" s="59" t="s">
        <v>37</v>
      </c>
      <c r="H263" s="31" t="s">
        <v>51</v>
      </c>
      <c r="I263" s="33">
        <v>200000000</v>
      </c>
      <c r="J263" s="33">
        <v>0</v>
      </c>
      <c r="K263" s="33">
        <v>0</v>
      </c>
      <c r="L263" s="33">
        <v>200000000</v>
      </c>
      <c r="M263" s="33">
        <v>80000000</v>
      </c>
      <c r="N263" s="33">
        <v>140000000</v>
      </c>
      <c r="O263" s="38"/>
      <c r="P263" s="31" t="s">
        <v>1168</v>
      </c>
      <c r="Q263" s="31" t="s">
        <v>1169</v>
      </c>
      <c r="R263" s="31" t="s">
        <v>1170</v>
      </c>
      <c r="S263" s="16" t="s">
        <v>3116</v>
      </c>
      <c r="T263" s="31"/>
      <c r="U263" s="31"/>
    </row>
    <row r="264" spans="2:21" s="4" customFormat="1" ht="17.45" customHeight="1">
      <c r="B264" s="16">
        <v>2025</v>
      </c>
      <c r="C264" s="31">
        <v>9</v>
      </c>
      <c r="D264" s="31" t="s">
        <v>14</v>
      </c>
      <c r="E264" s="31" t="s">
        <v>1176</v>
      </c>
      <c r="F264" s="54" t="s">
        <v>47</v>
      </c>
      <c r="G264" s="59" t="s">
        <v>38</v>
      </c>
      <c r="H264" s="31" t="s">
        <v>51</v>
      </c>
      <c r="I264" s="33">
        <v>100000000</v>
      </c>
      <c r="J264" s="33">
        <v>0</v>
      </c>
      <c r="K264" s="33">
        <v>0</v>
      </c>
      <c r="L264" s="33">
        <v>100000000</v>
      </c>
      <c r="M264" s="33">
        <v>40000000</v>
      </c>
      <c r="N264" s="33">
        <v>70000000</v>
      </c>
      <c r="O264" s="38"/>
      <c r="P264" s="31" t="s">
        <v>1168</v>
      </c>
      <c r="Q264" s="31" t="s">
        <v>1169</v>
      </c>
      <c r="R264" s="31" t="s">
        <v>1170</v>
      </c>
      <c r="S264" s="16" t="s">
        <v>3116</v>
      </c>
      <c r="T264" s="31"/>
      <c r="U264" s="31"/>
    </row>
    <row r="265" spans="2:21" s="4" customFormat="1" ht="17.45" customHeight="1">
      <c r="B265" s="31">
        <v>2025</v>
      </c>
      <c r="C265" s="31">
        <v>9</v>
      </c>
      <c r="D265" s="31" t="s">
        <v>14</v>
      </c>
      <c r="E265" s="31" t="s">
        <v>1177</v>
      </c>
      <c r="F265" s="54" t="s">
        <v>47</v>
      </c>
      <c r="G265" s="59" t="s">
        <v>39</v>
      </c>
      <c r="H265" s="31" t="s">
        <v>51</v>
      </c>
      <c r="I265" s="33">
        <v>30000000</v>
      </c>
      <c r="J265" s="33">
        <v>0</v>
      </c>
      <c r="K265" s="33">
        <v>0</v>
      </c>
      <c r="L265" s="33">
        <v>30000000</v>
      </c>
      <c r="M265" s="33">
        <v>12000000</v>
      </c>
      <c r="N265" s="33">
        <v>21000000</v>
      </c>
      <c r="O265" s="38"/>
      <c r="P265" s="31" t="s">
        <v>1168</v>
      </c>
      <c r="Q265" s="31" t="s">
        <v>1169</v>
      </c>
      <c r="R265" s="31" t="s">
        <v>1170</v>
      </c>
      <c r="S265" s="16" t="s">
        <v>3116</v>
      </c>
      <c r="T265" s="31"/>
      <c r="U265" s="31"/>
    </row>
    <row r="266" spans="2:21" s="4" customFormat="1" ht="17.45" customHeight="1">
      <c r="B266" s="31">
        <v>2025</v>
      </c>
      <c r="C266" s="31">
        <v>9</v>
      </c>
      <c r="D266" s="31" t="s">
        <v>15</v>
      </c>
      <c r="E266" s="31" t="s">
        <v>1457</v>
      </c>
      <c r="F266" s="54" t="s">
        <v>45</v>
      </c>
      <c r="G266" s="59" t="s">
        <v>16</v>
      </c>
      <c r="H266" s="31" t="s">
        <v>52</v>
      </c>
      <c r="I266" s="33">
        <v>4141000000</v>
      </c>
      <c r="J266" s="33">
        <v>1356000000</v>
      </c>
      <c r="K266" s="33">
        <v>60000000</v>
      </c>
      <c r="L266" s="33">
        <v>5557000000</v>
      </c>
      <c r="M266" s="33">
        <v>4141000000</v>
      </c>
      <c r="N266" s="33">
        <v>600000000</v>
      </c>
      <c r="O266" s="38"/>
      <c r="P266" s="31" t="s">
        <v>1458</v>
      </c>
      <c r="Q266" s="31" t="s">
        <v>1459</v>
      </c>
      <c r="R266" s="31" t="s">
        <v>1460</v>
      </c>
      <c r="S266" s="16" t="s">
        <v>3116</v>
      </c>
      <c r="T266" s="31"/>
      <c r="U266" s="31"/>
    </row>
    <row r="267" spans="2:21" s="4" customFormat="1" ht="17.45" customHeight="1">
      <c r="B267" s="16">
        <v>2025</v>
      </c>
      <c r="C267" s="16">
        <v>9</v>
      </c>
      <c r="D267" s="16" t="s">
        <v>14</v>
      </c>
      <c r="E267" s="16" t="s">
        <v>1461</v>
      </c>
      <c r="F267" s="74" t="s">
        <v>45</v>
      </c>
      <c r="G267" s="64" t="s">
        <v>16</v>
      </c>
      <c r="H267" s="16" t="s">
        <v>52</v>
      </c>
      <c r="I267" s="58">
        <v>225000000</v>
      </c>
      <c r="J267" s="58">
        <v>225000000</v>
      </c>
      <c r="K267" s="58">
        <v>50000000</v>
      </c>
      <c r="L267" s="58">
        <v>500000000</v>
      </c>
      <c r="M267" s="58">
        <v>225000000</v>
      </c>
      <c r="N267" s="58">
        <v>500000000</v>
      </c>
      <c r="O267" s="98"/>
      <c r="P267" s="16" t="s">
        <v>1458</v>
      </c>
      <c r="Q267" s="16" t="s">
        <v>1459</v>
      </c>
      <c r="R267" s="16" t="s">
        <v>1460</v>
      </c>
      <c r="S267" s="16" t="s">
        <v>3116</v>
      </c>
      <c r="T267" s="16"/>
      <c r="U267" s="16"/>
    </row>
    <row r="268" spans="2:21" s="4" customFormat="1" ht="17.45" customHeight="1">
      <c r="B268" s="16">
        <v>2025</v>
      </c>
      <c r="C268" s="16">
        <v>9</v>
      </c>
      <c r="D268" s="16" t="s">
        <v>14</v>
      </c>
      <c r="E268" s="16" t="s">
        <v>1462</v>
      </c>
      <c r="F268" s="74" t="s">
        <v>45</v>
      </c>
      <c r="G268" s="64" t="s">
        <v>16</v>
      </c>
      <c r="H268" s="16" t="s">
        <v>52</v>
      </c>
      <c r="I268" s="58">
        <v>31500000</v>
      </c>
      <c r="J268" s="58">
        <v>31500000</v>
      </c>
      <c r="K268" s="58">
        <v>7000000</v>
      </c>
      <c r="L268" s="58">
        <v>70000000</v>
      </c>
      <c r="M268" s="58">
        <v>31500000</v>
      </c>
      <c r="N268" s="58">
        <v>70000000</v>
      </c>
      <c r="O268" s="98"/>
      <c r="P268" s="16" t="s">
        <v>1458</v>
      </c>
      <c r="Q268" s="16" t="s">
        <v>1459</v>
      </c>
      <c r="R268" s="16" t="s">
        <v>1460</v>
      </c>
      <c r="S268" s="16" t="s">
        <v>3116</v>
      </c>
      <c r="T268" s="16"/>
      <c r="U268" s="16"/>
    </row>
    <row r="269" spans="2:21" s="4" customFormat="1" ht="17.45" customHeight="1">
      <c r="B269" s="31">
        <v>2025</v>
      </c>
      <c r="C269" s="31">
        <v>9</v>
      </c>
      <c r="D269" s="31" t="s">
        <v>14</v>
      </c>
      <c r="E269" s="31" t="s">
        <v>1463</v>
      </c>
      <c r="F269" s="54" t="s">
        <v>45</v>
      </c>
      <c r="G269" s="59" t="s">
        <v>16</v>
      </c>
      <c r="H269" s="31" t="s">
        <v>52</v>
      </c>
      <c r="I269" s="33">
        <v>78750000</v>
      </c>
      <c r="J269" s="33">
        <v>78750000</v>
      </c>
      <c r="K269" s="33">
        <v>17500000</v>
      </c>
      <c r="L269" s="33">
        <v>175000000</v>
      </c>
      <c r="M269" s="33">
        <v>78750000</v>
      </c>
      <c r="N269" s="33">
        <v>175000000</v>
      </c>
      <c r="O269" s="38"/>
      <c r="P269" s="31" t="s">
        <v>1458</v>
      </c>
      <c r="Q269" s="31" t="s">
        <v>1459</v>
      </c>
      <c r="R269" s="31" t="s">
        <v>1460</v>
      </c>
      <c r="S269" s="16" t="s">
        <v>3116</v>
      </c>
      <c r="T269" s="31"/>
      <c r="U269" s="31"/>
    </row>
    <row r="270" spans="2:21" s="4" customFormat="1" ht="17.45" customHeight="1">
      <c r="B270" s="31">
        <v>2025</v>
      </c>
      <c r="C270" s="31">
        <v>9</v>
      </c>
      <c r="D270" s="31" t="s">
        <v>14</v>
      </c>
      <c r="E270" s="31" t="s">
        <v>1464</v>
      </c>
      <c r="F270" s="54" t="s">
        <v>45</v>
      </c>
      <c r="G270" s="59" t="s">
        <v>16</v>
      </c>
      <c r="H270" s="31" t="s">
        <v>52</v>
      </c>
      <c r="I270" s="33">
        <v>18000000</v>
      </c>
      <c r="J270" s="33">
        <v>18000000</v>
      </c>
      <c r="K270" s="33">
        <v>4000000</v>
      </c>
      <c r="L270" s="33">
        <v>40000000</v>
      </c>
      <c r="M270" s="33">
        <v>18000000</v>
      </c>
      <c r="N270" s="33">
        <v>40000000</v>
      </c>
      <c r="O270" s="38"/>
      <c r="P270" s="31" t="s">
        <v>1458</v>
      </c>
      <c r="Q270" s="31" t="s">
        <v>1459</v>
      </c>
      <c r="R270" s="31" t="s">
        <v>1460</v>
      </c>
      <c r="S270" s="16" t="s">
        <v>3116</v>
      </c>
      <c r="T270" s="31"/>
      <c r="U270" s="31"/>
    </row>
    <row r="271" spans="2:21" s="4" customFormat="1" ht="17.45" customHeight="1">
      <c r="B271" s="31">
        <v>2025</v>
      </c>
      <c r="C271" s="31">
        <v>9</v>
      </c>
      <c r="D271" s="31" t="s">
        <v>14</v>
      </c>
      <c r="E271" s="31" t="s">
        <v>1465</v>
      </c>
      <c r="F271" s="54" t="s">
        <v>45</v>
      </c>
      <c r="G271" s="59" t="s">
        <v>16</v>
      </c>
      <c r="H271" s="31" t="s">
        <v>52</v>
      </c>
      <c r="I271" s="33">
        <v>562500000</v>
      </c>
      <c r="J271" s="33">
        <v>562500000</v>
      </c>
      <c r="K271" s="33">
        <v>125000000</v>
      </c>
      <c r="L271" s="33">
        <v>1250000000</v>
      </c>
      <c r="M271" s="33">
        <v>562500000</v>
      </c>
      <c r="N271" s="33">
        <v>1250000000</v>
      </c>
      <c r="O271" s="38"/>
      <c r="P271" s="31" t="s">
        <v>1458</v>
      </c>
      <c r="Q271" s="31" t="s">
        <v>1459</v>
      </c>
      <c r="R271" s="31" t="s">
        <v>1460</v>
      </c>
      <c r="S271" s="16" t="s">
        <v>3116</v>
      </c>
      <c r="T271" s="31"/>
      <c r="U271" s="31"/>
    </row>
    <row r="272" spans="2:21" s="4" customFormat="1" ht="17.45" customHeight="1">
      <c r="B272" s="31">
        <v>2025</v>
      </c>
      <c r="C272" s="31">
        <v>9</v>
      </c>
      <c r="D272" s="31" t="s">
        <v>14</v>
      </c>
      <c r="E272" s="31" t="s">
        <v>1466</v>
      </c>
      <c r="F272" s="54" t="s">
        <v>45</v>
      </c>
      <c r="G272" s="59" t="s">
        <v>16</v>
      </c>
      <c r="H272" s="31" t="s">
        <v>52</v>
      </c>
      <c r="I272" s="33">
        <v>76500000</v>
      </c>
      <c r="J272" s="33">
        <v>76500000</v>
      </c>
      <c r="K272" s="33">
        <v>17000000</v>
      </c>
      <c r="L272" s="33">
        <v>170000000</v>
      </c>
      <c r="M272" s="33">
        <v>76500000</v>
      </c>
      <c r="N272" s="33">
        <v>170000000</v>
      </c>
      <c r="O272" s="38"/>
      <c r="P272" s="31" t="s">
        <v>1458</v>
      </c>
      <c r="Q272" s="31" t="s">
        <v>1459</v>
      </c>
      <c r="R272" s="31" t="s">
        <v>1460</v>
      </c>
      <c r="S272" s="16" t="s">
        <v>3116</v>
      </c>
      <c r="T272" s="16"/>
      <c r="U272" s="16"/>
    </row>
    <row r="273" spans="2:21" s="4" customFormat="1" ht="17.45" customHeight="1">
      <c r="B273" s="16">
        <v>2025</v>
      </c>
      <c r="C273" s="16">
        <v>9</v>
      </c>
      <c r="D273" s="16" t="s">
        <v>14</v>
      </c>
      <c r="E273" s="16" t="s">
        <v>1467</v>
      </c>
      <c r="F273" s="74" t="s">
        <v>45</v>
      </c>
      <c r="G273" s="64" t="s">
        <v>16</v>
      </c>
      <c r="H273" s="16" t="s">
        <v>52</v>
      </c>
      <c r="I273" s="58">
        <v>45000000</v>
      </c>
      <c r="J273" s="58">
        <v>45000000</v>
      </c>
      <c r="K273" s="58">
        <v>10000000</v>
      </c>
      <c r="L273" s="58">
        <v>100000000</v>
      </c>
      <c r="M273" s="58">
        <v>45000000</v>
      </c>
      <c r="N273" s="58">
        <v>100000000</v>
      </c>
      <c r="O273" s="98"/>
      <c r="P273" s="31" t="s">
        <v>1458</v>
      </c>
      <c r="Q273" s="16" t="s">
        <v>1459</v>
      </c>
      <c r="R273" s="16" t="s">
        <v>1460</v>
      </c>
      <c r="S273" s="16" t="s">
        <v>3116</v>
      </c>
      <c r="T273" s="16"/>
      <c r="U273" s="16"/>
    </row>
    <row r="274" spans="2:21" s="4" customFormat="1" ht="17.45" customHeight="1">
      <c r="B274" s="16">
        <v>2025</v>
      </c>
      <c r="C274" s="16">
        <v>9</v>
      </c>
      <c r="D274" s="16" t="s">
        <v>15</v>
      </c>
      <c r="E274" s="16" t="s">
        <v>1417</v>
      </c>
      <c r="F274" s="74" t="s">
        <v>45</v>
      </c>
      <c r="G274" s="64" t="s">
        <v>16</v>
      </c>
      <c r="H274" s="16" t="s">
        <v>53</v>
      </c>
      <c r="I274" s="58">
        <v>54275000</v>
      </c>
      <c r="J274" s="58">
        <v>21670000</v>
      </c>
      <c r="K274" s="58">
        <v>15494000</v>
      </c>
      <c r="L274" s="58">
        <v>91439000</v>
      </c>
      <c r="M274" s="58">
        <v>54275000</v>
      </c>
      <c r="N274" s="58"/>
      <c r="O274" s="98"/>
      <c r="P274" s="16" t="s">
        <v>1414</v>
      </c>
      <c r="Q274" s="16" t="s">
        <v>1418</v>
      </c>
      <c r="R274" s="16" t="s">
        <v>1419</v>
      </c>
      <c r="S274" s="16" t="s">
        <v>3116</v>
      </c>
      <c r="T274" s="16"/>
      <c r="U274" s="16" t="s">
        <v>78</v>
      </c>
    </row>
    <row r="275" spans="2:21" s="4" customFormat="1" ht="17.45" customHeight="1">
      <c r="B275" s="16">
        <v>2025</v>
      </c>
      <c r="C275" s="31">
        <v>9</v>
      </c>
      <c r="D275" s="31" t="s">
        <v>15</v>
      </c>
      <c r="E275" s="31" t="s">
        <v>1420</v>
      </c>
      <c r="F275" s="54" t="s">
        <v>45</v>
      </c>
      <c r="G275" s="59" t="s">
        <v>16</v>
      </c>
      <c r="H275" s="31" t="s">
        <v>51</v>
      </c>
      <c r="I275" s="33">
        <v>75189000</v>
      </c>
      <c r="J275" s="33">
        <v>36484000</v>
      </c>
      <c r="K275" s="33">
        <v>29802000</v>
      </c>
      <c r="L275" s="33">
        <v>141475000</v>
      </c>
      <c r="M275" s="33">
        <v>75189000</v>
      </c>
      <c r="N275" s="33"/>
      <c r="O275" s="38"/>
      <c r="P275" s="31" t="s">
        <v>1414</v>
      </c>
      <c r="Q275" s="31" t="s">
        <v>1421</v>
      </c>
      <c r="R275" s="31" t="s">
        <v>1422</v>
      </c>
      <c r="S275" s="16" t="s">
        <v>3116</v>
      </c>
      <c r="T275" s="31"/>
      <c r="U275" s="31"/>
    </row>
    <row r="276" spans="2:21" s="4" customFormat="1" ht="17.45" customHeight="1">
      <c r="B276" s="16">
        <v>2025</v>
      </c>
      <c r="C276" s="31">
        <v>9</v>
      </c>
      <c r="D276" s="31" t="s">
        <v>15</v>
      </c>
      <c r="E276" s="31" t="s">
        <v>1423</v>
      </c>
      <c r="F276" s="54" t="s">
        <v>45</v>
      </c>
      <c r="G276" s="59" t="s">
        <v>16</v>
      </c>
      <c r="H276" s="31" t="s">
        <v>53</v>
      </c>
      <c r="I276" s="33">
        <v>50380000</v>
      </c>
      <c r="J276" s="33">
        <v>15760000</v>
      </c>
      <c r="K276" s="33">
        <v>18689000</v>
      </c>
      <c r="L276" s="33">
        <v>84829000</v>
      </c>
      <c r="M276" s="33">
        <v>50380000</v>
      </c>
      <c r="N276" s="33"/>
      <c r="O276" s="38"/>
      <c r="P276" s="31" t="s">
        <v>1414</v>
      </c>
      <c r="Q276" s="31" t="s">
        <v>1418</v>
      </c>
      <c r="R276" s="31" t="s">
        <v>1419</v>
      </c>
      <c r="S276" s="16" t="s">
        <v>3116</v>
      </c>
      <c r="T276" s="31"/>
      <c r="U276" s="31" t="s">
        <v>78</v>
      </c>
    </row>
    <row r="277" spans="2:21" s="4" customFormat="1" ht="17.45" customHeight="1">
      <c r="B277" s="16">
        <v>2025</v>
      </c>
      <c r="C277" s="16">
        <v>9</v>
      </c>
      <c r="D277" s="16" t="s">
        <v>15</v>
      </c>
      <c r="E277" s="16" t="s">
        <v>1424</v>
      </c>
      <c r="F277" s="74" t="s">
        <v>45</v>
      </c>
      <c r="G277" s="64" t="s">
        <v>16</v>
      </c>
      <c r="H277" s="16" t="s">
        <v>51</v>
      </c>
      <c r="I277" s="58">
        <v>79200000</v>
      </c>
      <c r="J277" s="58">
        <v>50400000</v>
      </c>
      <c r="K277" s="58">
        <v>21600000</v>
      </c>
      <c r="L277" s="58">
        <v>151200000</v>
      </c>
      <c r="M277" s="58">
        <v>79200000</v>
      </c>
      <c r="N277" s="58"/>
      <c r="O277" s="98"/>
      <c r="P277" s="16" t="s">
        <v>1414</v>
      </c>
      <c r="Q277" s="16" t="s">
        <v>1425</v>
      </c>
      <c r="R277" s="16" t="s">
        <v>1426</v>
      </c>
      <c r="S277" s="16" t="s">
        <v>3116</v>
      </c>
      <c r="T277" s="16"/>
      <c r="U277" s="31"/>
    </row>
    <row r="278" spans="2:21" s="4" customFormat="1" ht="17.45" customHeight="1">
      <c r="B278" s="16">
        <v>2025</v>
      </c>
      <c r="C278" s="16">
        <v>9</v>
      </c>
      <c r="D278" s="16" t="s">
        <v>15</v>
      </c>
      <c r="E278" s="16" t="s">
        <v>1427</v>
      </c>
      <c r="F278" s="74" t="s">
        <v>45</v>
      </c>
      <c r="G278" s="64" t="s">
        <v>16</v>
      </c>
      <c r="H278" s="16" t="s">
        <v>51</v>
      </c>
      <c r="I278" s="58">
        <v>86350000</v>
      </c>
      <c r="J278" s="58">
        <v>54950000</v>
      </c>
      <c r="K278" s="58">
        <v>23550000</v>
      </c>
      <c r="L278" s="58">
        <v>164850000</v>
      </c>
      <c r="M278" s="33">
        <v>86350000</v>
      </c>
      <c r="N278" s="33"/>
      <c r="O278" s="98"/>
      <c r="P278" s="16" t="s">
        <v>1414</v>
      </c>
      <c r="Q278" s="16" t="s">
        <v>1425</v>
      </c>
      <c r="R278" s="16" t="s">
        <v>1426</v>
      </c>
      <c r="S278" s="16" t="s">
        <v>3116</v>
      </c>
      <c r="T278" s="16"/>
      <c r="U278" s="16"/>
    </row>
    <row r="279" spans="2:21" s="4" customFormat="1" ht="17.45" customHeight="1">
      <c r="B279" s="16">
        <v>2025</v>
      </c>
      <c r="C279" s="31">
        <v>9</v>
      </c>
      <c r="D279" s="31" t="s">
        <v>14</v>
      </c>
      <c r="E279" s="31" t="s">
        <v>1408</v>
      </c>
      <c r="F279" s="74" t="s">
        <v>45</v>
      </c>
      <c r="G279" s="59" t="s">
        <v>17</v>
      </c>
      <c r="H279" s="31" t="s">
        <v>51</v>
      </c>
      <c r="I279" s="33">
        <v>6000000000</v>
      </c>
      <c r="J279" s="33">
        <v>0</v>
      </c>
      <c r="K279" s="33">
        <v>0</v>
      </c>
      <c r="L279" s="33">
        <v>6000000000</v>
      </c>
      <c r="M279" s="33">
        <v>0</v>
      </c>
      <c r="N279" s="33">
        <v>0</v>
      </c>
      <c r="O279" s="38"/>
      <c r="P279" s="31" t="s">
        <v>1409</v>
      </c>
      <c r="Q279" s="31" t="s">
        <v>1410</v>
      </c>
      <c r="R279" s="31" t="s">
        <v>1411</v>
      </c>
      <c r="S279" s="16" t="s">
        <v>3116</v>
      </c>
      <c r="T279" s="31"/>
      <c r="U279" s="31"/>
    </row>
    <row r="280" spans="2:21" s="4" customFormat="1" ht="17.45" customHeight="1">
      <c r="B280" s="16">
        <v>2025</v>
      </c>
      <c r="C280" s="16">
        <v>9</v>
      </c>
      <c r="D280" s="16" t="s">
        <v>14</v>
      </c>
      <c r="E280" s="16" t="s">
        <v>1412</v>
      </c>
      <c r="F280" s="74" t="s">
        <v>45</v>
      </c>
      <c r="G280" s="64" t="s">
        <v>17</v>
      </c>
      <c r="H280" s="16" t="s">
        <v>51</v>
      </c>
      <c r="I280" s="58">
        <v>4000000000</v>
      </c>
      <c r="J280" s="58">
        <v>0</v>
      </c>
      <c r="K280" s="58">
        <v>0</v>
      </c>
      <c r="L280" s="58">
        <v>4000000000</v>
      </c>
      <c r="M280" s="33">
        <v>0</v>
      </c>
      <c r="N280" s="33">
        <v>0</v>
      </c>
      <c r="O280" s="98"/>
      <c r="P280" s="16" t="s">
        <v>1409</v>
      </c>
      <c r="Q280" s="16" t="s">
        <v>1410</v>
      </c>
      <c r="R280" s="16" t="s">
        <v>1411</v>
      </c>
      <c r="S280" s="16" t="s">
        <v>3116</v>
      </c>
      <c r="T280" s="16"/>
      <c r="U280" s="16"/>
    </row>
    <row r="281" spans="2:21" s="4" customFormat="1" ht="17.45" customHeight="1">
      <c r="B281" s="16">
        <v>2025</v>
      </c>
      <c r="C281" s="16">
        <v>9</v>
      </c>
      <c r="D281" s="16" t="s">
        <v>14</v>
      </c>
      <c r="E281" s="16" t="s">
        <v>1498</v>
      </c>
      <c r="F281" s="74" t="s">
        <v>72</v>
      </c>
      <c r="G281" s="16" t="s">
        <v>16</v>
      </c>
      <c r="H281" s="16" t="s">
        <v>51</v>
      </c>
      <c r="I281" s="58">
        <v>4000000000</v>
      </c>
      <c r="J281" s="58">
        <v>1200000000</v>
      </c>
      <c r="K281" s="58"/>
      <c r="L281" s="58">
        <v>5200000000</v>
      </c>
      <c r="M281" s="58">
        <v>350000000</v>
      </c>
      <c r="N281" s="58">
        <v>5200000000</v>
      </c>
      <c r="O281" s="98"/>
      <c r="P281" s="16" t="s">
        <v>321</v>
      </c>
      <c r="Q281" s="16" t="s">
        <v>1499</v>
      </c>
      <c r="R281" s="16" t="s">
        <v>1500</v>
      </c>
      <c r="S281" s="16" t="s">
        <v>3116</v>
      </c>
      <c r="T281" s="16"/>
      <c r="U281" s="16"/>
    </row>
    <row r="282" spans="2:21" s="4" customFormat="1" ht="17.45" customHeight="1">
      <c r="B282" s="16">
        <v>2025</v>
      </c>
      <c r="C282" s="31">
        <v>9</v>
      </c>
      <c r="D282" s="63" t="s">
        <v>14</v>
      </c>
      <c r="E282" s="130" t="s">
        <v>1501</v>
      </c>
      <c r="F282" s="133" t="s">
        <v>260</v>
      </c>
      <c r="G282" s="130" t="s">
        <v>16</v>
      </c>
      <c r="H282" s="130" t="s">
        <v>52</v>
      </c>
      <c r="I282" s="33">
        <v>52000000</v>
      </c>
      <c r="J282" s="33"/>
      <c r="K282" s="33"/>
      <c r="L282" s="33">
        <v>52000000</v>
      </c>
      <c r="M282" s="33">
        <v>52000000</v>
      </c>
      <c r="N282" s="58">
        <v>52000000</v>
      </c>
      <c r="O282" s="38"/>
      <c r="P282" s="16" t="s">
        <v>187</v>
      </c>
      <c r="Q282" s="31" t="s">
        <v>1502</v>
      </c>
      <c r="R282" s="16" t="s">
        <v>1503</v>
      </c>
      <c r="S282" s="16" t="s">
        <v>3116</v>
      </c>
      <c r="T282" s="31"/>
      <c r="U282" s="31"/>
    </row>
    <row r="283" spans="2:21" s="4" customFormat="1" ht="17.45" customHeight="1">
      <c r="B283" s="16">
        <v>2025</v>
      </c>
      <c r="C283" s="31">
        <v>9</v>
      </c>
      <c r="D283" s="63" t="s">
        <v>14</v>
      </c>
      <c r="E283" s="130" t="s">
        <v>1504</v>
      </c>
      <c r="F283" s="133" t="s">
        <v>260</v>
      </c>
      <c r="G283" s="130" t="s">
        <v>16</v>
      </c>
      <c r="H283" s="130" t="s">
        <v>52</v>
      </c>
      <c r="I283" s="33">
        <v>78000000</v>
      </c>
      <c r="J283" s="33">
        <v>12000000</v>
      </c>
      <c r="K283" s="33"/>
      <c r="L283" s="33">
        <v>90000000</v>
      </c>
      <c r="M283" s="33">
        <v>90000000</v>
      </c>
      <c r="N283" s="58">
        <v>90000000</v>
      </c>
      <c r="O283" s="38"/>
      <c r="P283" s="16" t="s">
        <v>187</v>
      </c>
      <c r="Q283" s="31" t="s">
        <v>1502</v>
      </c>
      <c r="R283" s="16" t="s">
        <v>1503</v>
      </c>
      <c r="S283" s="16" t="s">
        <v>3116</v>
      </c>
      <c r="T283" s="31"/>
      <c r="U283" s="31"/>
    </row>
    <row r="284" spans="2:21" s="4" customFormat="1" ht="17.45" customHeight="1">
      <c r="B284" s="16">
        <v>2025</v>
      </c>
      <c r="C284" s="16">
        <v>9</v>
      </c>
      <c r="D284" s="130" t="s">
        <v>14</v>
      </c>
      <c r="E284" s="130" t="s">
        <v>1505</v>
      </c>
      <c r="F284" s="133" t="s">
        <v>260</v>
      </c>
      <c r="G284" s="130" t="s">
        <v>37</v>
      </c>
      <c r="H284" s="130" t="s">
        <v>52</v>
      </c>
      <c r="I284" s="33">
        <v>300000000</v>
      </c>
      <c r="J284" s="33"/>
      <c r="K284" s="58"/>
      <c r="L284" s="58">
        <v>300000000</v>
      </c>
      <c r="M284" s="58">
        <v>300000000</v>
      </c>
      <c r="N284" s="33">
        <v>300000000</v>
      </c>
      <c r="O284" s="38"/>
      <c r="P284" s="16" t="s">
        <v>187</v>
      </c>
      <c r="Q284" s="16" t="s">
        <v>402</v>
      </c>
      <c r="R284" s="16" t="s">
        <v>403</v>
      </c>
      <c r="S284" s="16" t="s">
        <v>3116</v>
      </c>
      <c r="T284" s="16"/>
      <c r="U284" s="16"/>
    </row>
    <row r="285" spans="2:21" s="4" customFormat="1" ht="17.45" customHeight="1">
      <c r="B285" s="31">
        <v>2025</v>
      </c>
      <c r="C285" s="31">
        <v>9</v>
      </c>
      <c r="D285" s="63" t="s">
        <v>14</v>
      </c>
      <c r="E285" s="63" t="s">
        <v>1504</v>
      </c>
      <c r="F285" s="62" t="s">
        <v>260</v>
      </c>
      <c r="G285" s="63" t="s">
        <v>16</v>
      </c>
      <c r="H285" s="63" t="s">
        <v>52</v>
      </c>
      <c r="I285" s="33">
        <v>90000000</v>
      </c>
      <c r="J285" s="33"/>
      <c r="K285" s="33"/>
      <c r="L285" s="33">
        <v>90000000</v>
      </c>
      <c r="M285" s="33">
        <v>90000000</v>
      </c>
      <c r="N285" s="33">
        <v>90000000</v>
      </c>
      <c r="O285" s="38"/>
      <c r="P285" s="31" t="s">
        <v>187</v>
      </c>
      <c r="Q285" s="31" t="s">
        <v>402</v>
      </c>
      <c r="R285" s="31" t="s">
        <v>403</v>
      </c>
      <c r="S285" s="16" t="s">
        <v>3116</v>
      </c>
      <c r="T285" s="31"/>
      <c r="U285" s="31"/>
    </row>
    <row r="286" spans="2:21" s="4" customFormat="1" ht="17.45" customHeight="1">
      <c r="B286" s="35">
        <v>2025</v>
      </c>
      <c r="C286" s="35">
        <v>9</v>
      </c>
      <c r="D286" s="35" t="s">
        <v>14</v>
      </c>
      <c r="E286" s="35" t="s">
        <v>1509</v>
      </c>
      <c r="F286" s="50" t="s">
        <v>260</v>
      </c>
      <c r="G286" s="90" t="s">
        <v>16</v>
      </c>
      <c r="H286" s="35" t="s">
        <v>52</v>
      </c>
      <c r="I286" s="41">
        <v>109000000</v>
      </c>
      <c r="J286" s="96">
        <v>23010000</v>
      </c>
      <c r="K286" s="96">
        <v>11148000</v>
      </c>
      <c r="L286" s="96">
        <f>SUM(I286:K286)</f>
        <v>143158000</v>
      </c>
      <c r="M286" s="96">
        <v>109000000</v>
      </c>
      <c r="N286" s="96">
        <v>109000000</v>
      </c>
      <c r="O286" s="97"/>
      <c r="P286" s="35" t="s">
        <v>958</v>
      </c>
      <c r="Q286" s="35" t="s">
        <v>1510</v>
      </c>
      <c r="R286" s="35" t="s">
        <v>1511</v>
      </c>
      <c r="S286" s="16" t="s">
        <v>3116</v>
      </c>
      <c r="T286" s="79"/>
      <c r="U286" s="79"/>
    </row>
    <row r="287" spans="2:21" s="4" customFormat="1" ht="17.45" customHeight="1">
      <c r="B287" s="16">
        <v>2025</v>
      </c>
      <c r="C287" s="16">
        <v>9</v>
      </c>
      <c r="D287" s="16" t="s">
        <v>843</v>
      </c>
      <c r="E287" s="16" t="s">
        <v>1493</v>
      </c>
      <c r="F287" s="54" t="s">
        <v>947</v>
      </c>
      <c r="G287" s="64" t="s">
        <v>1046</v>
      </c>
      <c r="H287" s="16" t="s">
        <v>63</v>
      </c>
      <c r="I287" s="58">
        <v>12000000</v>
      </c>
      <c r="J287" s="58">
        <v>0</v>
      </c>
      <c r="K287" s="58">
        <v>0</v>
      </c>
      <c r="L287" s="58">
        <v>12000000</v>
      </c>
      <c r="M287" s="58">
        <v>0</v>
      </c>
      <c r="N287" s="58">
        <v>0</v>
      </c>
      <c r="O287" s="98"/>
      <c r="P287" s="16" t="s">
        <v>939</v>
      </c>
      <c r="Q287" s="16" t="s">
        <v>1494</v>
      </c>
      <c r="R287" s="16" t="s">
        <v>1495</v>
      </c>
      <c r="S287" s="16" t="s">
        <v>3116</v>
      </c>
      <c r="T287" s="16"/>
      <c r="U287" s="31"/>
    </row>
    <row r="288" spans="2:21" s="4" customFormat="1" ht="17.45" customHeight="1">
      <c r="B288" s="16">
        <v>2025</v>
      </c>
      <c r="C288" s="31">
        <v>9</v>
      </c>
      <c r="D288" s="31" t="s">
        <v>14</v>
      </c>
      <c r="E288" s="16" t="s">
        <v>1516</v>
      </c>
      <c r="F288" s="54" t="s">
        <v>72</v>
      </c>
      <c r="G288" s="59" t="s">
        <v>71</v>
      </c>
      <c r="H288" s="31" t="s">
        <v>63</v>
      </c>
      <c r="I288" s="33">
        <v>5913000000</v>
      </c>
      <c r="J288" s="33">
        <v>900000000</v>
      </c>
      <c r="K288" s="33">
        <v>0</v>
      </c>
      <c r="L288" s="33">
        <v>6813000000</v>
      </c>
      <c r="M288" s="33">
        <v>1182600000</v>
      </c>
      <c r="N288" s="33">
        <v>4769100000</v>
      </c>
      <c r="O288" s="38"/>
      <c r="P288" s="16" t="s">
        <v>339</v>
      </c>
      <c r="Q288" s="16" t="s">
        <v>1517</v>
      </c>
      <c r="R288" s="16" t="s">
        <v>1518</v>
      </c>
      <c r="S288" s="16" t="s">
        <v>3116</v>
      </c>
      <c r="T288" s="31"/>
      <c r="U288" s="31"/>
    </row>
    <row r="289" spans="2:21" s="4" customFormat="1" ht="17.45" customHeight="1">
      <c r="B289" s="16">
        <v>2025</v>
      </c>
      <c r="C289" s="31">
        <v>9</v>
      </c>
      <c r="D289" s="31" t="s">
        <v>14</v>
      </c>
      <c r="E289" s="16" t="s">
        <v>1519</v>
      </c>
      <c r="F289" s="54" t="s">
        <v>72</v>
      </c>
      <c r="G289" s="59" t="s">
        <v>37</v>
      </c>
      <c r="H289" s="31" t="s">
        <v>63</v>
      </c>
      <c r="I289" s="33">
        <v>320000000</v>
      </c>
      <c r="J289" s="33">
        <v>180000000</v>
      </c>
      <c r="K289" s="33">
        <v>0</v>
      </c>
      <c r="L289" s="33">
        <v>500000000</v>
      </c>
      <c r="M289" s="33">
        <v>64000000</v>
      </c>
      <c r="N289" s="33">
        <v>350000000</v>
      </c>
      <c r="O289" s="38"/>
      <c r="P289" s="16" t="s">
        <v>339</v>
      </c>
      <c r="Q289" s="16" t="s">
        <v>1517</v>
      </c>
      <c r="R289" s="16" t="s">
        <v>1518</v>
      </c>
      <c r="S289" s="16" t="s">
        <v>3116</v>
      </c>
      <c r="T289" s="31"/>
      <c r="U289" s="31"/>
    </row>
    <row r="290" spans="2:21" s="4" customFormat="1" ht="17.45" customHeight="1">
      <c r="B290" s="16">
        <v>2025</v>
      </c>
      <c r="C290" s="31">
        <v>9</v>
      </c>
      <c r="D290" s="31" t="s">
        <v>14</v>
      </c>
      <c r="E290" s="31" t="s">
        <v>1520</v>
      </c>
      <c r="F290" s="54" t="s">
        <v>72</v>
      </c>
      <c r="G290" s="59" t="s">
        <v>38</v>
      </c>
      <c r="H290" s="31" t="s">
        <v>63</v>
      </c>
      <c r="I290" s="33">
        <v>150000000</v>
      </c>
      <c r="J290" s="33">
        <v>150000000</v>
      </c>
      <c r="K290" s="33">
        <v>0</v>
      </c>
      <c r="L290" s="33">
        <v>300000000</v>
      </c>
      <c r="M290" s="33">
        <v>30000000</v>
      </c>
      <c r="N290" s="33">
        <v>210000000</v>
      </c>
      <c r="O290" s="38"/>
      <c r="P290" s="31" t="s">
        <v>339</v>
      </c>
      <c r="Q290" s="31" t="s">
        <v>1517</v>
      </c>
      <c r="R290" s="31" t="s">
        <v>1518</v>
      </c>
      <c r="S290" s="16" t="s">
        <v>3116</v>
      </c>
      <c r="T290" s="31"/>
      <c r="U290" s="31"/>
    </row>
    <row r="291" spans="2:21" s="4" customFormat="1" ht="17.45" customHeight="1">
      <c r="B291" s="16">
        <v>2025</v>
      </c>
      <c r="C291" s="16">
        <v>9</v>
      </c>
      <c r="D291" s="16" t="s">
        <v>14</v>
      </c>
      <c r="E291" s="16" t="s">
        <v>1521</v>
      </c>
      <c r="F291" s="74" t="s">
        <v>72</v>
      </c>
      <c r="G291" s="64" t="s">
        <v>39</v>
      </c>
      <c r="H291" s="16" t="s">
        <v>63</v>
      </c>
      <c r="I291" s="58">
        <v>140000000</v>
      </c>
      <c r="J291" s="58">
        <v>0</v>
      </c>
      <c r="K291" s="58">
        <v>0</v>
      </c>
      <c r="L291" s="58">
        <v>140000000</v>
      </c>
      <c r="M291" s="58">
        <v>28000000</v>
      </c>
      <c r="N291" s="58">
        <v>98000000</v>
      </c>
      <c r="O291" s="98"/>
      <c r="P291" s="16" t="s">
        <v>339</v>
      </c>
      <c r="Q291" s="16" t="s">
        <v>1517</v>
      </c>
      <c r="R291" s="16" t="s">
        <v>1518</v>
      </c>
      <c r="S291" s="16" t="s">
        <v>3116</v>
      </c>
      <c r="T291" s="16"/>
      <c r="U291" s="31"/>
    </row>
    <row r="292" spans="2:21" s="4" customFormat="1" ht="17.45" customHeight="1">
      <c r="B292" s="16">
        <v>2025</v>
      </c>
      <c r="C292" s="31">
        <v>9</v>
      </c>
      <c r="D292" s="31" t="s">
        <v>14</v>
      </c>
      <c r="E292" s="31" t="s">
        <v>1548</v>
      </c>
      <c r="F292" s="54" t="s">
        <v>50</v>
      </c>
      <c r="G292" s="31" t="s">
        <v>16</v>
      </c>
      <c r="H292" s="31" t="s">
        <v>52</v>
      </c>
      <c r="I292" s="33">
        <v>9800000000</v>
      </c>
      <c r="J292" s="33">
        <v>3500000000</v>
      </c>
      <c r="K292" s="33">
        <v>0</v>
      </c>
      <c r="L292" s="33">
        <v>13300000000</v>
      </c>
      <c r="M292" s="33">
        <v>13300000000</v>
      </c>
      <c r="N292" s="33">
        <v>100000000</v>
      </c>
      <c r="O292" s="38"/>
      <c r="P292" s="31" t="s">
        <v>1549</v>
      </c>
      <c r="Q292" s="31" t="s">
        <v>1550</v>
      </c>
      <c r="R292" s="31" t="s">
        <v>1551</v>
      </c>
      <c r="S292" s="16" t="s">
        <v>3116</v>
      </c>
      <c r="T292" s="31"/>
      <c r="U292" s="31"/>
    </row>
    <row r="293" spans="2:21" s="4" customFormat="1" ht="17.45" customHeight="1">
      <c r="B293" s="16">
        <v>2025</v>
      </c>
      <c r="C293" s="31">
        <v>9</v>
      </c>
      <c r="D293" s="31" t="s">
        <v>14</v>
      </c>
      <c r="E293" s="31" t="s">
        <v>1565</v>
      </c>
      <c r="F293" s="54" t="s">
        <v>50</v>
      </c>
      <c r="G293" s="31" t="s">
        <v>71</v>
      </c>
      <c r="H293" s="31" t="s">
        <v>52</v>
      </c>
      <c r="I293" s="33">
        <v>5000000000</v>
      </c>
      <c r="J293" s="33">
        <v>670900000</v>
      </c>
      <c r="K293" s="33">
        <v>0</v>
      </c>
      <c r="L293" s="33">
        <v>5670900000</v>
      </c>
      <c r="M293" s="33">
        <v>1500000000</v>
      </c>
      <c r="N293" s="33">
        <v>5670900000</v>
      </c>
      <c r="O293" s="38"/>
      <c r="P293" s="31" t="s">
        <v>194</v>
      </c>
      <c r="Q293" s="31" t="s">
        <v>490</v>
      </c>
      <c r="R293" s="31" t="s">
        <v>1566</v>
      </c>
      <c r="S293" s="16" t="s">
        <v>3116</v>
      </c>
      <c r="T293" s="31"/>
      <c r="U293" s="31"/>
    </row>
    <row r="294" spans="2:21" s="4" customFormat="1" ht="17.45" customHeight="1">
      <c r="B294" s="16">
        <v>2025</v>
      </c>
      <c r="C294" s="31">
        <v>9</v>
      </c>
      <c r="D294" s="31" t="s">
        <v>14</v>
      </c>
      <c r="E294" s="31" t="s">
        <v>1567</v>
      </c>
      <c r="F294" s="74" t="s">
        <v>50</v>
      </c>
      <c r="G294" s="31" t="s">
        <v>71</v>
      </c>
      <c r="H294" s="31" t="s">
        <v>52</v>
      </c>
      <c r="I294" s="33">
        <v>4500000000</v>
      </c>
      <c r="J294" s="33">
        <v>500000000</v>
      </c>
      <c r="K294" s="33"/>
      <c r="L294" s="33">
        <v>5000000000</v>
      </c>
      <c r="M294" s="33">
        <v>550000000</v>
      </c>
      <c r="N294" s="33">
        <v>5000000000</v>
      </c>
      <c r="O294" s="38"/>
      <c r="P294" s="16" t="s">
        <v>194</v>
      </c>
      <c r="Q294" s="16" t="s">
        <v>1568</v>
      </c>
      <c r="R294" s="16" t="s">
        <v>1569</v>
      </c>
      <c r="S294" s="16" t="s">
        <v>3116</v>
      </c>
      <c r="T294" s="31"/>
      <c r="U294" s="31"/>
    </row>
    <row r="295" spans="2:21" s="4" customFormat="1" ht="17.45" customHeight="1">
      <c r="B295" s="16">
        <v>2025</v>
      </c>
      <c r="C295" s="16">
        <v>9</v>
      </c>
      <c r="D295" s="16" t="s">
        <v>14</v>
      </c>
      <c r="E295" s="16" t="s">
        <v>1570</v>
      </c>
      <c r="F295" s="74" t="s">
        <v>50</v>
      </c>
      <c r="G295" s="16" t="s">
        <v>71</v>
      </c>
      <c r="H295" s="16" t="s">
        <v>52</v>
      </c>
      <c r="I295" s="58">
        <v>5000000000</v>
      </c>
      <c r="J295" s="58">
        <v>2000000000</v>
      </c>
      <c r="K295" s="58"/>
      <c r="L295" s="58">
        <v>7000000000</v>
      </c>
      <c r="M295" s="58">
        <v>700000000</v>
      </c>
      <c r="N295" s="58">
        <v>7000000000</v>
      </c>
      <c r="O295" s="98"/>
      <c r="P295" s="16" t="s">
        <v>194</v>
      </c>
      <c r="Q295" s="16" t="s">
        <v>1571</v>
      </c>
      <c r="R295" s="16" t="s">
        <v>1572</v>
      </c>
      <c r="S295" s="16" t="s">
        <v>3116</v>
      </c>
      <c r="T295" s="16"/>
      <c r="U295" s="31"/>
    </row>
    <row r="296" spans="2:21" s="4" customFormat="1" ht="17.45" customHeight="1">
      <c r="B296" s="16">
        <v>2025</v>
      </c>
      <c r="C296" s="31">
        <v>9</v>
      </c>
      <c r="D296" s="31" t="s">
        <v>14</v>
      </c>
      <c r="E296" s="16" t="s">
        <v>435</v>
      </c>
      <c r="F296" s="74" t="s">
        <v>50</v>
      </c>
      <c r="G296" s="31" t="s">
        <v>71</v>
      </c>
      <c r="H296" s="31" t="s">
        <v>51</v>
      </c>
      <c r="I296" s="33">
        <v>1408579000</v>
      </c>
      <c r="J296" s="33">
        <v>60560000</v>
      </c>
      <c r="K296" s="33">
        <v>0</v>
      </c>
      <c r="L296" s="33">
        <v>1469139000</v>
      </c>
      <c r="M296" s="33">
        <v>200000000</v>
      </c>
      <c r="N296" s="33">
        <v>1469139000</v>
      </c>
      <c r="O296" s="38"/>
      <c r="P296" s="16" t="s">
        <v>195</v>
      </c>
      <c r="Q296" s="31" t="s">
        <v>230</v>
      </c>
      <c r="R296" s="16" t="s">
        <v>436</v>
      </c>
      <c r="S296" s="16" t="s">
        <v>3116</v>
      </c>
      <c r="T296" s="31"/>
      <c r="U296" s="31"/>
    </row>
    <row r="297" spans="2:21" s="4" customFormat="1" ht="17.45" customHeight="1">
      <c r="B297" s="16">
        <v>2025</v>
      </c>
      <c r="C297" s="16">
        <v>9</v>
      </c>
      <c r="D297" s="16" t="s">
        <v>14</v>
      </c>
      <c r="E297" s="16" t="s">
        <v>437</v>
      </c>
      <c r="F297" s="74" t="s">
        <v>50</v>
      </c>
      <c r="G297" s="16" t="s">
        <v>37</v>
      </c>
      <c r="H297" s="16" t="s">
        <v>53</v>
      </c>
      <c r="I297" s="58">
        <v>36256000</v>
      </c>
      <c r="J297" s="58">
        <v>0</v>
      </c>
      <c r="K297" s="58">
        <v>0</v>
      </c>
      <c r="L297" s="58">
        <v>36256000</v>
      </c>
      <c r="M297" s="58">
        <v>10000000</v>
      </c>
      <c r="N297" s="58">
        <v>36256000</v>
      </c>
      <c r="O297" s="98"/>
      <c r="P297" s="31" t="s">
        <v>195</v>
      </c>
      <c r="Q297" s="16" t="s">
        <v>230</v>
      </c>
      <c r="R297" s="16" t="s">
        <v>436</v>
      </c>
      <c r="S297" s="16" t="s">
        <v>3116</v>
      </c>
      <c r="T297" s="16"/>
      <c r="U297" s="31" t="s">
        <v>78</v>
      </c>
    </row>
    <row r="298" spans="2:21" s="4" customFormat="1" ht="17.45" customHeight="1">
      <c r="B298" s="16">
        <v>2025</v>
      </c>
      <c r="C298" s="16">
        <v>9</v>
      </c>
      <c r="D298" s="16" t="s">
        <v>14</v>
      </c>
      <c r="E298" s="16" t="s">
        <v>438</v>
      </c>
      <c r="F298" s="74" t="s">
        <v>50</v>
      </c>
      <c r="G298" s="16" t="s">
        <v>71</v>
      </c>
      <c r="H298" s="16" t="s">
        <v>51</v>
      </c>
      <c r="I298" s="58">
        <v>1178019000</v>
      </c>
      <c r="J298" s="58">
        <v>245885000</v>
      </c>
      <c r="K298" s="58">
        <v>0</v>
      </c>
      <c r="L298" s="58">
        <v>1423904000</v>
      </c>
      <c r="M298" s="58">
        <v>200000000</v>
      </c>
      <c r="N298" s="58">
        <v>1423904000</v>
      </c>
      <c r="O298" s="98"/>
      <c r="P298" s="16" t="s">
        <v>195</v>
      </c>
      <c r="Q298" s="16" t="s">
        <v>230</v>
      </c>
      <c r="R298" s="16" t="s">
        <v>436</v>
      </c>
      <c r="S298" s="16" t="s">
        <v>3116</v>
      </c>
      <c r="T298" s="16"/>
      <c r="U298" s="31"/>
    </row>
    <row r="299" spans="2:21" s="4" customFormat="1" ht="17.45" customHeight="1">
      <c r="B299" s="16">
        <v>2025</v>
      </c>
      <c r="C299" s="31">
        <v>9</v>
      </c>
      <c r="D299" s="31" t="s">
        <v>14</v>
      </c>
      <c r="E299" s="31" t="s">
        <v>439</v>
      </c>
      <c r="F299" s="54" t="s">
        <v>50</v>
      </c>
      <c r="G299" s="31" t="s">
        <v>37</v>
      </c>
      <c r="H299" s="31" t="s">
        <v>53</v>
      </c>
      <c r="I299" s="33">
        <v>13607000</v>
      </c>
      <c r="J299" s="33">
        <v>0</v>
      </c>
      <c r="K299" s="33">
        <v>0</v>
      </c>
      <c r="L299" s="33">
        <v>13607000</v>
      </c>
      <c r="M299" s="33">
        <v>10000000</v>
      </c>
      <c r="N299" s="33">
        <v>13607000</v>
      </c>
      <c r="O299" s="38"/>
      <c r="P299" s="31" t="s">
        <v>195</v>
      </c>
      <c r="Q299" s="31" t="s">
        <v>230</v>
      </c>
      <c r="R299" s="31" t="s">
        <v>436</v>
      </c>
      <c r="S299" s="16" t="s">
        <v>3116</v>
      </c>
      <c r="T299" s="31"/>
      <c r="U299" s="31" t="s">
        <v>78</v>
      </c>
    </row>
    <row r="300" spans="2:21" s="4" customFormat="1" ht="17.45" customHeight="1">
      <c r="B300" s="16">
        <v>2025</v>
      </c>
      <c r="C300" s="16">
        <v>9</v>
      </c>
      <c r="D300" s="16" t="s">
        <v>14</v>
      </c>
      <c r="E300" s="16" t="s">
        <v>1629</v>
      </c>
      <c r="F300" s="74" t="s">
        <v>1620</v>
      </c>
      <c r="G300" s="16" t="s">
        <v>79</v>
      </c>
      <c r="H300" s="16" t="s">
        <v>53</v>
      </c>
      <c r="I300" s="58">
        <v>17000000</v>
      </c>
      <c r="J300" s="58"/>
      <c r="K300" s="58"/>
      <c r="L300" s="58">
        <f>SUM(I300:K300)</f>
        <v>17000000</v>
      </c>
      <c r="M300" s="58"/>
      <c r="N300" s="58"/>
      <c r="O300" s="98"/>
      <c r="P300" s="16" t="s">
        <v>283</v>
      </c>
      <c r="Q300" s="64" t="s">
        <v>1630</v>
      </c>
      <c r="R300" s="64" t="s">
        <v>1631</v>
      </c>
      <c r="S300" s="16" t="s">
        <v>3116</v>
      </c>
      <c r="T300" s="16"/>
      <c r="U300" s="31" t="s">
        <v>78</v>
      </c>
    </row>
    <row r="301" spans="2:21" s="4" customFormat="1" ht="17.45" customHeight="1">
      <c r="B301" s="16">
        <v>2025</v>
      </c>
      <c r="C301" s="16">
        <v>9</v>
      </c>
      <c r="D301" s="16" t="s">
        <v>14</v>
      </c>
      <c r="E301" s="16" t="s">
        <v>1632</v>
      </c>
      <c r="F301" s="74" t="s">
        <v>1620</v>
      </c>
      <c r="G301" s="16" t="s">
        <v>79</v>
      </c>
      <c r="H301" s="16" t="s">
        <v>53</v>
      </c>
      <c r="I301" s="58">
        <v>17000000</v>
      </c>
      <c r="J301" s="58"/>
      <c r="K301" s="58"/>
      <c r="L301" s="58">
        <f>SUM(I301:K301)</f>
        <v>17000000</v>
      </c>
      <c r="M301" s="58"/>
      <c r="N301" s="58"/>
      <c r="O301" s="98"/>
      <c r="P301" s="16" t="s">
        <v>283</v>
      </c>
      <c r="Q301" s="64" t="s">
        <v>1624</v>
      </c>
      <c r="R301" s="64" t="s">
        <v>1625</v>
      </c>
      <c r="S301" s="16" t="s">
        <v>3116</v>
      </c>
      <c r="T301" s="16"/>
      <c r="U301" s="31" t="s">
        <v>78</v>
      </c>
    </row>
    <row r="302" spans="2:21" s="4" customFormat="1" ht="17.45" customHeight="1">
      <c r="B302" s="16">
        <v>2025</v>
      </c>
      <c r="C302" s="31">
        <v>9</v>
      </c>
      <c r="D302" s="31" t="s">
        <v>14</v>
      </c>
      <c r="E302" s="31" t="s">
        <v>1633</v>
      </c>
      <c r="F302" s="54" t="s">
        <v>1620</v>
      </c>
      <c r="G302" s="31" t="s">
        <v>79</v>
      </c>
      <c r="H302" s="31" t="s">
        <v>53</v>
      </c>
      <c r="I302" s="33">
        <v>17000000</v>
      </c>
      <c r="J302" s="33"/>
      <c r="K302" s="33"/>
      <c r="L302" s="33">
        <f>SUM(I302:K302)</f>
        <v>17000000</v>
      </c>
      <c r="M302" s="33"/>
      <c r="N302" s="58"/>
      <c r="O302" s="38"/>
      <c r="P302" s="16" t="s">
        <v>283</v>
      </c>
      <c r="Q302" s="59" t="s">
        <v>1634</v>
      </c>
      <c r="R302" s="59" t="s">
        <v>1635</v>
      </c>
      <c r="S302" s="16" t="s">
        <v>3116</v>
      </c>
      <c r="T302" s="31"/>
      <c r="U302" s="31" t="s">
        <v>78</v>
      </c>
    </row>
    <row r="303" spans="2:21" s="4" customFormat="1" ht="17.45" customHeight="1">
      <c r="B303" s="16">
        <v>2025</v>
      </c>
      <c r="C303" s="16">
        <v>9</v>
      </c>
      <c r="D303" s="16" t="s">
        <v>14</v>
      </c>
      <c r="E303" s="16" t="s">
        <v>1636</v>
      </c>
      <c r="F303" s="74" t="s">
        <v>1620</v>
      </c>
      <c r="G303" s="16" t="s">
        <v>79</v>
      </c>
      <c r="H303" s="16" t="s">
        <v>53</v>
      </c>
      <c r="I303" s="58">
        <v>17000000</v>
      </c>
      <c r="J303" s="58"/>
      <c r="K303" s="58"/>
      <c r="L303" s="58">
        <f>SUM(I303:K303)</f>
        <v>17000000</v>
      </c>
      <c r="M303" s="58"/>
      <c r="N303" s="58"/>
      <c r="O303" s="98"/>
      <c r="P303" s="16" t="s">
        <v>283</v>
      </c>
      <c r="Q303" s="64" t="s">
        <v>1627</v>
      </c>
      <c r="R303" s="64" t="s">
        <v>1628</v>
      </c>
      <c r="S303" s="16" t="s">
        <v>3116</v>
      </c>
      <c r="T303" s="16"/>
      <c r="U303" s="31" t="s">
        <v>78</v>
      </c>
    </row>
    <row r="304" spans="2:21" s="4" customFormat="1" ht="17.45" customHeight="1">
      <c r="B304" s="16">
        <v>2025</v>
      </c>
      <c r="C304" s="31">
        <v>9</v>
      </c>
      <c r="D304" s="31" t="s">
        <v>14</v>
      </c>
      <c r="E304" s="16" t="s">
        <v>1637</v>
      </c>
      <c r="F304" s="74" t="s">
        <v>1620</v>
      </c>
      <c r="G304" s="16" t="s">
        <v>79</v>
      </c>
      <c r="H304" s="16" t="s">
        <v>53</v>
      </c>
      <c r="I304" s="33">
        <v>20000000</v>
      </c>
      <c r="J304" s="33"/>
      <c r="K304" s="33"/>
      <c r="L304" s="33">
        <f>SUM(I304:K304)</f>
        <v>20000000</v>
      </c>
      <c r="M304" s="33"/>
      <c r="N304" s="33"/>
      <c r="O304" s="38"/>
      <c r="P304" s="16" t="s">
        <v>283</v>
      </c>
      <c r="Q304" s="64" t="s">
        <v>1627</v>
      </c>
      <c r="R304" s="64" t="s">
        <v>1628</v>
      </c>
      <c r="S304" s="16" t="s">
        <v>3116</v>
      </c>
      <c r="T304" s="31"/>
      <c r="U304" s="31" t="s">
        <v>78</v>
      </c>
    </row>
    <row r="305" spans="2:21" s="4" customFormat="1" ht="17.45" customHeight="1">
      <c r="B305" s="16">
        <v>2025</v>
      </c>
      <c r="C305" s="31">
        <v>9</v>
      </c>
      <c r="D305" s="31" t="s">
        <v>843</v>
      </c>
      <c r="E305" s="16" t="s">
        <v>1294</v>
      </c>
      <c r="F305" s="54" t="s">
        <v>70</v>
      </c>
      <c r="G305" s="31" t="s">
        <v>67</v>
      </c>
      <c r="H305" s="31" t="s">
        <v>53</v>
      </c>
      <c r="I305" s="32">
        <v>20000000</v>
      </c>
      <c r="J305" s="33"/>
      <c r="K305" s="33"/>
      <c r="L305" s="32">
        <v>20000000</v>
      </c>
      <c r="M305" s="33">
        <v>20000000</v>
      </c>
      <c r="N305" s="33"/>
      <c r="O305" s="38"/>
      <c r="P305" s="16" t="s">
        <v>927</v>
      </c>
      <c r="Q305" s="16" t="s">
        <v>929</v>
      </c>
      <c r="R305" s="16" t="s">
        <v>930</v>
      </c>
      <c r="S305" s="16" t="s">
        <v>3116</v>
      </c>
      <c r="T305" s="31"/>
      <c r="U305" s="31" t="s">
        <v>78</v>
      </c>
    </row>
    <row r="306" spans="2:21" s="4" customFormat="1" ht="17.45" customHeight="1">
      <c r="B306" s="16">
        <v>2025</v>
      </c>
      <c r="C306" s="16">
        <v>9</v>
      </c>
      <c r="D306" s="16" t="s">
        <v>14</v>
      </c>
      <c r="E306" s="16" t="s">
        <v>1295</v>
      </c>
      <c r="F306" s="74" t="s">
        <v>70</v>
      </c>
      <c r="G306" s="16" t="s">
        <v>37</v>
      </c>
      <c r="H306" s="16" t="s">
        <v>53</v>
      </c>
      <c r="I306" s="65">
        <v>55000000</v>
      </c>
      <c r="J306" s="58"/>
      <c r="K306" s="58"/>
      <c r="L306" s="65">
        <v>55000000</v>
      </c>
      <c r="M306" s="58">
        <v>55000000</v>
      </c>
      <c r="N306" s="58"/>
      <c r="O306" s="98"/>
      <c r="P306" s="16" t="s">
        <v>927</v>
      </c>
      <c r="Q306" s="16" t="s">
        <v>1296</v>
      </c>
      <c r="R306" s="16" t="s">
        <v>1297</v>
      </c>
      <c r="S306" s="16" t="s">
        <v>3116</v>
      </c>
      <c r="T306" s="16"/>
      <c r="U306" s="113" t="s">
        <v>66</v>
      </c>
    </row>
    <row r="307" spans="2:21" s="4" customFormat="1" ht="17.45" customHeight="1">
      <c r="B307" s="16">
        <v>2025</v>
      </c>
      <c r="C307" s="31">
        <v>9</v>
      </c>
      <c r="D307" s="31" t="s">
        <v>14</v>
      </c>
      <c r="E307" s="31" t="s">
        <v>1293</v>
      </c>
      <c r="F307" s="54" t="s">
        <v>1135</v>
      </c>
      <c r="G307" s="31" t="s">
        <v>846</v>
      </c>
      <c r="H307" s="31" t="s">
        <v>52</v>
      </c>
      <c r="I307" s="33">
        <v>47000000</v>
      </c>
      <c r="J307" s="33">
        <v>0</v>
      </c>
      <c r="K307" s="33">
        <v>0</v>
      </c>
      <c r="L307" s="58">
        <f>SUM(I307:K307)</f>
        <v>47000000</v>
      </c>
      <c r="M307" s="33">
        <v>47000000</v>
      </c>
      <c r="N307" s="33"/>
      <c r="O307" s="38"/>
      <c r="P307" s="31" t="s">
        <v>1280</v>
      </c>
      <c r="Q307" s="31" t="s">
        <v>1281</v>
      </c>
      <c r="R307" s="31" t="s">
        <v>1282</v>
      </c>
      <c r="S307" s="16" t="s">
        <v>3116</v>
      </c>
      <c r="T307" s="31"/>
      <c r="U307" s="31"/>
    </row>
    <row r="308" spans="2:21" s="4" customFormat="1" ht="17.45" customHeight="1">
      <c r="B308" s="16">
        <v>2025</v>
      </c>
      <c r="C308" s="16">
        <v>9</v>
      </c>
      <c r="D308" s="16" t="s">
        <v>14</v>
      </c>
      <c r="E308" s="16" t="s">
        <v>1392</v>
      </c>
      <c r="F308" s="74" t="s">
        <v>48</v>
      </c>
      <c r="G308" s="16" t="s">
        <v>79</v>
      </c>
      <c r="H308" s="16" t="s">
        <v>52</v>
      </c>
      <c r="I308" s="58">
        <v>579324000</v>
      </c>
      <c r="J308" s="58"/>
      <c r="K308" s="58">
        <v>3740000</v>
      </c>
      <c r="L308" s="58">
        <f>I308+K308</f>
        <v>583064000</v>
      </c>
      <c r="M308" s="58">
        <f>L308</f>
        <v>583064000</v>
      </c>
      <c r="N308" s="58">
        <v>503896000</v>
      </c>
      <c r="O308" s="98"/>
      <c r="P308" s="31" t="s">
        <v>1374</v>
      </c>
      <c r="Q308" s="31" t="s">
        <v>1393</v>
      </c>
      <c r="R308" s="31" t="s">
        <v>1394</v>
      </c>
      <c r="S308" s="16" t="s">
        <v>3116</v>
      </c>
      <c r="T308" s="16"/>
      <c r="U308" s="16"/>
    </row>
    <row r="309" spans="2:21" s="4" customFormat="1" ht="17.45" customHeight="1">
      <c r="B309" s="16">
        <v>2025</v>
      </c>
      <c r="C309" s="16">
        <v>9</v>
      </c>
      <c r="D309" s="16" t="s">
        <v>14</v>
      </c>
      <c r="E309" s="16" t="s">
        <v>1395</v>
      </c>
      <c r="F309" s="74" t="s">
        <v>48</v>
      </c>
      <c r="G309" s="16" t="s">
        <v>79</v>
      </c>
      <c r="H309" s="16" t="s">
        <v>52</v>
      </c>
      <c r="I309" s="58">
        <v>581487000</v>
      </c>
      <c r="J309" s="58"/>
      <c r="K309" s="58">
        <v>3740000</v>
      </c>
      <c r="L309" s="58">
        <f>I309+K309</f>
        <v>585227000</v>
      </c>
      <c r="M309" s="58">
        <f>L309</f>
        <v>585227000</v>
      </c>
      <c r="N309" s="58">
        <v>505761600</v>
      </c>
      <c r="O309" s="98"/>
      <c r="P309" s="31" t="s">
        <v>1374</v>
      </c>
      <c r="Q309" s="31" t="s">
        <v>1393</v>
      </c>
      <c r="R309" s="31" t="s">
        <v>1394</v>
      </c>
      <c r="S309" s="16" t="s">
        <v>3116</v>
      </c>
      <c r="T309" s="16"/>
      <c r="U309" s="16"/>
    </row>
    <row r="310" spans="2:21" s="4" customFormat="1" ht="17.45" customHeight="1">
      <c r="B310" s="16">
        <v>2025</v>
      </c>
      <c r="C310" s="31">
        <v>9</v>
      </c>
      <c r="D310" s="31" t="s">
        <v>14</v>
      </c>
      <c r="E310" s="31" t="s">
        <v>487</v>
      </c>
      <c r="F310" s="31" t="s">
        <v>48</v>
      </c>
      <c r="G310" s="31" t="s">
        <v>79</v>
      </c>
      <c r="H310" s="31" t="s">
        <v>52</v>
      </c>
      <c r="I310" s="33">
        <v>462230000</v>
      </c>
      <c r="J310" s="33" t="s">
        <v>257</v>
      </c>
      <c r="K310" s="33">
        <v>616000</v>
      </c>
      <c r="L310" s="33">
        <v>462846000</v>
      </c>
      <c r="M310" s="33">
        <v>462846000</v>
      </c>
      <c r="N310" s="33">
        <v>370276800</v>
      </c>
      <c r="O310" s="98"/>
      <c r="P310" s="31" t="s">
        <v>1374</v>
      </c>
      <c r="Q310" s="31" t="s">
        <v>485</v>
      </c>
      <c r="R310" s="31" t="s">
        <v>486</v>
      </c>
      <c r="S310" s="16" t="s">
        <v>3116</v>
      </c>
      <c r="T310" s="31"/>
      <c r="U310" s="31"/>
    </row>
    <row r="311" spans="2:21" s="4" customFormat="1" ht="17.45" customHeight="1">
      <c r="B311" s="64">
        <v>2025</v>
      </c>
      <c r="C311" s="64">
        <v>9</v>
      </c>
      <c r="D311" s="64" t="s">
        <v>14</v>
      </c>
      <c r="E311" s="64" t="s">
        <v>1660</v>
      </c>
      <c r="F311" s="134" t="s">
        <v>70</v>
      </c>
      <c r="G311" s="64" t="s">
        <v>79</v>
      </c>
      <c r="H311" s="64" t="s">
        <v>51</v>
      </c>
      <c r="I311" s="65">
        <v>626933000</v>
      </c>
      <c r="J311" s="65"/>
      <c r="K311" s="65"/>
      <c r="L311" s="65">
        <v>626933000</v>
      </c>
      <c r="M311" s="65">
        <v>626933000</v>
      </c>
      <c r="N311" s="65">
        <v>408000000</v>
      </c>
      <c r="O311" s="82"/>
      <c r="P311" s="64" t="s">
        <v>73</v>
      </c>
      <c r="Q311" s="64" t="s">
        <v>1661</v>
      </c>
      <c r="R311" s="64" t="s">
        <v>1662</v>
      </c>
      <c r="S311" s="16" t="s">
        <v>3116</v>
      </c>
      <c r="T311" s="64"/>
      <c r="U311" s="64"/>
    </row>
    <row r="312" spans="2:21" s="4" customFormat="1" ht="17.45" customHeight="1">
      <c r="B312" s="64">
        <v>2025</v>
      </c>
      <c r="C312" s="64">
        <v>9</v>
      </c>
      <c r="D312" s="64" t="s">
        <v>14</v>
      </c>
      <c r="E312" s="64" t="s">
        <v>1663</v>
      </c>
      <c r="F312" s="134" t="s">
        <v>70</v>
      </c>
      <c r="G312" s="64" t="s">
        <v>79</v>
      </c>
      <c r="H312" s="64" t="s">
        <v>51</v>
      </c>
      <c r="I312" s="65">
        <v>390754000</v>
      </c>
      <c r="J312" s="65"/>
      <c r="K312" s="65"/>
      <c r="L312" s="65">
        <v>390754000</v>
      </c>
      <c r="M312" s="65">
        <v>390754000</v>
      </c>
      <c r="N312" s="65">
        <v>255000000</v>
      </c>
      <c r="O312" s="82"/>
      <c r="P312" s="64" t="s">
        <v>73</v>
      </c>
      <c r="Q312" s="64" t="s">
        <v>1661</v>
      </c>
      <c r="R312" s="64" t="s">
        <v>1662</v>
      </c>
      <c r="S312" s="16" t="s">
        <v>3116</v>
      </c>
      <c r="T312" s="64"/>
      <c r="U312" s="64"/>
    </row>
    <row r="313" spans="2:21" s="4" customFormat="1" ht="17.45" customHeight="1">
      <c r="B313" s="64">
        <v>2025</v>
      </c>
      <c r="C313" s="59">
        <v>9</v>
      </c>
      <c r="D313" s="59" t="s">
        <v>14</v>
      </c>
      <c r="E313" s="59" t="s">
        <v>1664</v>
      </c>
      <c r="F313" s="106" t="s">
        <v>70</v>
      </c>
      <c r="G313" s="59" t="s">
        <v>79</v>
      </c>
      <c r="H313" s="59" t="s">
        <v>51</v>
      </c>
      <c r="I313" s="32">
        <v>234172000</v>
      </c>
      <c r="J313" s="32"/>
      <c r="K313" s="32"/>
      <c r="L313" s="32">
        <v>234172000</v>
      </c>
      <c r="M313" s="32">
        <v>234172000</v>
      </c>
      <c r="N313" s="32">
        <v>153000000</v>
      </c>
      <c r="O313" s="82"/>
      <c r="P313" s="59" t="s">
        <v>73</v>
      </c>
      <c r="Q313" s="59" t="s">
        <v>1143</v>
      </c>
      <c r="R313" s="59" t="s">
        <v>1144</v>
      </c>
      <c r="S313" s="16" t="s">
        <v>3116</v>
      </c>
      <c r="T313" s="59"/>
      <c r="U313" s="59"/>
    </row>
    <row r="314" spans="2:21" s="4" customFormat="1" ht="17.45" customHeight="1">
      <c r="B314" s="59">
        <v>2025</v>
      </c>
      <c r="C314" s="59">
        <v>9</v>
      </c>
      <c r="D314" s="59" t="s">
        <v>14</v>
      </c>
      <c r="E314" s="59" t="s">
        <v>1650</v>
      </c>
      <c r="F314" s="106" t="s">
        <v>70</v>
      </c>
      <c r="G314" s="59" t="s">
        <v>71</v>
      </c>
      <c r="H314" s="59" t="s">
        <v>51</v>
      </c>
      <c r="I314" s="32">
        <v>5000000000</v>
      </c>
      <c r="J314" s="32">
        <v>1000000000</v>
      </c>
      <c r="K314" s="32">
        <v>1000000000</v>
      </c>
      <c r="L314" s="32">
        <v>7000000000</v>
      </c>
      <c r="M314" s="32">
        <v>0</v>
      </c>
      <c r="N314" s="32">
        <v>7000000000</v>
      </c>
      <c r="O314" s="82"/>
      <c r="P314" s="59" t="s">
        <v>273</v>
      </c>
      <c r="Q314" s="59" t="s">
        <v>1138</v>
      </c>
      <c r="R314" s="59" t="s">
        <v>1139</v>
      </c>
      <c r="S314" s="16" t="s">
        <v>3116</v>
      </c>
      <c r="T314" s="59"/>
      <c r="U314" s="59"/>
    </row>
    <row r="315" spans="2:21" s="4" customFormat="1" ht="17.45" customHeight="1">
      <c r="B315" s="59">
        <v>2025</v>
      </c>
      <c r="C315" s="59">
        <v>9</v>
      </c>
      <c r="D315" s="59" t="s">
        <v>15</v>
      </c>
      <c r="E315" s="59" t="s">
        <v>1651</v>
      </c>
      <c r="F315" s="106" t="s">
        <v>70</v>
      </c>
      <c r="G315" s="59" t="s">
        <v>17</v>
      </c>
      <c r="H315" s="59" t="s">
        <v>52</v>
      </c>
      <c r="I315" s="32">
        <v>2116109000</v>
      </c>
      <c r="J315" s="32">
        <v>374587000</v>
      </c>
      <c r="K315" s="32">
        <v>0</v>
      </c>
      <c r="L315" s="32">
        <v>2490696000</v>
      </c>
      <c r="M315" s="32">
        <v>300000000</v>
      </c>
      <c r="N315" s="32">
        <v>2490696000</v>
      </c>
      <c r="O315" s="82"/>
      <c r="P315" s="59" t="s">
        <v>273</v>
      </c>
      <c r="Q315" s="59" t="s">
        <v>1138</v>
      </c>
      <c r="R315" s="59" t="s">
        <v>1139</v>
      </c>
      <c r="S315" s="16" t="s">
        <v>3116</v>
      </c>
      <c r="T315" s="59"/>
      <c r="U315" s="59"/>
    </row>
    <row r="316" spans="2:21" s="4" customFormat="1" ht="17.45" customHeight="1">
      <c r="B316" s="59">
        <v>2025</v>
      </c>
      <c r="C316" s="59">
        <v>9</v>
      </c>
      <c r="D316" s="59" t="s">
        <v>15</v>
      </c>
      <c r="E316" s="59" t="s">
        <v>1652</v>
      </c>
      <c r="F316" s="106" t="s">
        <v>70</v>
      </c>
      <c r="G316" s="59" t="s">
        <v>16</v>
      </c>
      <c r="H316" s="59" t="s">
        <v>52</v>
      </c>
      <c r="I316" s="32">
        <v>7236000000</v>
      </c>
      <c r="J316" s="32">
        <v>3231240000</v>
      </c>
      <c r="K316" s="32"/>
      <c r="L316" s="32">
        <v>10467240000</v>
      </c>
      <c r="M316" s="32">
        <v>300000000</v>
      </c>
      <c r="N316" s="32">
        <v>7236000000</v>
      </c>
      <c r="O316" s="82"/>
      <c r="P316" s="59" t="s">
        <v>273</v>
      </c>
      <c r="Q316" s="59" t="s">
        <v>284</v>
      </c>
      <c r="R316" s="59" t="s">
        <v>285</v>
      </c>
      <c r="S316" s="16" t="s">
        <v>3116</v>
      </c>
      <c r="T316" s="59"/>
      <c r="U316" s="59"/>
    </row>
    <row r="317" spans="2:21" s="4" customFormat="1" ht="17.45" customHeight="1">
      <c r="B317" s="59">
        <v>2025</v>
      </c>
      <c r="C317" s="59">
        <v>9</v>
      </c>
      <c r="D317" s="59" t="s">
        <v>15</v>
      </c>
      <c r="E317" s="59" t="s">
        <v>1687</v>
      </c>
      <c r="F317" s="106" t="s">
        <v>70</v>
      </c>
      <c r="G317" s="59" t="s">
        <v>16</v>
      </c>
      <c r="H317" s="59" t="s">
        <v>51</v>
      </c>
      <c r="I317" s="32">
        <f>1149524000</f>
        <v>1149524000</v>
      </c>
      <c r="J317" s="32">
        <f>118691000</f>
        <v>118691000</v>
      </c>
      <c r="K317" s="32">
        <v>0</v>
      </c>
      <c r="L317" s="32">
        <f>SUM(I317:K317)</f>
        <v>1268215000</v>
      </c>
      <c r="M317" s="32">
        <v>20000000</v>
      </c>
      <c r="N317" s="32">
        <v>634107500</v>
      </c>
      <c r="O317" s="82" t="s">
        <v>1688</v>
      </c>
      <c r="P317" s="59" t="s">
        <v>1689</v>
      </c>
      <c r="Q317" s="59" t="s">
        <v>1136</v>
      </c>
      <c r="R317" s="59" t="s">
        <v>1137</v>
      </c>
      <c r="S317" s="16" t="s">
        <v>3116</v>
      </c>
      <c r="T317" s="59"/>
      <c r="U317" s="59"/>
    </row>
    <row r="318" spans="2:21" s="4" customFormat="1" ht="17.45" customHeight="1">
      <c r="B318" s="31">
        <v>2025</v>
      </c>
      <c r="C318" s="31">
        <v>9</v>
      </c>
      <c r="D318" s="31" t="s">
        <v>14</v>
      </c>
      <c r="E318" s="59" t="s">
        <v>1227</v>
      </c>
      <c r="F318" s="106" t="s">
        <v>69</v>
      </c>
      <c r="G318" s="59" t="s">
        <v>71</v>
      </c>
      <c r="H318" s="59" t="s">
        <v>51</v>
      </c>
      <c r="I318" s="32">
        <v>600000000</v>
      </c>
      <c r="J318" s="33">
        <v>0</v>
      </c>
      <c r="K318" s="33">
        <v>0</v>
      </c>
      <c r="L318" s="33">
        <v>600000000</v>
      </c>
      <c r="M318" s="33">
        <v>600000000</v>
      </c>
      <c r="N318" s="33">
        <v>420000000</v>
      </c>
      <c r="O318" s="38"/>
      <c r="P318" s="31" t="s">
        <v>1219</v>
      </c>
      <c r="Q318" s="31" t="s">
        <v>1220</v>
      </c>
      <c r="R318" s="31" t="s">
        <v>1221</v>
      </c>
      <c r="S318" s="16" t="s">
        <v>3116</v>
      </c>
      <c r="T318" s="31"/>
      <c r="U318" s="31"/>
    </row>
    <row r="319" spans="2:21" s="4" customFormat="1" ht="17.45" customHeight="1">
      <c r="B319" s="16">
        <v>2025</v>
      </c>
      <c r="C319" s="16">
        <v>9</v>
      </c>
      <c r="D319" s="16" t="s">
        <v>14</v>
      </c>
      <c r="E319" s="64" t="s">
        <v>1200</v>
      </c>
      <c r="F319" s="74" t="s">
        <v>69</v>
      </c>
      <c r="G319" s="64" t="s">
        <v>16</v>
      </c>
      <c r="H319" s="16" t="s">
        <v>52</v>
      </c>
      <c r="I319" s="58">
        <v>310300000</v>
      </c>
      <c r="J319" s="58">
        <v>23576000</v>
      </c>
      <c r="K319" s="58">
        <v>0</v>
      </c>
      <c r="L319" s="58">
        <f>SUM(I319:K319)</f>
        <v>333876000</v>
      </c>
      <c r="M319" s="58">
        <f>I319</f>
        <v>310300000</v>
      </c>
      <c r="N319" s="58">
        <f>L319</f>
        <v>333876000</v>
      </c>
      <c r="O319" s="98"/>
      <c r="P319" s="16" t="s">
        <v>369</v>
      </c>
      <c r="Q319" s="16" t="s">
        <v>892</v>
      </c>
      <c r="R319" s="16" t="s">
        <v>419</v>
      </c>
      <c r="S319" s="16" t="s">
        <v>3116</v>
      </c>
      <c r="T319" s="16"/>
      <c r="U319" s="16"/>
    </row>
    <row r="320" spans="2:21" s="4" customFormat="1" ht="17.45" customHeight="1">
      <c r="B320" s="16">
        <v>2025</v>
      </c>
      <c r="C320" s="16">
        <v>9</v>
      </c>
      <c r="D320" s="16" t="s">
        <v>14</v>
      </c>
      <c r="E320" s="64" t="s">
        <v>1201</v>
      </c>
      <c r="F320" s="74" t="s">
        <v>69</v>
      </c>
      <c r="G320" s="64" t="s">
        <v>16</v>
      </c>
      <c r="H320" s="16" t="s">
        <v>52</v>
      </c>
      <c r="I320" s="58">
        <v>96100000</v>
      </c>
      <c r="J320" s="58">
        <v>10652000</v>
      </c>
      <c r="K320" s="58">
        <v>0</v>
      </c>
      <c r="L320" s="58">
        <f>SUM(I320:K320)</f>
        <v>106752000</v>
      </c>
      <c r="M320" s="58">
        <f>I320</f>
        <v>96100000</v>
      </c>
      <c r="N320" s="58">
        <f>L320</f>
        <v>106752000</v>
      </c>
      <c r="O320" s="98"/>
      <c r="P320" s="31" t="s">
        <v>369</v>
      </c>
      <c r="Q320" s="31" t="s">
        <v>892</v>
      </c>
      <c r="R320" s="31" t="s">
        <v>419</v>
      </c>
      <c r="S320" s="16" t="s">
        <v>3116</v>
      </c>
      <c r="T320" s="16"/>
      <c r="U320" s="16"/>
    </row>
    <row r="321" spans="2:21" s="4" customFormat="1" ht="17.45" customHeight="1">
      <c r="B321" s="16">
        <v>2025</v>
      </c>
      <c r="C321" s="31">
        <v>9</v>
      </c>
      <c r="D321" s="31" t="s">
        <v>14</v>
      </c>
      <c r="E321" s="31" t="s">
        <v>1263</v>
      </c>
      <c r="F321" s="54" t="s">
        <v>69</v>
      </c>
      <c r="G321" s="59" t="s">
        <v>870</v>
      </c>
      <c r="H321" s="31" t="s">
        <v>51</v>
      </c>
      <c r="I321" s="33">
        <v>256763000</v>
      </c>
      <c r="J321" s="33">
        <v>0</v>
      </c>
      <c r="K321" s="33">
        <v>0</v>
      </c>
      <c r="L321" s="33">
        <f>SUM(I321:K321)</f>
        <v>256763000</v>
      </c>
      <c r="M321" s="33">
        <v>256763000</v>
      </c>
      <c r="N321" s="33">
        <v>0</v>
      </c>
      <c r="O321" s="38"/>
      <c r="P321" s="31" t="s">
        <v>884</v>
      </c>
      <c r="Q321" s="31" t="s">
        <v>887</v>
      </c>
      <c r="R321" s="31" t="s">
        <v>888</v>
      </c>
      <c r="S321" s="16" t="s">
        <v>3116</v>
      </c>
      <c r="T321" s="31"/>
      <c r="U321" s="31"/>
    </row>
    <row r="322" spans="2:21" s="4" customFormat="1" ht="17.45" customHeight="1">
      <c r="B322" s="16">
        <v>2025</v>
      </c>
      <c r="C322" s="16">
        <v>9</v>
      </c>
      <c r="D322" s="16" t="s">
        <v>843</v>
      </c>
      <c r="E322" s="16" t="s">
        <v>1265</v>
      </c>
      <c r="F322" s="74" t="s">
        <v>69</v>
      </c>
      <c r="G322" s="64" t="s">
        <v>870</v>
      </c>
      <c r="H322" s="16" t="s">
        <v>51</v>
      </c>
      <c r="I322" s="58">
        <v>41047000</v>
      </c>
      <c r="J322" s="58">
        <v>1205000</v>
      </c>
      <c r="K322" s="58">
        <v>0</v>
      </c>
      <c r="L322" s="58">
        <f>SUM(I322:K322)</f>
        <v>42252000</v>
      </c>
      <c r="M322" s="58">
        <v>42252000</v>
      </c>
      <c r="N322" s="58"/>
      <c r="O322" s="98"/>
      <c r="P322" s="16" t="s">
        <v>884</v>
      </c>
      <c r="Q322" s="16" t="s">
        <v>887</v>
      </c>
      <c r="R322" s="16" t="s">
        <v>888</v>
      </c>
      <c r="S322" s="16" t="s">
        <v>3116</v>
      </c>
      <c r="T322" s="16"/>
      <c r="U322" s="16"/>
    </row>
    <row r="323" spans="2:21" s="4" customFormat="1" ht="17.45" customHeight="1">
      <c r="B323" s="16">
        <v>2025</v>
      </c>
      <c r="C323" s="59">
        <v>9</v>
      </c>
      <c r="D323" s="59" t="s">
        <v>14</v>
      </c>
      <c r="E323" s="59" t="s">
        <v>1214</v>
      </c>
      <c r="F323" s="106" t="s">
        <v>69</v>
      </c>
      <c r="G323" s="59" t="s">
        <v>17</v>
      </c>
      <c r="H323" s="59" t="s">
        <v>53</v>
      </c>
      <c r="I323" s="32">
        <v>16000000</v>
      </c>
      <c r="J323" s="32"/>
      <c r="K323" s="32"/>
      <c r="L323" s="32">
        <v>16000000</v>
      </c>
      <c r="M323" s="32">
        <v>16000000</v>
      </c>
      <c r="N323" s="32">
        <v>16000000</v>
      </c>
      <c r="O323" s="82"/>
      <c r="P323" s="59" t="s">
        <v>1211</v>
      </c>
      <c r="Q323" s="59" t="s">
        <v>882</v>
      </c>
      <c r="R323" s="59" t="s">
        <v>883</v>
      </c>
      <c r="S323" s="16" t="s">
        <v>3116</v>
      </c>
      <c r="T323" s="59"/>
      <c r="U323" s="16" t="s">
        <v>78</v>
      </c>
    </row>
    <row r="324" spans="2:21" s="4" customFormat="1" ht="17.45" customHeight="1">
      <c r="B324" s="16">
        <v>2025</v>
      </c>
      <c r="C324" s="31">
        <v>9</v>
      </c>
      <c r="D324" s="31" t="s">
        <v>14</v>
      </c>
      <c r="E324" s="31" t="s">
        <v>1767</v>
      </c>
      <c r="F324" s="54" t="s">
        <v>46</v>
      </c>
      <c r="G324" s="31" t="s">
        <v>16</v>
      </c>
      <c r="H324" s="31" t="s">
        <v>52</v>
      </c>
      <c r="I324" s="33">
        <v>36872000</v>
      </c>
      <c r="J324" s="33">
        <v>7001000</v>
      </c>
      <c r="K324" s="33"/>
      <c r="L324" s="33">
        <v>43873000</v>
      </c>
      <c r="M324" s="33">
        <v>43873000</v>
      </c>
      <c r="N324" s="33">
        <v>43873000</v>
      </c>
      <c r="O324" s="38"/>
      <c r="P324" s="31" t="s">
        <v>223</v>
      </c>
      <c r="Q324" s="31" t="s">
        <v>315</v>
      </c>
      <c r="R324" s="31" t="s">
        <v>1762</v>
      </c>
      <c r="S324" s="16" t="s">
        <v>3116</v>
      </c>
      <c r="T324" s="31"/>
      <c r="U324" s="31"/>
    </row>
    <row r="325" spans="2:21" s="4" customFormat="1" ht="17.45" customHeight="1">
      <c r="B325" s="16">
        <v>2025</v>
      </c>
      <c r="C325" s="31">
        <v>9</v>
      </c>
      <c r="D325" s="31" t="s">
        <v>14</v>
      </c>
      <c r="E325" s="31" t="s">
        <v>1750</v>
      </c>
      <c r="F325" s="54" t="s">
        <v>46</v>
      </c>
      <c r="G325" s="31" t="s">
        <v>16</v>
      </c>
      <c r="H325" s="31" t="s">
        <v>51</v>
      </c>
      <c r="I325" s="33">
        <v>1500000000</v>
      </c>
      <c r="J325" s="33">
        <v>200000000</v>
      </c>
      <c r="K325" s="33">
        <v>0</v>
      </c>
      <c r="L325" s="33">
        <v>1700000000</v>
      </c>
      <c r="M325" s="33">
        <v>200000000</v>
      </c>
      <c r="N325" s="33">
        <v>200000000</v>
      </c>
      <c r="O325" s="38"/>
      <c r="P325" s="31" t="s">
        <v>190</v>
      </c>
      <c r="Q325" s="31" t="s">
        <v>1751</v>
      </c>
      <c r="R325" s="31" t="s">
        <v>1752</v>
      </c>
      <c r="S325" s="16" t="s">
        <v>3116</v>
      </c>
      <c r="T325" s="31"/>
      <c r="U325" s="31"/>
    </row>
    <row r="326" spans="2:21" s="4" customFormat="1" ht="17.45" customHeight="1">
      <c r="B326" s="16">
        <v>2025</v>
      </c>
      <c r="C326" s="31">
        <v>9</v>
      </c>
      <c r="D326" s="31" t="s">
        <v>14</v>
      </c>
      <c r="E326" s="31" t="s">
        <v>1768</v>
      </c>
      <c r="F326" s="54" t="s">
        <v>46</v>
      </c>
      <c r="G326" s="31" t="s">
        <v>16</v>
      </c>
      <c r="H326" s="31" t="s">
        <v>51</v>
      </c>
      <c r="I326" s="33">
        <v>230000000</v>
      </c>
      <c r="J326" s="33">
        <v>70000000</v>
      </c>
      <c r="K326" s="33">
        <v>75000000</v>
      </c>
      <c r="L326" s="33">
        <f>SUM(I326:K326)</f>
        <v>375000000</v>
      </c>
      <c r="M326" s="33">
        <v>230000000</v>
      </c>
      <c r="N326" s="33">
        <v>0</v>
      </c>
      <c r="O326" s="38"/>
      <c r="P326" s="31" t="s">
        <v>1095</v>
      </c>
      <c r="Q326" s="31" t="s">
        <v>1769</v>
      </c>
      <c r="R326" s="31" t="s">
        <v>1770</v>
      </c>
      <c r="S326" s="16" t="s">
        <v>3116</v>
      </c>
      <c r="T326" s="31"/>
      <c r="U326" s="31"/>
    </row>
    <row r="327" spans="2:21" s="4" customFormat="1" ht="17.45" customHeight="1">
      <c r="B327" s="16">
        <v>2025</v>
      </c>
      <c r="C327" s="31">
        <v>9</v>
      </c>
      <c r="D327" s="31" t="s">
        <v>14</v>
      </c>
      <c r="E327" s="31" t="s">
        <v>1771</v>
      </c>
      <c r="F327" s="54" t="s">
        <v>46</v>
      </c>
      <c r="G327" s="31" t="s">
        <v>16</v>
      </c>
      <c r="H327" s="31" t="s">
        <v>51</v>
      </c>
      <c r="I327" s="33">
        <v>300000000</v>
      </c>
      <c r="J327" s="33">
        <v>80000000</v>
      </c>
      <c r="K327" s="33">
        <v>60000000</v>
      </c>
      <c r="L327" s="33">
        <f>SUM(I327:K327)</f>
        <v>440000000</v>
      </c>
      <c r="M327" s="33">
        <v>300000000</v>
      </c>
      <c r="N327" s="33">
        <v>0</v>
      </c>
      <c r="O327" s="38"/>
      <c r="P327" s="31" t="s">
        <v>1095</v>
      </c>
      <c r="Q327" s="31" t="s">
        <v>1769</v>
      </c>
      <c r="R327" s="31" t="s">
        <v>1770</v>
      </c>
      <c r="S327" s="16" t="s">
        <v>3116</v>
      </c>
      <c r="T327" s="31"/>
      <c r="U327" s="31"/>
    </row>
    <row r="328" spans="2:21" s="4" customFormat="1" ht="17.45" customHeight="1">
      <c r="B328" s="16">
        <v>2025</v>
      </c>
      <c r="C328" s="31">
        <v>9</v>
      </c>
      <c r="D328" s="31" t="s">
        <v>14</v>
      </c>
      <c r="E328" s="31" t="s">
        <v>1748</v>
      </c>
      <c r="F328" s="54" t="s">
        <v>46</v>
      </c>
      <c r="G328" s="31" t="s">
        <v>71</v>
      </c>
      <c r="H328" s="31" t="s">
        <v>52</v>
      </c>
      <c r="I328" s="32">
        <v>900000000</v>
      </c>
      <c r="J328" s="32" t="s">
        <v>845</v>
      </c>
      <c r="K328" s="32" t="s">
        <v>845</v>
      </c>
      <c r="L328" s="32">
        <f>SUM(I328:K328)</f>
        <v>900000000</v>
      </c>
      <c r="M328" s="32">
        <v>50000000</v>
      </c>
      <c r="N328" s="32">
        <v>1555000000</v>
      </c>
      <c r="O328" s="38" t="s">
        <v>1749</v>
      </c>
      <c r="P328" s="31" t="s">
        <v>1116</v>
      </c>
      <c r="Q328" s="31" t="s">
        <v>1119</v>
      </c>
      <c r="R328" s="31" t="s">
        <v>1120</v>
      </c>
      <c r="S328" s="16" t="s">
        <v>3116</v>
      </c>
      <c r="T328" s="31"/>
      <c r="U328" s="31"/>
    </row>
    <row r="329" spans="2:21" s="4" customFormat="1" ht="17.45" customHeight="1">
      <c r="B329" s="16">
        <v>2025</v>
      </c>
      <c r="C329" s="16">
        <v>9</v>
      </c>
      <c r="D329" s="16" t="s">
        <v>14</v>
      </c>
      <c r="E329" s="16" t="s">
        <v>1758</v>
      </c>
      <c r="F329" s="74" t="s">
        <v>46</v>
      </c>
      <c r="G329" s="16" t="s">
        <v>16</v>
      </c>
      <c r="H329" s="16" t="s">
        <v>52</v>
      </c>
      <c r="I329" s="65">
        <v>1100000000</v>
      </c>
      <c r="J329" s="65">
        <v>0</v>
      </c>
      <c r="K329" s="65">
        <v>0</v>
      </c>
      <c r="L329" s="65">
        <f>SUM(I329:K329)</f>
        <v>1100000000</v>
      </c>
      <c r="M329" s="65">
        <v>300000000</v>
      </c>
      <c r="N329" s="65">
        <f>L329</f>
        <v>1100000000</v>
      </c>
      <c r="O329" s="98"/>
      <c r="P329" s="16" t="s">
        <v>1759</v>
      </c>
      <c r="Q329" s="16" t="s">
        <v>428</v>
      </c>
      <c r="R329" s="16" t="s">
        <v>429</v>
      </c>
      <c r="S329" s="16" t="s">
        <v>3116</v>
      </c>
      <c r="T329" s="16"/>
      <c r="U329" s="16"/>
    </row>
    <row r="330" spans="2:21" s="4" customFormat="1" ht="17.45" customHeight="1">
      <c r="B330" s="16">
        <v>2025</v>
      </c>
      <c r="C330" s="31">
        <v>9</v>
      </c>
      <c r="D330" s="31" t="s">
        <v>14</v>
      </c>
      <c r="E330" s="31" t="s">
        <v>1760</v>
      </c>
      <c r="F330" s="54" t="s">
        <v>46</v>
      </c>
      <c r="G330" s="31" t="s">
        <v>37</v>
      </c>
      <c r="H330" s="31" t="s">
        <v>52</v>
      </c>
      <c r="I330" s="32">
        <v>92000000</v>
      </c>
      <c r="J330" s="32">
        <v>50000000</v>
      </c>
      <c r="K330" s="32">
        <v>0</v>
      </c>
      <c r="L330" s="32">
        <f>SUM(I330:K330)</f>
        <v>142000000</v>
      </c>
      <c r="M330" s="32">
        <v>142000000</v>
      </c>
      <c r="N330" s="32">
        <f>L330</f>
        <v>142000000</v>
      </c>
      <c r="O330" s="38"/>
      <c r="P330" s="16" t="s">
        <v>427</v>
      </c>
      <c r="Q330" s="16" t="s">
        <v>428</v>
      </c>
      <c r="R330" s="16" t="s">
        <v>429</v>
      </c>
      <c r="S330" s="16" t="s">
        <v>3116</v>
      </c>
      <c r="T330" s="31"/>
      <c r="U330" s="31"/>
    </row>
    <row r="331" spans="2:21" s="4" customFormat="1" ht="17.45" customHeight="1">
      <c r="B331" s="31">
        <v>2025</v>
      </c>
      <c r="C331" s="31">
        <v>9</v>
      </c>
      <c r="D331" s="31" t="s">
        <v>14</v>
      </c>
      <c r="E331" s="31" t="s">
        <v>1777</v>
      </c>
      <c r="F331" s="54" t="s">
        <v>45</v>
      </c>
      <c r="G331" s="31" t="s">
        <v>79</v>
      </c>
      <c r="H331" s="31" t="s">
        <v>53</v>
      </c>
      <c r="I331" s="33">
        <v>50000000</v>
      </c>
      <c r="J331" s="33">
        <v>0</v>
      </c>
      <c r="K331" s="32">
        <v>0</v>
      </c>
      <c r="L331" s="33">
        <v>50000000</v>
      </c>
      <c r="M331" s="33">
        <v>50000000</v>
      </c>
      <c r="N331" s="33" t="s">
        <v>81</v>
      </c>
      <c r="O331" s="38"/>
      <c r="P331" s="31" t="s">
        <v>430</v>
      </c>
      <c r="Q331" s="31" t="s">
        <v>431</v>
      </c>
      <c r="R331" s="31" t="s">
        <v>1776</v>
      </c>
      <c r="S331" s="16" t="s">
        <v>3116</v>
      </c>
      <c r="T331" s="31"/>
      <c r="U331" s="31" t="s">
        <v>78</v>
      </c>
    </row>
  </sheetData>
  <sortState ref="B5:U331">
    <sortCondition ref="C5:C331"/>
    <sortCondition ref="P5:P331"/>
  </sortState>
  <mergeCells count="1">
    <mergeCell ref="B3:U3"/>
  </mergeCells>
  <phoneticPr fontId="4" type="noConversion"/>
  <dataValidations count="6">
    <dataValidation type="list" allowBlank="1" showInputMessage="1" showErrorMessage="1" sqref="S5:S331" xr:uid="{00000000-0002-0000-0000-000001000000}">
      <formula1>"비협정,협정"</formula1>
    </dataValidation>
    <dataValidation type="list" allowBlank="1" showInputMessage="1" showErrorMessage="1" sqref="H5:H36 H39:H165 H168:H181 H183:H203 H246:H264 H205:H211 H219:H240 H266:H268 H271:H284 H287:H313 H319:H330 H315" xr:uid="{00000000-0002-0000-0000-000002000000}">
      <formula1>"일반경쟁,제한경쟁,지명경쟁,수의계약,턴키,기술제안,대안"</formula1>
    </dataValidation>
    <dataValidation type="list" allowBlank="1" showInputMessage="1" showErrorMessage="1" sqref="C39:C42 C50 C72 C63 C94 C107:C114 C118:C120 C164:C165 C203 C225:C230 C233:C235 C253 C256 C271:C272 C315 C300:C305" xr:uid="{00000000-0002-0000-0000-000003000000}">
      <formula1>"1,2,3,4,5,6,7,8,9,10,11,12"</formula1>
    </dataValidation>
    <dataValidation type="list" allowBlank="1" showInputMessage="1" showErrorMessage="1" sqref="D5:D36 D39:D165 D168:D181 D183:D203 D246:D264 D205:D211 D219:D240 D266:D268 D271:D284 D287:D313 D319:D330 D315" xr:uid="{00000000-0002-0000-0000-000005000000}">
      <formula1>"자체조달,중앙조달"</formula1>
    </dataValidation>
    <dataValidation type="list" showInputMessage="1" showErrorMessage="1" sqref="F5:F36 F39:F165 F168:F181 F183:F203 F246:F264 F205:F211 F219:F240 F266:F268 F271:F284 F287:F313 F319:F330 F315" xr:uid="{00000000-0002-0000-0000-000006000000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G5:G36 G39:G165 G168:G181 G183:G203 G246:G264 G205:G211 G219:G240 G266:G268 G271:G284 G287:G313 G319:G330 G315" xr:uid="{00000000-0002-0000-0000-000007000000}">
      <formula1>"토건,토목,건축,전문,전기,통신,소방,기타"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15"/>
  <sheetViews>
    <sheetView zoomScale="85" zoomScaleNormal="85" workbookViewId="0">
      <selection activeCell="B1" sqref="B1"/>
    </sheetView>
  </sheetViews>
  <sheetFormatPr defaultRowHeight="13.5"/>
  <cols>
    <col min="1" max="1" width="1.886718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4.88671875" bestFit="1" customWidth="1"/>
    <col min="7" max="7" width="15.109375" bestFit="1" customWidth="1"/>
    <col min="8" max="8" width="15" bestFit="1" customWidth="1"/>
    <col min="9" max="9" width="18.44140625" bestFit="1" customWidth="1"/>
    <col min="10" max="10" width="18.5546875" bestFit="1" customWidth="1"/>
    <col min="11" max="11" width="16.21875" style="11" bestFit="1" customWidth="1"/>
    <col min="12" max="12" width="19.33203125" style="12" bestFit="1" customWidth="1"/>
    <col min="13" max="13" width="14.21875" bestFit="1" customWidth="1"/>
    <col min="14" max="14" width="23.5546875" bestFit="1" customWidth="1"/>
    <col min="15" max="15" width="6.88671875" bestFit="1" customWidth="1"/>
    <col min="16" max="16" width="13.6640625" bestFit="1" customWidth="1"/>
    <col min="17" max="17" width="5.109375" bestFit="1" customWidth="1"/>
  </cols>
  <sheetData>
    <row r="1" spans="2:17" ht="35.1" customHeight="1">
      <c r="B1" s="29" t="s">
        <v>170</v>
      </c>
      <c r="C1" s="17"/>
      <c r="D1" s="17"/>
      <c r="E1" s="17"/>
      <c r="F1" s="17"/>
      <c r="G1" s="30" t="s">
        <v>59</v>
      </c>
      <c r="H1" s="17"/>
      <c r="I1" s="17"/>
      <c r="J1" s="18"/>
      <c r="K1" s="19"/>
      <c r="L1" s="20"/>
      <c r="M1" s="17"/>
      <c r="N1" s="17"/>
      <c r="O1" s="17"/>
      <c r="P1" s="17"/>
      <c r="Q1" s="17"/>
    </row>
    <row r="2" spans="2:17" ht="9.9499999999999993" customHeight="1">
      <c r="B2" s="15"/>
      <c r="C2" s="17"/>
      <c r="D2" s="17"/>
      <c r="E2" s="17"/>
      <c r="F2" s="17"/>
      <c r="G2" s="18"/>
      <c r="H2" s="17"/>
      <c r="I2" s="17"/>
      <c r="J2" s="18"/>
      <c r="K2" s="19"/>
      <c r="L2" s="20"/>
      <c r="M2" s="17"/>
      <c r="N2" s="17"/>
      <c r="O2" s="17"/>
      <c r="P2" s="17"/>
      <c r="Q2" s="17"/>
    </row>
    <row r="3" spans="2:17" ht="24.95" customHeight="1">
      <c r="B3" s="180" t="s">
        <v>3118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</row>
    <row r="4" spans="2:17" ht="50.1" customHeight="1" thickBot="1">
      <c r="B4" s="52" t="s">
        <v>151</v>
      </c>
      <c r="C4" s="52" t="s">
        <v>152</v>
      </c>
      <c r="D4" s="53" t="s">
        <v>153</v>
      </c>
      <c r="E4" s="23" t="s">
        <v>154</v>
      </c>
      <c r="F4" s="21" t="s">
        <v>7</v>
      </c>
      <c r="G4" s="21" t="s">
        <v>60</v>
      </c>
      <c r="H4" s="21" t="s">
        <v>68</v>
      </c>
      <c r="I4" s="21" t="s">
        <v>166</v>
      </c>
      <c r="J4" s="21" t="s">
        <v>167</v>
      </c>
      <c r="K4" s="21" t="s">
        <v>168</v>
      </c>
      <c r="L4" s="27" t="s">
        <v>8</v>
      </c>
      <c r="M4" s="21" t="s">
        <v>9</v>
      </c>
      <c r="N4" s="23" t="s">
        <v>10</v>
      </c>
      <c r="O4" s="23" t="s">
        <v>11</v>
      </c>
      <c r="P4" s="23" t="s">
        <v>12</v>
      </c>
      <c r="Q4" s="23" t="s">
        <v>13</v>
      </c>
    </row>
    <row r="5" spans="2:17" s="73" customFormat="1" ht="17.45" customHeight="1" thickTop="1">
      <c r="B5" s="31">
        <v>2025</v>
      </c>
      <c r="C5" s="31">
        <v>7</v>
      </c>
      <c r="D5" s="31" t="s">
        <v>14</v>
      </c>
      <c r="E5" s="31" t="s">
        <v>1784</v>
      </c>
      <c r="F5" s="164" t="s">
        <v>16</v>
      </c>
      <c r="G5" s="33">
        <v>0</v>
      </c>
      <c r="H5" s="33">
        <v>270420000</v>
      </c>
      <c r="I5" s="33">
        <v>129580000</v>
      </c>
      <c r="J5" s="33">
        <v>400000000</v>
      </c>
      <c r="K5" s="33">
        <v>0</v>
      </c>
      <c r="L5" s="40"/>
      <c r="M5" s="31" t="s">
        <v>1785</v>
      </c>
      <c r="N5" s="31" t="s">
        <v>3126</v>
      </c>
      <c r="O5" s="31" t="s">
        <v>1786</v>
      </c>
      <c r="P5" s="31" t="s">
        <v>1787</v>
      </c>
      <c r="Q5" s="31"/>
    </row>
    <row r="6" spans="2:17" s="73" customFormat="1" ht="17.45" customHeight="1">
      <c r="B6" s="31">
        <v>2025</v>
      </c>
      <c r="C6" s="31">
        <v>7</v>
      </c>
      <c r="D6" s="31" t="s">
        <v>14</v>
      </c>
      <c r="E6" s="31" t="s">
        <v>502</v>
      </c>
      <c r="F6" s="164" t="s">
        <v>39</v>
      </c>
      <c r="G6" s="33">
        <v>10000000</v>
      </c>
      <c r="H6" s="33">
        <v>19600000</v>
      </c>
      <c r="I6" s="33">
        <v>0</v>
      </c>
      <c r="J6" s="33">
        <v>19600000</v>
      </c>
      <c r="K6" s="33">
        <v>19600000</v>
      </c>
      <c r="L6" s="40"/>
      <c r="M6" s="31"/>
      <c r="N6" s="31" t="s">
        <v>336</v>
      </c>
      <c r="O6" s="31" t="s">
        <v>337</v>
      </c>
      <c r="P6" s="31" t="s">
        <v>338</v>
      </c>
      <c r="Q6" s="31"/>
    </row>
    <row r="7" spans="2:17" s="4" customFormat="1" ht="17.45" customHeight="1">
      <c r="B7" s="16">
        <v>2025</v>
      </c>
      <c r="C7" s="16">
        <v>7</v>
      </c>
      <c r="D7" s="16" t="s">
        <v>14</v>
      </c>
      <c r="E7" s="16" t="s">
        <v>503</v>
      </c>
      <c r="F7" s="165" t="s">
        <v>38</v>
      </c>
      <c r="G7" s="58">
        <v>10000000</v>
      </c>
      <c r="H7" s="58">
        <v>38300000</v>
      </c>
      <c r="I7" s="58">
        <v>0</v>
      </c>
      <c r="J7" s="58">
        <v>38300000</v>
      </c>
      <c r="K7" s="58">
        <v>38300000</v>
      </c>
      <c r="L7" s="166"/>
      <c r="M7" s="16"/>
      <c r="N7" s="16" t="s">
        <v>336</v>
      </c>
      <c r="O7" s="16" t="s">
        <v>337</v>
      </c>
      <c r="P7" s="16" t="s">
        <v>338</v>
      </c>
      <c r="Q7" s="16"/>
    </row>
    <row r="8" spans="2:17" s="4" customFormat="1" ht="17.45" customHeight="1">
      <c r="B8" s="16">
        <v>2025</v>
      </c>
      <c r="C8" s="16">
        <v>7</v>
      </c>
      <c r="D8" s="16" t="s">
        <v>14</v>
      </c>
      <c r="E8" s="16" t="s">
        <v>504</v>
      </c>
      <c r="F8" s="165" t="s">
        <v>38</v>
      </c>
      <c r="G8" s="58">
        <v>10000000</v>
      </c>
      <c r="H8" s="58">
        <v>39990000</v>
      </c>
      <c r="I8" s="58">
        <v>0</v>
      </c>
      <c r="J8" s="58">
        <v>39990000</v>
      </c>
      <c r="K8" s="58">
        <v>39990000</v>
      </c>
      <c r="L8" s="166"/>
      <c r="M8" s="16"/>
      <c r="N8" s="16" t="s">
        <v>336</v>
      </c>
      <c r="O8" s="16" t="s">
        <v>337</v>
      </c>
      <c r="P8" s="16" t="s">
        <v>338</v>
      </c>
      <c r="Q8" s="16"/>
    </row>
    <row r="9" spans="2:17" s="4" customFormat="1" ht="17.45" customHeight="1">
      <c r="B9" s="64">
        <v>2025</v>
      </c>
      <c r="C9" s="59">
        <v>7</v>
      </c>
      <c r="D9" s="59" t="s">
        <v>14</v>
      </c>
      <c r="E9" s="59" t="s">
        <v>1788</v>
      </c>
      <c r="F9" s="175" t="s">
        <v>846</v>
      </c>
      <c r="G9" s="32">
        <v>512500000</v>
      </c>
      <c r="H9" s="32">
        <v>840800000</v>
      </c>
      <c r="I9" s="32">
        <v>0</v>
      </c>
      <c r="J9" s="32">
        <f>G9+H9+I9</f>
        <v>1353300000</v>
      </c>
      <c r="K9" s="32">
        <v>0</v>
      </c>
      <c r="L9" s="176"/>
      <c r="M9" s="59"/>
      <c r="N9" s="59" t="s">
        <v>507</v>
      </c>
      <c r="O9" s="59" t="s">
        <v>1789</v>
      </c>
      <c r="P9" s="59" t="s">
        <v>1790</v>
      </c>
      <c r="Q9" s="59"/>
    </row>
    <row r="10" spans="2:17" s="4" customFormat="1" ht="17.45" customHeight="1">
      <c r="B10" s="16">
        <v>2025</v>
      </c>
      <c r="C10" s="31">
        <v>7</v>
      </c>
      <c r="D10" s="31" t="s">
        <v>14</v>
      </c>
      <c r="E10" s="31" t="s">
        <v>526</v>
      </c>
      <c r="F10" s="164" t="s">
        <v>71</v>
      </c>
      <c r="G10" s="33">
        <v>315268710</v>
      </c>
      <c r="H10" s="33"/>
      <c r="I10" s="33">
        <v>286721000</v>
      </c>
      <c r="J10" s="33">
        <v>601989710</v>
      </c>
      <c r="K10" s="33">
        <v>421392797</v>
      </c>
      <c r="L10" s="40"/>
      <c r="M10" s="31"/>
      <c r="N10" s="31" t="s">
        <v>1791</v>
      </c>
      <c r="O10" s="31" t="s">
        <v>524</v>
      </c>
      <c r="P10" s="31" t="s">
        <v>525</v>
      </c>
      <c r="Q10" s="31"/>
    </row>
    <row r="11" spans="2:17" s="4" customFormat="1" ht="17.45" customHeight="1">
      <c r="B11" s="64">
        <v>2025</v>
      </c>
      <c r="C11" s="64">
        <v>7</v>
      </c>
      <c r="D11" s="64" t="s">
        <v>14</v>
      </c>
      <c r="E11" s="64" t="s">
        <v>1797</v>
      </c>
      <c r="F11" s="64" t="s">
        <v>39</v>
      </c>
      <c r="G11" s="65">
        <v>454599000</v>
      </c>
      <c r="H11" s="65">
        <v>0</v>
      </c>
      <c r="I11" s="65">
        <v>19274000</v>
      </c>
      <c r="J11" s="65">
        <v>473873000</v>
      </c>
      <c r="K11" s="65">
        <v>473873000</v>
      </c>
      <c r="L11" s="135"/>
      <c r="M11" s="64"/>
      <c r="N11" s="64" t="s">
        <v>1798</v>
      </c>
      <c r="O11" s="64" t="s">
        <v>1799</v>
      </c>
      <c r="P11" s="64" t="s">
        <v>1800</v>
      </c>
      <c r="Q11" s="64"/>
    </row>
    <row r="12" spans="2:17" s="4" customFormat="1" ht="17.45" customHeight="1">
      <c r="B12" s="64">
        <v>2025</v>
      </c>
      <c r="C12" s="64">
        <v>7</v>
      </c>
      <c r="D12" s="64" t="s">
        <v>14</v>
      </c>
      <c r="E12" s="64" t="s">
        <v>1793</v>
      </c>
      <c r="F12" s="167" t="s">
        <v>37</v>
      </c>
      <c r="G12" s="65">
        <v>12486000</v>
      </c>
      <c r="H12" s="65">
        <v>20000000</v>
      </c>
      <c r="I12" s="65">
        <v>25632000</v>
      </c>
      <c r="J12" s="65">
        <v>38100000</v>
      </c>
      <c r="K12" s="65">
        <v>38100000</v>
      </c>
      <c r="L12" s="168"/>
      <c r="M12" s="64"/>
      <c r="N12" s="64" t="s">
        <v>1794</v>
      </c>
      <c r="O12" s="64" t="s">
        <v>1795</v>
      </c>
      <c r="P12" s="64" t="s">
        <v>1796</v>
      </c>
      <c r="Q12" s="64"/>
    </row>
    <row r="13" spans="2:17" s="4" customFormat="1" ht="17.45" customHeight="1">
      <c r="B13" s="31">
        <v>2025</v>
      </c>
      <c r="C13" s="31">
        <v>8</v>
      </c>
      <c r="D13" s="31" t="s">
        <v>14</v>
      </c>
      <c r="E13" s="31" t="s">
        <v>1792</v>
      </c>
      <c r="F13" s="31" t="s">
        <v>17</v>
      </c>
      <c r="G13" s="33">
        <v>1451159490</v>
      </c>
      <c r="H13" s="33">
        <v>0</v>
      </c>
      <c r="I13" s="33">
        <v>381964000</v>
      </c>
      <c r="J13" s="33">
        <v>1833123490</v>
      </c>
      <c r="K13" s="33">
        <v>1833123490</v>
      </c>
      <c r="L13" s="38"/>
      <c r="M13" s="31"/>
      <c r="N13" s="31" t="s">
        <v>273</v>
      </c>
      <c r="O13" s="31" t="s">
        <v>274</v>
      </c>
      <c r="P13" s="31" t="s">
        <v>275</v>
      </c>
      <c r="Q13" s="31"/>
    </row>
    <row r="14" spans="2:17" s="4" customFormat="1" ht="17.45" customHeight="1">
      <c r="B14" s="16">
        <v>2025</v>
      </c>
      <c r="C14" s="16">
        <v>8</v>
      </c>
      <c r="D14" s="16" t="s">
        <v>14</v>
      </c>
      <c r="E14" s="16" t="s">
        <v>538</v>
      </c>
      <c r="F14" s="16" t="s">
        <v>37</v>
      </c>
      <c r="G14" s="58">
        <v>51403000</v>
      </c>
      <c r="H14" s="58">
        <v>0</v>
      </c>
      <c r="I14" s="58">
        <v>0</v>
      </c>
      <c r="J14" s="58">
        <v>51403000</v>
      </c>
      <c r="K14" s="58">
        <v>51403000</v>
      </c>
      <c r="L14" s="16"/>
      <c r="M14" s="16"/>
      <c r="N14" s="16" t="s">
        <v>192</v>
      </c>
      <c r="O14" s="16" t="s">
        <v>1778</v>
      </c>
      <c r="P14" s="16" t="s">
        <v>1779</v>
      </c>
      <c r="Q14" s="16"/>
    </row>
    <row r="15" spans="2:17" s="4" customFormat="1" ht="17.45" customHeight="1">
      <c r="B15" s="31">
        <v>2025</v>
      </c>
      <c r="C15" s="31">
        <v>8</v>
      </c>
      <c r="D15" s="31" t="s">
        <v>14</v>
      </c>
      <c r="E15" s="31" t="s">
        <v>1780</v>
      </c>
      <c r="F15" s="31" t="s">
        <v>16</v>
      </c>
      <c r="G15" s="33">
        <v>3300000000</v>
      </c>
      <c r="H15" s="33">
        <v>4143069000</v>
      </c>
      <c r="I15" s="33">
        <v>7510000000</v>
      </c>
      <c r="J15" s="33">
        <v>11983069000</v>
      </c>
      <c r="K15" s="33">
        <v>3594920700</v>
      </c>
      <c r="L15" s="40"/>
      <c r="M15" s="31"/>
      <c r="N15" s="31" t="s">
        <v>1781</v>
      </c>
      <c r="O15" s="31" t="s">
        <v>1782</v>
      </c>
      <c r="P15" s="31" t="s">
        <v>1783</v>
      </c>
      <c r="Q15" s="16"/>
    </row>
  </sheetData>
  <sortState ref="B5:Q15">
    <sortCondition ref="C5:C15"/>
    <sortCondition ref="N5:N15"/>
  </sortState>
  <mergeCells count="1">
    <mergeCell ref="B3:Q3"/>
  </mergeCells>
  <phoneticPr fontId="4" type="noConversion"/>
  <dataValidations count="4">
    <dataValidation type="list" allowBlank="1" showInputMessage="1" showErrorMessage="1" sqref="C5:C6" xr:uid="{00000000-0002-0000-0100-000000000000}">
      <formula1>"1,2,3,4,5,6,7,8,9,10,11,12"</formula1>
    </dataValidation>
    <dataValidation type="list" allowBlank="1" showInputMessage="1" showErrorMessage="1" sqref="M5:M12 M14" xr:uid="{00000000-0002-0000-0100-000001000000}">
      <formula1>"전환,미전환"</formula1>
    </dataValidation>
    <dataValidation type="list" allowBlank="1" showInputMessage="1" showErrorMessage="1" sqref="F5:F12 F14" xr:uid="{00000000-0002-0000-0100-000002000000}">
      <formula1>"토건,토목,건축,전문,전기,통신,소방,기타"</formula1>
    </dataValidation>
    <dataValidation type="list" allowBlank="1" showInputMessage="1" showErrorMessage="1" sqref="D5:D12 D14" xr:uid="{00000000-0002-0000-0100-000003000000}">
      <formula1>"자체조달,중앙조달"</formula1>
    </dataValidation>
  </dataValidations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V555"/>
  <sheetViews>
    <sheetView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30.6640625" customWidth="1"/>
    <col min="7" max="7" width="19" customWidth="1"/>
    <col min="8" max="8" width="13.5546875" customWidth="1"/>
    <col min="9" max="9" width="10.21875" customWidth="1"/>
    <col min="10" max="11" width="6.6640625" customWidth="1"/>
    <col min="12" max="12" width="7.44140625" customWidth="1"/>
    <col min="13" max="13" width="13.21875" customWidth="1"/>
    <col min="14" max="15" width="16.33203125" customWidth="1"/>
    <col min="16" max="16" width="17.6640625" customWidth="1"/>
    <col min="17" max="17" width="35.109375" customWidth="1"/>
    <col min="18" max="18" width="9.88671875" customWidth="1"/>
    <col min="19" max="19" width="13.6640625" customWidth="1"/>
    <col min="20" max="20" width="9.88671875" customWidth="1"/>
    <col min="21" max="21" width="8.6640625" customWidth="1"/>
    <col min="22" max="22" width="32.5546875" customWidth="1"/>
  </cols>
  <sheetData>
    <row r="1" spans="2:22" ht="35.1" customHeight="1">
      <c r="B1" s="29" t="s">
        <v>169</v>
      </c>
      <c r="C1" s="7"/>
      <c r="G1" s="13"/>
      <c r="M1" s="30" t="s">
        <v>59</v>
      </c>
      <c r="N1" s="10"/>
      <c r="O1" s="10"/>
      <c r="P1" s="10"/>
      <c r="T1" s="1"/>
    </row>
    <row r="2" spans="2:22" ht="9.9499999999999993" customHeight="1">
      <c r="B2" s="8"/>
      <c r="C2" s="7"/>
      <c r="G2" s="13"/>
      <c r="M2" s="10"/>
      <c r="N2" s="10"/>
      <c r="O2" s="10"/>
      <c r="P2" s="10"/>
      <c r="T2" s="1"/>
    </row>
    <row r="3" spans="2:22" ht="24.95" customHeight="1">
      <c r="B3" s="184" t="s">
        <v>3120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6"/>
    </row>
    <row r="4" spans="2:22" s="3" customFormat="1" ht="24.95" customHeight="1">
      <c r="B4" s="187" t="s">
        <v>151</v>
      </c>
      <c r="C4" s="187" t="s">
        <v>152</v>
      </c>
      <c r="D4" s="189" t="s">
        <v>153</v>
      </c>
      <c r="E4" s="180" t="s">
        <v>159</v>
      </c>
      <c r="F4" s="181" t="s">
        <v>25</v>
      </c>
      <c r="G4" s="181" t="s">
        <v>160</v>
      </c>
      <c r="H4" s="181" t="s">
        <v>26</v>
      </c>
      <c r="I4" s="181" t="s">
        <v>27</v>
      </c>
      <c r="J4" s="181" t="s">
        <v>28</v>
      </c>
      <c r="K4" s="181" t="s">
        <v>29</v>
      </c>
      <c r="L4" s="181" t="s">
        <v>148</v>
      </c>
      <c r="M4" s="181" t="s">
        <v>61</v>
      </c>
      <c r="N4" s="181" t="s">
        <v>161</v>
      </c>
      <c r="O4" s="181"/>
      <c r="P4" s="181"/>
      <c r="Q4" s="180" t="s">
        <v>2</v>
      </c>
      <c r="R4" s="180" t="s">
        <v>3</v>
      </c>
      <c r="S4" s="180" t="s">
        <v>12</v>
      </c>
      <c r="T4" s="180" t="s">
        <v>30</v>
      </c>
      <c r="U4" s="180" t="s">
        <v>31</v>
      </c>
      <c r="V4" s="181" t="s">
        <v>150</v>
      </c>
    </row>
    <row r="5" spans="2:22" s="3" customFormat="1" ht="24.95" customHeight="1" thickBot="1">
      <c r="B5" s="188"/>
      <c r="C5" s="188"/>
      <c r="D5" s="190"/>
      <c r="E5" s="183"/>
      <c r="F5" s="182"/>
      <c r="G5" s="182"/>
      <c r="H5" s="182"/>
      <c r="I5" s="182"/>
      <c r="J5" s="182"/>
      <c r="K5" s="182"/>
      <c r="L5" s="182"/>
      <c r="M5" s="182"/>
      <c r="N5" s="21" t="s">
        <v>145</v>
      </c>
      <c r="O5" s="21" t="s">
        <v>146</v>
      </c>
      <c r="P5" s="21" t="s">
        <v>147</v>
      </c>
      <c r="Q5" s="183"/>
      <c r="R5" s="183"/>
      <c r="S5" s="183"/>
      <c r="T5" s="183"/>
      <c r="U5" s="183"/>
      <c r="V5" s="183"/>
    </row>
    <row r="6" spans="2:22" s="9" customFormat="1" ht="17.45" customHeight="1" thickTop="1">
      <c r="B6" s="64">
        <v>2025</v>
      </c>
      <c r="C6" s="59">
        <v>7</v>
      </c>
      <c r="D6" s="59" t="s">
        <v>14</v>
      </c>
      <c r="E6" s="59" t="s">
        <v>1810</v>
      </c>
      <c r="F6" s="59" t="s">
        <v>100</v>
      </c>
      <c r="G6" s="59">
        <v>4616158501</v>
      </c>
      <c r="H6" s="59" t="s">
        <v>1811</v>
      </c>
      <c r="I6" s="141" t="s">
        <v>1812</v>
      </c>
      <c r="J6" s="32" t="s">
        <v>846</v>
      </c>
      <c r="K6" s="32">
        <v>160</v>
      </c>
      <c r="L6" s="32" t="s">
        <v>108</v>
      </c>
      <c r="M6" s="32">
        <v>14560000</v>
      </c>
      <c r="N6" s="32"/>
      <c r="O6" s="152" t="s">
        <v>1161</v>
      </c>
      <c r="P6" s="32"/>
      <c r="Q6" s="64" t="s">
        <v>1813</v>
      </c>
      <c r="R6" s="59" t="s">
        <v>1814</v>
      </c>
      <c r="S6" s="59" t="s">
        <v>1815</v>
      </c>
      <c r="T6" s="59" t="s">
        <v>3116</v>
      </c>
      <c r="U6" s="31"/>
      <c r="V6" s="31"/>
    </row>
    <row r="7" spans="2:22" s="9" customFormat="1" ht="17.45" customHeight="1">
      <c r="B7" s="64">
        <v>2025</v>
      </c>
      <c r="C7" s="64">
        <v>7</v>
      </c>
      <c r="D7" s="64" t="s">
        <v>14</v>
      </c>
      <c r="E7" s="64" t="s">
        <v>1810</v>
      </c>
      <c r="F7" s="64" t="s">
        <v>100</v>
      </c>
      <c r="G7" s="64">
        <v>4616158501</v>
      </c>
      <c r="H7" s="64" t="s">
        <v>1811</v>
      </c>
      <c r="I7" s="64" t="s">
        <v>1816</v>
      </c>
      <c r="J7" s="65" t="s">
        <v>846</v>
      </c>
      <c r="K7" s="65">
        <v>90</v>
      </c>
      <c r="L7" s="32" t="s">
        <v>108</v>
      </c>
      <c r="M7" s="65">
        <v>67320000</v>
      </c>
      <c r="N7" s="65"/>
      <c r="O7" s="152" t="s">
        <v>1161</v>
      </c>
      <c r="P7" s="65"/>
      <c r="Q7" s="64" t="s">
        <v>1813</v>
      </c>
      <c r="R7" s="64" t="s">
        <v>1814</v>
      </c>
      <c r="S7" s="64" t="s">
        <v>1815</v>
      </c>
      <c r="T7" s="59" t="s">
        <v>3116</v>
      </c>
      <c r="U7" s="16"/>
      <c r="V7" s="16"/>
    </row>
    <row r="8" spans="2:22" s="9" customFormat="1" ht="17.45" customHeight="1">
      <c r="B8" s="16">
        <v>2025</v>
      </c>
      <c r="C8" s="31">
        <v>7</v>
      </c>
      <c r="D8" s="31" t="s">
        <v>14</v>
      </c>
      <c r="E8" s="16" t="s">
        <v>1801</v>
      </c>
      <c r="F8" s="31" t="s">
        <v>100</v>
      </c>
      <c r="G8" s="31">
        <v>3017169801</v>
      </c>
      <c r="H8" s="16" t="s">
        <v>1802</v>
      </c>
      <c r="I8" s="31" t="s">
        <v>1803</v>
      </c>
      <c r="J8" s="33" t="s">
        <v>17</v>
      </c>
      <c r="K8" s="33">
        <v>7771</v>
      </c>
      <c r="L8" s="33" t="s">
        <v>298</v>
      </c>
      <c r="M8" s="33">
        <v>136751960</v>
      </c>
      <c r="N8" s="33"/>
      <c r="O8" s="152" t="s">
        <v>1161</v>
      </c>
      <c r="P8" s="33"/>
      <c r="Q8" s="16" t="s">
        <v>1126</v>
      </c>
      <c r="R8" s="16" t="s">
        <v>1169</v>
      </c>
      <c r="S8" s="16" t="s">
        <v>1170</v>
      </c>
      <c r="T8" s="59" t="s">
        <v>3116</v>
      </c>
      <c r="U8" s="31"/>
      <c r="V8" s="31"/>
    </row>
    <row r="9" spans="2:22" s="9" customFormat="1" ht="17.45" customHeight="1">
      <c r="B9" s="16">
        <v>2025</v>
      </c>
      <c r="C9" s="31">
        <v>7</v>
      </c>
      <c r="D9" s="31" t="s">
        <v>14</v>
      </c>
      <c r="E9" s="16" t="s">
        <v>1805</v>
      </c>
      <c r="F9" s="31" t="s">
        <v>100</v>
      </c>
      <c r="G9" s="31">
        <v>5611210101</v>
      </c>
      <c r="H9" s="31" t="s">
        <v>1806</v>
      </c>
      <c r="I9" s="31" t="s">
        <v>1807</v>
      </c>
      <c r="J9" s="33" t="s">
        <v>17</v>
      </c>
      <c r="K9" s="33">
        <v>1</v>
      </c>
      <c r="L9" s="33" t="s">
        <v>92</v>
      </c>
      <c r="M9" s="33">
        <v>46689000</v>
      </c>
      <c r="N9" s="33"/>
      <c r="O9" s="152" t="s">
        <v>1161</v>
      </c>
      <c r="P9" s="33"/>
      <c r="Q9" s="31" t="s">
        <v>1126</v>
      </c>
      <c r="R9" s="31" t="s">
        <v>1169</v>
      </c>
      <c r="S9" s="31" t="s">
        <v>1170</v>
      </c>
      <c r="T9" s="59" t="s">
        <v>3116</v>
      </c>
      <c r="U9" s="31"/>
      <c r="V9" s="31"/>
    </row>
    <row r="10" spans="2:22" s="9" customFormat="1" ht="17.45" customHeight="1">
      <c r="B10" s="16">
        <v>2025</v>
      </c>
      <c r="C10" s="31">
        <v>7</v>
      </c>
      <c r="D10" s="31" t="s">
        <v>14</v>
      </c>
      <c r="E10" s="31" t="s">
        <v>1808</v>
      </c>
      <c r="F10" s="31" t="s">
        <v>100</v>
      </c>
      <c r="G10" s="31">
        <v>2410160101</v>
      </c>
      <c r="H10" s="31" t="s">
        <v>114</v>
      </c>
      <c r="I10" s="31" t="s">
        <v>1809</v>
      </c>
      <c r="J10" s="33" t="s">
        <v>17</v>
      </c>
      <c r="K10" s="33">
        <v>1</v>
      </c>
      <c r="L10" s="33" t="s">
        <v>92</v>
      </c>
      <c r="M10" s="33">
        <v>75339649</v>
      </c>
      <c r="N10" s="33"/>
      <c r="O10" s="152" t="s">
        <v>1161</v>
      </c>
      <c r="P10" s="33"/>
      <c r="Q10" s="31" t="s">
        <v>1126</v>
      </c>
      <c r="R10" s="31" t="s">
        <v>1169</v>
      </c>
      <c r="S10" s="31" t="s">
        <v>1170</v>
      </c>
      <c r="T10" s="59" t="s">
        <v>3116</v>
      </c>
      <c r="U10" s="31"/>
      <c r="V10" s="31"/>
    </row>
    <row r="11" spans="2:22" s="9" customFormat="1" ht="17.45" customHeight="1">
      <c r="B11" s="16">
        <v>2025</v>
      </c>
      <c r="C11" s="31">
        <v>7</v>
      </c>
      <c r="D11" s="31" t="s">
        <v>14</v>
      </c>
      <c r="E11" s="31" t="s">
        <v>1852</v>
      </c>
      <c r="F11" s="31" t="s">
        <v>100</v>
      </c>
      <c r="G11" s="31">
        <v>3011150501</v>
      </c>
      <c r="H11" s="31" t="s">
        <v>872</v>
      </c>
      <c r="I11" s="31" t="s">
        <v>1853</v>
      </c>
      <c r="J11" s="33" t="s">
        <v>846</v>
      </c>
      <c r="K11" s="32">
        <v>100</v>
      </c>
      <c r="L11" s="32" t="s">
        <v>95</v>
      </c>
      <c r="M11" s="32">
        <f>K11*111290</f>
        <v>11129000</v>
      </c>
      <c r="N11" s="32"/>
      <c r="O11" s="32"/>
      <c r="P11" s="32" t="s">
        <v>3119</v>
      </c>
      <c r="Q11" s="31" t="s">
        <v>1130</v>
      </c>
      <c r="R11" s="31" t="s">
        <v>1854</v>
      </c>
      <c r="S11" s="31" t="s">
        <v>1855</v>
      </c>
      <c r="T11" s="59" t="s">
        <v>3116</v>
      </c>
      <c r="U11" s="31"/>
      <c r="V11" s="59"/>
    </row>
    <row r="12" spans="2:22" s="9" customFormat="1" ht="17.45" customHeight="1">
      <c r="B12" s="16">
        <v>2025</v>
      </c>
      <c r="C12" s="31">
        <v>7</v>
      </c>
      <c r="D12" s="31" t="s">
        <v>14</v>
      </c>
      <c r="E12" s="31" t="s">
        <v>1852</v>
      </c>
      <c r="F12" s="31" t="s">
        <v>100</v>
      </c>
      <c r="G12" s="31">
        <v>3011150501</v>
      </c>
      <c r="H12" s="31" t="s">
        <v>872</v>
      </c>
      <c r="I12" s="31" t="s">
        <v>980</v>
      </c>
      <c r="J12" s="33" t="s">
        <v>846</v>
      </c>
      <c r="K12" s="32">
        <v>10</v>
      </c>
      <c r="L12" s="32" t="s">
        <v>95</v>
      </c>
      <c r="M12" s="32">
        <f>K12*106450</f>
        <v>1064500</v>
      </c>
      <c r="N12" s="32"/>
      <c r="O12" s="32"/>
      <c r="P12" s="32" t="s">
        <v>3119</v>
      </c>
      <c r="Q12" s="31" t="s">
        <v>1130</v>
      </c>
      <c r="R12" s="31" t="s">
        <v>1854</v>
      </c>
      <c r="S12" s="31" t="s">
        <v>1855</v>
      </c>
      <c r="T12" s="59" t="s">
        <v>3116</v>
      </c>
      <c r="U12" s="31"/>
      <c r="V12" s="59"/>
    </row>
    <row r="13" spans="2:22" s="9" customFormat="1" ht="17.45" customHeight="1">
      <c r="B13" s="16">
        <v>2025</v>
      </c>
      <c r="C13" s="31">
        <v>7</v>
      </c>
      <c r="D13" s="31" t="s">
        <v>14</v>
      </c>
      <c r="E13" s="31" t="s">
        <v>1852</v>
      </c>
      <c r="F13" s="31" t="s">
        <v>100</v>
      </c>
      <c r="G13" s="31">
        <v>3011150501</v>
      </c>
      <c r="H13" s="31" t="s">
        <v>872</v>
      </c>
      <c r="I13" s="31" t="s">
        <v>886</v>
      </c>
      <c r="J13" s="33" t="s">
        <v>846</v>
      </c>
      <c r="K13" s="33">
        <v>600</v>
      </c>
      <c r="L13" s="33" t="s">
        <v>95</v>
      </c>
      <c r="M13" s="33">
        <f>K13*102520</f>
        <v>61512000</v>
      </c>
      <c r="N13" s="32"/>
      <c r="O13" s="32"/>
      <c r="P13" s="32" t="s">
        <v>3119</v>
      </c>
      <c r="Q13" s="31" t="s">
        <v>1130</v>
      </c>
      <c r="R13" s="31" t="s">
        <v>1854</v>
      </c>
      <c r="S13" s="31" t="s">
        <v>1855</v>
      </c>
      <c r="T13" s="59" t="s">
        <v>3116</v>
      </c>
      <c r="U13" s="31"/>
      <c r="V13" s="59"/>
    </row>
    <row r="14" spans="2:22" s="9" customFormat="1" ht="17.45" customHeight="1">
      <c r="B14" s="16">
        <v>2025</v>
      </c>
      <c r="C14" s="16">
        <v>7</v>
      </c>
      <c r="D14" s="16" t="s">
        <v>14</v>
      </c>
      <c r="E14" s="16" t="s">
        <v>1856</v>
      </c>
      <c r="F14" s="16" t="s">
        <v>100</v>
      </c>
      <c r="G14" s="16">
        <v>3010161901</v>
      </c>
      <c r="H14" s="16" t="s">
        <v>932</v>
      </c>
      <c r="I14" s="16" t="s">
        <v>1857</v>
      </c>
      <c r="J14" s="58" t="s">
        <v>846</v>
      </c>
      <c r="K14" s="58">
        <v>10</v>
      </c>
      <c r="L14" s="58" t="s">
        <v>877</v>
      </c>
      <c r="M14" s="58">
        <f>K14*856390</f>
        <v>8563900</v>
      </c>
      <c r="N14" s="65"/>
      <c r="O14" s="150"/>
      <c r="P14" s="32" t="s">
        <v>3119</v>
      </c>
      <c r="Q14" s="16" t="s">
        <v>1130</v>
      </c>
      <c r="R14" s="16" t="s">
        <v>1854</v>
      </c>
      <c r="S14" s="16" t="s">
        <v>1855</v>
      </c>
      <c r="T14" s="59" t="s">
        <v>3116</v>
      </c>
      <c r="U14" s="16"/>
      <c r="V14" s="64"/>
    </row>
    <row r="15" spans="2:22" s="9" customFormat="1" ht="17.45" customHeight="1">
      <c r="B15" s="16">
        <v>2025</v>
      </c>
      <c r="C15" s="16">
        <v>7</v>
      </c>
      <c r="D15" s="31" t="s">
        <v>14</v>
      </c>
      <c r="E15" s="16" t="s">
        <v>1856</v>
      </c>
      <c r="F15" s="16" t="s">
        <v>100</v>
      </c>
      <c r="G15" s="31">
        <v>3010161901</v>
      </c>
      <c r="H15" s="31" t="s">
        <v>932</v>
      </c>
      <c r="I15" s="31" t="s">
        <v>1858</v>
      </c>
      <c r="J15" s="58" t="s">
        <v>846</v>
      </c>
      <c r="K15" s="58">
        <v>2</v>
      </c>
      <c r="L15" s="58" t="s">
        <v>877</v>
      </c>
      <c r="M15" s="58">
        <f>K15*856390</f>
        <v>1712780</v>
      </c>
      <c r="N15" s="65"/>
      <c r="O15" s="65"/>
      <c r="P15" s="32" t="s">
        <v>3119</v>
      </c>
      <c r="Q15" s="16" t="s">
        <v>1130</v>
      </c>
      <c r="R15" s="16" t="s">
        <v>1854</v>
      </c>
      <c r="S15" s="16" t="s">
        <v>1855</v>
      </c>
      <c r="T15" s="59" t="s">
        <v>3116</v>
      </c>
      <c r="U15" s="16"/>
      <c r="V15" s="64"/>
    </row>
    <row r="16" spans="2:22" s="9" customFormat="1" ht="17.45" customHeight="1">
      <c r="B16" s="16">
        <v>2025</v>
      </c>
      <c r="C16" s="16">
        <v>7</v>
      </c>
      <c r="D16" s="31" t="s">
        <v>14</v>
      </c>
      <c r="E16" s="16" t="s">
        <v>1831</v>
      </c>
      <c r="F16" s="16" t="s">
        <v>100</v>
      </c>
      <c r="G16" s="31">
        <v>3011150501</v>
      </c>
      <c r="H16" s="31" t="s">
        <v>872</v>
      </c>
      <c r="I16" s="31" t="s">
        <v>980</v>
      </c>
      <c r="J16" s="58" t="s">
        <v>855</v>
      </c>
      <c r="K16" s="32">
        <v>919</v>
      </c>
      <c r="L16" s="65" t="s">
        <v>95</v>
      </c>
      <c r="M16" s="32">
        <v>98356000</v>
      </c>
      <c r="N16" s="33"/>
      <c r="O16" s="152" t="s">
        <v>1161</v>
      </c>
      <c r="P16" s="33"/>
      <c r="Q16" s="16" t="s">
        <v>1832</v>
      </c>
      <c r="R16" s="16" t="s">
        <v>1833</v>
      </c>
      <c r="S16" s="16" t="s">
        <v>1834</v>
      </c>
      <c r="T16" s="59" t="s">
        <v>3116</v>
      </c>
      <c r="U16" s="31"/>
      <c r="V16" s="31"/>
    </row>
    <row r="17" spans="2:22" s="9" customFormat="1" ht="17.45" customHeight="1">
      <c r="B17" s="16">
        <v>2025</v>
      </c>
      <c r="C17" s="16">
        <v>7</v>
      </c>
      <c r="D17" s="31" t="s">
        <v>14</v>
      </c>
      <c r="E17" s="16" t="s">
        <v>1835</v>
      </c>
      <c r="F17" s="16" t="s">
        <v>100</v>
      </c>
      <c r="G17" s="31">
        <v>3011159801</v>
      </c>
      <c r="H17" s="31" t="s">
        <v>1836</v>
      </c>
      <c r="I17" s="31" t="s">
        <v>1837</v>
      </c>
      <c r="J17" s="58" t="s">
        <v>855</v>
      </c>
      <c r="K17" s="32">
        <v>919</v>
      </c>
      <c r="L17" s="65" t="s">
        <v>1838</v>
      </c>
      <c r="M17" s="32">
        <v>12936000</v>
      </c>
      <c r="N17" s="58" t="s">
        <v>1161</v>
      </c>
      <c r="O17" s="58"/>
      <c r="P17" s="33"/>
      <c r="Q17" s="16" t="s">
        <v>1832</v>
      </c>
      <c r="R17" s="16" t="s">
        <v>1833</v>
      </c>
      <c r="S17" s="16" t="s">
        <v>1834</v>
      </c>
      <c r="T17" s="59" t="s">
        <v>3116</v>
      </c>
      <c r="U17" s="31"/>
      <c r="V17" s="31"/>
    </row>
    <row r="18" spans="2:22" s="9" customFormat="1" ht="17.45" customHeight="1">
      <c r="B18" s="16">
        <v>2025</v>
      </c>
      <c r="C18" s="16">
        <v>7</v>
      </c>
      <c r="D18" s="31" t="s">
        <v>14</v>
      </c>
      <c r="E18" s="16" t="s">
        <v>1839</v>
      </c>
      <c r="F18" s="16" t="s">
        <v>100</v>
      </c>
      <c r="G18" s="31">
        <v>3011150501</v>
      </c>
      <c r="H18" s="31" t="s">
        <v>872</v>
      </c>
      <c r="I18" s="31" t="s">
        <v>980</v>
      </c>
      <c r="J18" s="58" t="s">
        <v>855</v>
      </c>
      <c r="K18" s="32">
        <v>513</v>
      </c>
      <c r="L18" s="65" t="s">
        <v>95</v>
      </c>
      <c r="M18" s="32">
        <v>54904000</v>
      </c>
      <c r="N18" s="32"/>
      <c r="O18" s="152" t="s">
        <v>1161</v>
      </c>
      <c r="P18" s="32"/>
      <c r="Q18" s="16" t="s">
        <v>1832</v>
      </c>
      <c r="R18" s="16" t="s">
        <v>1833</v>
      </c>
      <c r="S18" s="16" t="s">
        <v>1834</v>
      </c>
      <c r="T18" s="59" t="s">
        <v>3116</v>
      </c>
      <c r="U18" s="31"/>
      <c r="V18" s="31"/>
    </row>
    <row r="19" spans="2:22" s="9" customFormat="1" ht="17.45" customHeight="1">
      <c r="B19" s="16">
        <v>2025</v>
      </c>
      <c r="C19" s="16">
        <v>7</v>
      </c>
      <c r="D19" s="31" t="s">
        <v>14</v>
      </c>
      <c r="E19" s="16" t="s">
        <v>1840</v>
      </c>
      <c r="F19" s="16" t="s">
        <v>100</v>
      </c>
      <c r="G19" s="31">
        <v>3011159801</v>
      </c>
      <c r="H19" s="31" t="s">
        <v>1836</v>
      </c>
      <c r="I19" s="31" t="s">
        <v>1837</v>
      </c>
      <c r="J19" s="58" t="s">
        <v>855</v>
      </c>
      <c r="K19" s="32">
        <v>513</v>
      </c>
      <c r="L19" s="146" t="s">
        <v>1838</v>
      </c>
      <c r="M19" s="32">
        <v>7221000</v>
      </c>
      <c r="N19" s="33" t="s">
        <v>1161</v>
      </c>
      <c r="O19" s="58"/>
      <c r="P19" s="32"/>
      <c r="Q19" s="16" t="s">
        <v>1832</v>
      </c>
      <c r="R19" s="16" t="s">
        <v>1833</v>
      </c>
      <c r="S19" s="16" t="s">
        <v>1834</v>
      </c>
      <c r="T19" s="59" t="s">
        <v>3116</v>
      </c>
      <c r="U19" s="31"/>
      <c r="V19" s="31"/>
    </row>
    <row r="20" spans="2:22" s="9" customFormat="1" ht="17.45" customHeight="1">
      <c r="B20" s="16">
        <v>2025</v>
      </c>
      <c r="C20" s="16">
        <v>7</v>
      </c>
      <c r="D20" s="31" t="s">
        <v>14</v>
      </c>
      <c r="E20" s="16" t="s">
        <v>1841</v>
      </c>
      <c r="F20" s="16" t="s">
        <v>100</v>
      </c>
      <c r="G20" s="31">
        <v>3011150501</v>
      </c>
      <c r="H20" s="31" t="s">
        <v>872</v>
      </c>
      <c r="I20" s="31" t="s">
        <v>980</v>
      </c>
      <c r="J20" s="58" t="s">
        <v>855</v>
      </c>
      <c r="K20" s="32">
        <v>765</v>
      </c>
      <c r="L20" s="32" t="s">
        <v>874</v>
      </c>
      <c r="M20" s="32">
        <v>81874000</v>
      </c>
      <c r="N20" s="32"/>
      <c r="O20" s="152" t="s">
        <v>1161</v>
      </c>
      <c r="P20" s="32"/>
      <c r="Q20" s="16" t="s">
        <v>1832</v>
      </c>
      <c r="R20" s="16" t="s">
        <v>1833</v>
      </c>
      <c r="S20" s="16" t="s">
        <v>1834</v>
      </c>
      <c r="T20" s="59" t="s">
        <v>3116</v>
      </c>
      <c r="U20" s="31"/>
      <c r="V20" s="31"/>
    </row>
    <row r="21" spans="2:22" s="9" customFormat="1" ht="17.45" customHeight="1">
      <c r="B21" s="16">
        <v>2025</v>
      </c>
      <c r="C21" s="16">
        <v>7</v>
      </c>
      <c r="D21" s="31" t="s">
        <v>14</v>
      </c>
      <c r="E21" s="16" t="s">
        <v>1842</v>
      </c>
      <c r="F21" s="16" t="s">
        <v>100</v>
      </c>
      <c r="G21" s="31">
        <v>3011180101</v>
      </c>
      <c r="H21" s="31" t="s">
        <v>1843</v>
      </c>
      <c r="I21" s="31" t="s">
        <v>1844</v>
      </c>
      <c r="J21" s="58" t="s">
        <v>855</v>
      </c>
      <c r="K21" s="32">
        <v>3860</v>
      </c>
      <c r="L21" s="156" t="s">
        <v>1845</v>
      </c>
      <c r="M21" s="32">
        <v>17542000</v>
      </c>
      <c r="N21" s="32"/>
      <c r="O21" s="152" t="s">
        <v>1161</v>
      </c>
      <c r="P21" s="32"/>
      <c r="Q21" s="16" t="s">
        <v>1832</v>
      </c>
      <c r="R21" s="16" t="s">
        <v>1833</v>
      </c>
      <c r="S21" s="16" t="s">
        <v>1834</v>
      </c>
      <c r="T21" s="59" t="s">
        <v>3116</v>
      </c>
      <c r="U21" s="31"/>
      <c r="V21" s="31"/>
    </row>
    <row r="22" spans="2:22" s="9" customFormat="1" ht="17.45" customHeight="1">
      <c r="B22" s="16">
        <v>2025</v>
      </c>
      <c r="C22" s="16">
        <v>7</v>
      </c>
      <c r="D22" s="31" t="s">
        <v>14</v>
      </c>
      <c r="E22" s="16" t="s">
        <v>1846</v>
      </c>
      <c r="F22" s="16" t="s">
        <v>100</v>
      </c>
      <c r="G22" s="31">
        <v>3011150501</v>
      </c>
      <c r="H22" s="31" t="s">
        <v>872</v>
      </c>
      <c r="I22" s="31" t="s">
        <v>980</v>
      </c>
      <c r="J22" s="58" t="s">
        <v>855</v>
      </c>
      <c r="K22" s="32">
        <v>558</v>
      </c>
      <c r="L22" s="65" t="s">
        <v>95</v>
      </c>
      <c r="M22" s="32">
        <v>59720000</v>
      </c>
      <c r="N22" s="32"/>
      <c r="O22" s="152" t="s">
        <v>1161</v>
      </c>
      <c r="P22" s="76"/>
      <c r="Q22" s="16" t="s">
        <v>1832</v>
      </c>
      <c r="R22" s="16" t="s">
        <v>1833</v>
      </c>
      <c r="S22" s="16" t="s">
        <v>1834</v>
      </c>
      <c r="T22" s="59" t="s">
        <v>3116</v>
      </c>
      <c r="U22" s="31"/>
      <c r="V22" s="31"/>
    </row>
    <row r="23" spans="2:22" s="9" customFormat="1" ht="17.45" customHeight="1">
      <c r="B23" s="16">
        <v>2025</v>
      </c>
      <c r="C23" s="16">
        <v>7</v>
      </c>
      <c r="D23" s="31" t="s">
        <v>14</v>
      </c>
      <c r="E23" s="16" t="s">
        <v>1847</v>
      </c>
      <c r="F23" s="16" t="s">
        <v>100</v>
      </c>
      <c r="G23" s="31">
        <v>3011180101</v>
      </c>
      <c r="H23" s="31" t="s">
        <v>1843</v>
      </c>
      <c r="I23" s="31" t="s">
        <v>1844</v>
      </c>
      <c r="J23" s="58" t="s">
        <v>855</v>
      </c>
      <c r="K23" s="32">
        <v>2814</v>
      </c>
      <c r="L23" s="156" t="s">
        <v>1845</v>
      </c>
      <c r="M23" s="32">
        <v>12788000</v>
      </c>
      <c r="N23" s="32"/>
      <c r="O23" s="152" t="s">
        <v>1161</v>
      </c>
      <c r="P23" s="76"/>
      <c r="Q23" s="16" t="s">
        <v>1832</v>
      </c>
      <c r="R23" s="16" t="s">
        <v>1833</v>
      </c>
      <c r="S23" s="16" t="s">
        <v>1834</v>
      </c>
      <c r="T23" s="59" t="s">
        <v>3116</v>
      </c>
      <c r="U23" s="31"/>
      <c r="V23" s="31"/>
    </row>
    <row r="24" spans="2:22" s="9" customFormat="1" ht="17.45" customHeight="1">
      <c r="B24" s="16">
        <v>2025</v>
      </c>
      <c r="C24" s="16">
        <v>7</v>
      </c>
      <c r="D24" s="31" t="s">
        <v>14</v>
      </c>
      <c r="E24" s="16" t="s">
        <v>1848</v>
      </c>
      <c r="F24" s="16" t="s">
        <v>100</v>
      </c>
      <c r="G24" s="31">
        <v>3011150501</v>
      </c>
      <c r="H24" s="31" t="s">
        <v>872</v>
      </c>
      <c r="I24" s="31" t="s">
        <v>980</v>
      </c>
      <c r="J24" s="58" t="s">
        <v>855</v>
      </c>
      <c r="K24" s="32">
        <v>681</v>
      </c>
      <c r="L24" s="65" t="s">
        <v>95</v>
      </c>
      <c r="M24" s="32">
        <v>72884000</v>
      </c>
      <c r="N24" s="32"/>
      <c r="O24" s="152" t="s">
        <v>1161</v>
      </c>
      <c r="P24" s="32"/>
      <c r="Q24" s="16" t="s">
        <v>1832</v>
      </c>
      <c r="R24" s="16" t="s">
        <v>1833</v>
      </c>
      <c r="S24" s="16" t="s">
        <v>1834</v>
      </c>
      <c r="T24" s="59" t="s">
        <v>3116</v>
      </c>
      <c r="U24" s="31"/>
      <c r="V24" s="31"/>
    </row>
    <row r="25" spans="2:22" s="9" customFormat="1" ht="17.45" customHeight="1">
      <c r="B25" s="16">
        <v>2025</v>
      </c>
      <c r="C25" s="16">
        <v>7</v>
      </c>
      <c r="D25" s="31" t="s">
        <v>14</v>
      </c>
      <c r="E25" s="16" t="s">
        <v>1849</v>
      </c>
      <c r="F25" s="16" t="s">
        <v>100</v>
      </c>
      <c r="G25" s="31">
        <v>3011180101</v>
      </c>
      <c r="H25" s="31" t="s">
        <v>1843</v>
      </c>
      <c r="I25" s="31" t="s">
        <v>1844</v>
      </c>
      <c r="J25" s="58" t="s">
        <v>855</v>
      </c>
      <c r="K25" s="32">
        <v>3442</v>
      </c>
      <c r="L25" s="156" t="s">
        <v>1845</v>
      </c>
      <c r="M25" s="32">
        <v>15557840</v>
      </c>
      <c r="N25" s="32"/>
      <c r="O25" s="152" t="s">
        <v>1161</v>
      </c>
      <c r="P25" s="32"/>
      <c r="Q25" s="16" t="s">
        <v>1832</v>
      </c>
      <c r="R25" s="16" t="s">
        <v>1833</v>
      </c>
      <c r="S25" s="16" t="s">
        <v>1834</v>
      </c>
      <c r="T25" s="59" t="s">
        <v>3116</v>
      </c>
      <c r="U25" s="31"/>
      <c r="V25" s="31"/>
    </row>
    <row r="26" spans="2:22" s="9" customFormat="1" ht="17.45" customHeight="1">
      <c r="B26" s="16">
        <v>2025</v>
      </c>
      <c r="C26" s="16">
        <v>7</v>
      </c>
      <c r="D26" s="16" t="s">
        <v>14</v>
      </c>
      <c r="E26" s="16" t="s">
        <v>1850</v>
      </c>
      <c r="F26" s="16" t="s">
        <v>100</v>
      </c>
      <c r="G26" s="31">
        <v>3011150501</v>
      </c>
      <c r="H26" s="16" t="s">
        <v>872</v>
      </c>
      <c r="I26" s="16" t="s">
        <v>980</v>
      </c>
      <c r="J26" s="58" t="s">
        <v>855</v>
      </c>
      <c r="K26" s="65">
        <v>786</v>
      </c>
      <c r="L26" s="65" t="s">
        <v>95</v>
      </c>
      <c r="M26" s="65">
        <v>84122000</v>
      </c>
      <c r="N26" s="65"/>
      <c r="O26" s="152" t="s">
        <v>1161</v>
      </c>
      <c r="P26" s="32"/>
      <c r="Q26" s="16" t="s">
        <v>1832</v>
      </c>
      <c r="R26" s="16" t="s">
        <v>1833</v>
      </c>
      <c r="S26" s="16" t="s">
        <v>1834</v>
      </c>
      <c r="T26" s="59" t="s">
        <v>3116</v>
      </c>
      <c r="U26" s="16"/>
      <c r="V26" s="16"/>
    </row>
    <row r="27" spans="2:22" s="9" customFormat="1" ht="17.45" customHeight="1">
      <c r="B27" s="16">
        <v>2025</v>
      </c>
      <c r="C27" s="31">
        <v>7</v>
      </c>
      <c r="D27" s="31" t="s">
        <v>14</v>
      </c>
      <c r="E27" s="16" t="s">
        <v>1851</v>
      </c>
      <c r="F27" s="16" t="s">
        <v>100</v>
      </c>
      <c r="G27" s="31">
        <v>3011180101</v>
      </c>
      <c r="H27" s="16" t="s">
        <v>1843</v>
      </c>
      <c r="I27" s="31" t="s">
        <v>1844</v>
      </c>
      <c r="J27" s="58" t="s">
        <v>855</v>
      </c>
      <c r="K27" s="32">
        <v>3968</v>
      </c>
      <c r="L27" s="169" t="s">
        <v>1845</v>
      </c>
      <c r="M27" s="32">
        <v>18033000</v>
      </c>
      <c r="N27" s="33"/>
      <c r="O27" s="152" t="s">
        <v>1161</v>
      </c>
      <c r="P27" s="33"/>
      <c r="Q27" s="16" t="s">
        <v>1832</v>
      </c>
      <c r="R27" s="16" t="s">
        <v>1833</v>
      </c>
      <c r="S27" s="16" t="s">
        <v>1834</v>
      </c>
      <c r="T27" s="59" t="s">
        <v>3116</v>
      </c>
      <c r="U27" s="31"/>
      <c r="V27" s="31"/>
    </row>
    <row r="28" spans="2:22" s="9" customFormat="1" ht="17.45" customHeight="1">
      <c r="B28" s="16">
        <v>2025</v>
      </c>
      <c r="C28" s="31">
        <v>7</v>
      </c>
      <c r="D28" s="31" t="s">
        <v>14</v>
      </c>
      <c r="E28" s="16" t="s">
        <v>2145</v>
      </c>
      <c r="F28" s="16" t="s">
        <v>100</v>
      </c>
      <c r="G28" s="31">
        <v>3011159701</v>
      </c>
      <c r="H28" s="16" t="s">
        <v>594</v>
      </c>
      <c r="I28" s="31" t="s">
        <v>2146</v>
      </c>
      <c r="J28" s="58" t="s">
        <v>16</v>
      </c>
      <c r="K28" s="33">
        <v>2672</v>
      </c>
      <c r="L28" s="58" t="s">
        <v>106</v>
      </c>
      <c r="M28" s="33">
        <v>270000000</v>
      </c>
      <c r="N28" s="33"/>
      <c r="O28" s="152" t="s">
        <v>1161</v>
      </c>
      <c r="P28" s="33"/>
      <c r="Q28" s="16" t="s">
        <v>2147</v>
      </c>
      <c r="R28" s="16" t="s">
        <v>2148</v>
      </c>
      <c r="S28" s="16" t="s">
        <v>2149</v>
      </c>
      <c r="T28" s="59" t="s">
        <v>3116</v>
      </c>
      <c r="U28" s="31"/>
      <c r="V28" s="31"/>
    </row>
    <row r="29" spans="2:22" s="9" customFormat="1" ht="17.45" customHeight="1">
      <c r="B29" s="16">
        <v>2025</v>
      </c>
      <c r="C29" s="31">
        <v>7</v>
      </c>
      <c r="D29" s="31" t="s">
        <v>15</v>
      </c>
      <c r="E29" s="16" t="s">
        <v>2150</v>
      </c>
      <c r="F29" s="16" t="s">
        <v>100</v>
      </c>
      <c r="G29" s="31">
        <v>4014218902</v>
      </c>
      <c r="H29" s="31" t="s">
        <v>120</v>
      </c>
      <c r="I29" s="31" t="s">
        <v>2151</v>
      </c>
      <c r="J29" s="58" t="s">
        <v>666</v>
      </c>
      <c r="K29" s="33">
        <v>6600</v>
      </c>
      <c r="L29" s="33" t="s">
        <v>235</v>
      </c>
      <c r="M29" s="33">
        <v>2703360000</v>
      </c>
      <c r="N29" s="58" t="s">
        <v>1161</v>
      </c>
      <c r="O29" s="33"/>
      <c r="P29" s="33"/>
      <c r="Q29" s="16" t="s">
        <v>2152</v>
      </c>
      <c r="R29" s="16" t="s">
        <v>2153</v>
      </c>
      <c r="S29" s="16" t="s">
        <v>2154</v>
      </c>
      <c r="T29" s="16" t="s">
        <v>3117</v>
      </c>
      <c r="U29" s="31"/>
      <c r="V29" s="31"/>
    </row>
    <row r="30" spans="2:22" s="9" customFormat="1" ht="17.45" customHeight="1">
      <c r="B30" s="16">
        <v>2025</v>
      </c>
      <c r="C30" s="31">
        <v>7</v>
      </c>
      <c r="D30" s="31" t="s">
        <v>14</v>
      </c>
      <c r="E30" s="16" t="s">
        <v>2109</v>
      </c>
      <c r="F30" s="16" t="s">
        <v>53</v>
      </c>
      <c r="G30" s="31">
        <v>4014238402</v>
      </c>
      <c r="H30" s="31" t="s">
        <v>2110</v>
      </c>
      <c r="I30" s="31" t="s">
        <v>2111</v>
      </c>
      <c r="J30" s="58" t="s">
        <v>2112</v>
      </c>
      <c r="K30" s="33">
        <v>383</v>
      </c>
      <c r="L30" s="33" t="s">
        <v>98</v>
      </c>
      <c r="M30" s="33">
        <v>1285834000</v>
      </c>
      <c r="N30" s="33"/>
      <c r="O30" s="33"/>
      <c r="P30" s="33"/>
      <c r="Q30" s="16" t="s">
        <v>1414</v>
      </c>
      <c r="R30" s="16" t="s">
        <v>2113</v>
      </c>
      <c r="S30" s="16" t="s">
        <v>2114</v>
      </c>
      <c r="T30" s="16" t="s">
        <v>3117</v>
      </c>
      <c r="U30" s="31"/>
      <c r="V30" s="31" t="s">
        <v>2115</v>
      </c>
    </row>
    <row r="31" spans="2:22" s="9" customFormat="1" ht="17.45" customHeight="1">
      <c r="B31" s="16">
        <v>2025</v>
      </c>
      <c r="C31" s="16">
        <v>7</v>
      </c>
      <c r="D31" s="16" t="s">
        <v>14</v>
      </c>
      <c r="E31" s="16" t="s">
        <v>2118</v>
      </c>
      <c r="F31" s="16" t="s">
        <v>850</v>
      </c>
      <c r="G31" s="16">
        <v>3013150202</v>
      </c>
      <c r="H31" s="16" t="s">
        <v>2119</v>
      </c>
      <c r="I31" s="16" t="s">
        <v>2120</v>
      </c>
      <c r="J31" s="58" t="s">
        <v>846</v>
      </c>
      <c r="K31" s="58">
        <v>46</v>
      </c>
      <c r="L31" s="58" t="s">
        <v>919</v>
      </c>
      <c r="M31" s="58">
        <v>25993220</v>
      </c>
      <c r="N31" s="58"/>
      <c r="O31" s="58"/>
      <c r="P31" s="58"/>
      <c r="Q31" s="16" t="s">
        <v>1027</v>
      </c>
      <c r="R31" s="16" t="s">
        <v>1028</v>
      </c>
      <c r="S31" s="16" t="s">
        <v>1029</v>
      </c>
      <c r="T31" s="59" t="s">
        <v>3116</v>
      </c>
      <c r="U31" s="16"/>
      <c r="V31" s="16"/>
    </row>
    <row r="32" spans="2:22" s="9" customFormat="1" ht="17.45" customHeight="1">
      <c r="B32" s="16">
        <v>2025</v>
      </c>
      <c r="C32" s="31">
        <v>7</v>
      </c>
      <c r="D32" s="31" t="s">
        <v>14</v>
      </c>
      <c r="E32" s="16" t="s">
        <v>2118</v>
      </c>
      <c r="F32" s="16" t="s">
        <v>850</v>
      </c>
      <c r="G32" s="16">
        <v>3013150202</v>
      </c>
      <c r="H32" s="16" t="s">
        <v>2119</v>
      </c>
      <c r="I32" s="16" t="s">
        <v>2121</v>
      </c>
      <c r="J32" s="58" t="s">
        <v>846</v>
      </c>
      <c r="K32" s="58">
        <v>23</v>
      </c>
      <c r="L32" s="58" t="s">
        <v>919</v>
      </c>
      <c r="M32" s="58">
        <v>13887170</v>
      </c>
      <c r="N32" s="33"/>
      <c r="O32" s="33"/>
      <c r="P32" s="33"/>
      <c r="Q32" s="16" t="s">
        <v>1027</v>
      </c>
      <c r="R32" s="16" t="s">
        <v>1028</v>
      </c>
      <c r="S32" s="16" t="s">
        <v>1029</v>
      </c>
      <c r="T32" s="59" t="s">
        <v>3116</v>
      </c>
      <c r="U32" s="31"/>
      <c r="V32" s="31"/>
    </row>
    <row r="33" spans="2:22" s="9" customFormat="1" ht="17.45" customHeight="1">
      <c r="B33" s="16">
        <v>2025</v>
      </c>
      <c r="C33" s="16">
        <v>7</v>
      </c>
      <c r="D33" s="16" t="s">
        <v>14</v>
      </c>
      <c r="E33" s="16" t="s">
        <v>1450</v>
      </c>
      <c r="F33" s="16" t="s">
        <v>100</v>
      </c>
      <c r="G33" s="16">
        <v>4014178201</v>
      </c>
      <c r="H33" s="16" t="s">
        <v>2124</v>
      </c>
      <c r="I33" s="16" t="s">
        <v>2125</v>
      </c>
      <c r="J33" s="58" t="s">
        <v>16</v>
      </c>
      <c r="K33" s="58">
        <v>41</v>
      </c>
      <c r="L33" s="58" t="s">
        <v>98</v>
      </c>
      <c r="M33" s="58">
        <v>3822000</v>
      </c>
      <c r="N33" s="58"/>
      <c r="O33" s="152" t="s">
        <v>1161</v>
      </c>
      <c r="P33" s="58"/>
      <c r="Q33" s="16" t="s">
        <v>2126</v>
      </c>
      <c r="R33" s="16" t="s">
        <v>1452</v>
      </c>
      <c r="S33" s="16" t="s">
        <v>1453</v>
      </c>
      <c r="T33" s="59" t="s">
        <v>3116</v>
      </c>
      <c r="U33" s="16"/>
      <c r="V33" s="16"/>
    </row>
    <row r="34" spans="2:22" s="9" customFormat="1" ht="17.45" customHeight="1">
      <c r="B34" s="16">
        <v>2025</v>
      </c>
      <c r="C34" s="31">
        <v>7</v>
      </c>
      <c r="D34" s="31" t="s">
        <v>14</v>
      </c>
      <c r="E34" s="31" t="s">
        <v>1450</v>
      </c>
      <c r="F34" s="31" t="s">
        <v>100</v>
      </c>
      <c r="G34" s="31">
        <v>4014178201</v>
      </c>
      <c r="H34" s="31" t="s">
        <v>2124</v>
      </c>
      <c r="I34" s="31" t="s">
        <v>2127</v>
      </c>
      <c r="J34" s="33" t="s">
        <v>16</v>
      </c>
      <c r="K34" s="33">
        <v>190</v>
      </c>
      <c r="L34" s="33" t="s">
        <v>98</v>
      </c>
      <c r="M34" s="33">
        <v>23459000</v>
      </c>
      <c r="N34" s="33"/>
      <c r="O34" s="152" t="s">
        <v>1161</v>
      </c>
      <c r="P34" s="33"/>
      <c r="Q34" s="31" t="s">
        <v>2126</v>
      </c>
      <c r="R34" s="31" t="s">
        <v>1452</v>
      </c>
      <c r="S34" s="31" t="s">
        <v>2128</v>
      </c>
      <c r="T34" s="59" t="s">
        <v>3116</v>
      </c>
      <c r="U34" s="31"/>
      <c r="V34" s="31"/>
    </row>
    <row r="35" spans="2:22" ht="17.45" customHeight="1">
      <c r="B35" s="16">
        <v>2025</v>
      </c>
      <c r="C35" s="31">
        <v>7</v>
      </c>
      <c r="D35" s="31" t="s">
        <v>14</v>
      </c>
      <c r="E35" s="31" t="s">
        <v>1454</v>
      </c>
      <c r="F35" s="31" t="s">
        <v>100</v>
      </c>
      <c r="G35" s="31">
        <v>4014178201</v>
      </c>
      <c r="H35" s="31" t="s">
        <v>2124</v>
      </c>
      <c r="I35" s="31" t="s">
        <v>2125</v>
      </c>
      <c r="J35" s="33" t="s">
        <v>16</v>
      </c>
      <c r="K35" s="33">
        <v>51</v>
      </c>
      <c r="L35" s="33" t="s">
        <v>98</v>
      </c>
      <c r="M35" s="33">
        <v>4754000</v>
      </c>
      <c r="N35" s="33"/>
      <c r="O35" s="152" t="s">
        <v>1161</v>
      </c>
      <c r="P35" s="33"/>
      <c r="Q35" s="31" t="s">
        <v>2126</v>
      </c>
      <c r="R35" s="31" t="s">
        <v>1455</v>
      </c>
      <c r="S35" s="31" t="s">
        <v>1456</v>
      </c>
      <c r="T35" s="59" t="s">
        <v>3116</v>
      </c>
      <c r="U35" s="31"/>
      <c r="V35" s="31"/>
    </row>
    <row r="36" spans="2:22" ht="17.45" customHeight="1">
      <c r="B36" s="16">
        <v>2025</v>
      </c>
      <c r="C36" s="31">
        <v>7</v>
      </c>
      <c r="D36" s="31" t="s">
        <v>14</v>
      </c>
      <c r="E36" s="31" t="s">
        <v>1454</v>
      </c>
      <c r="F36" s="31" t="s">
        <v>100</v>
      </c>
      <c r="G36" s="31">
        <v>4014178201</v>
      </c>
      <c r="H36" s="31" t="s">
        <v>2124</v>
      </c>
      <c r="I36" s="31" t="s">
        <v>2127</v>
      </c>
      <c r="J36" s="33" t="s">
        <v>16</v>
      </c>
      <c r="K36" s="33">
        <v>140</v>
      </c>
      <c r="L36" s="33" t="s">
        <v>98</v>
      </c>
      <c r="M36" s="33">
        <v>17286000</v>
      </c>
      <c r="N36" s="33"/>
      <c r="O36" s="152" t="s">
        <v>1161</v>
      </c>
      <c r="P36" s="33"/>
      <c r="Q36" s="31" t="s">
        <v>2126</v>
      </c>
      <c r="R36" s="31" t="s">
        <v>1455</v>
      </c>
      <c r="S36" s="31" t="s">
        <v>2129</v>
      </c>
      <c r="T36" s="59" t="s">
        <v>3116</v>
      </c>
      <c r="U36" s="31"/>
      <c r="V36" s="31"/>
    </row>
    <row r="37" spans="2:22" ht="17.45" customHeight="1">
      <c r="B37" s="16">
        <v>2025</v>
      </c>
      <c r="C37" s="31">
        <v>7</v>
      </c>
      <c r="D37" s="31" t="s">
        <v>14</v>
      </c>
      <c r="E37" s="31" t="s">
        <v>1454</v>
      </c>
      <c r="F37" s="31" t="s">
        <v>100</v>
      </c>
      <c r="G37" s="31">
        <v>4014178201</v>
      </c>
      <c r="H37" s="31" t="s">
        <v>2124</v>
      </c>
      <c r="I37" s="31" t="s">
        <v>2130</v>
      </c>
      <c r="J37" s="33" t="s">
        <v>16</v>
      </c>
      <c r="K37" s="33">
        <v>120</v>
      </c>
      <c r="L37" s="33" t="s">
        <v>98</v>
      </c>
      <c r="M37" s="33">
        <v>19734000</v>
      </c>
      <c r="N37" s="33"/>
      <c r="O37" s="152" t="s">
        <v>1161</v>
      </c>
      <c r="P37" s="33"/>
      <c r="Q37" s="31" t="s">
        <v>2126</v>
      </c>
      <c r="R37" s="31" t="s">
        <v>1455</v>
      </c>
      <c r="S37" s="31" t="s">
        <v>2131</v>
      </c>
      <c r="T37" s="59" t="s">
        <v>3116</v>
      </c>
      <c r="U37" s="31"/>
      <c r="V37" s="31"/>
    </row>
    <row r="38" spans="2:22" s="9" customFormat="1" ht="17.45" customHeight="1">
      <c r="B38" s="16">
        <v>2025</v>
      </c>
      <c r="C38" s="16">
        <v>7</v>
      </c>
      <c r="D38" s="16" t="s">
        <v>14</v>
      </c>
      <c r="E38" s="16" t="s">
        <v>1454</v>
      </c>
      <c r="F38" s="16" t="s">
        <v>100</v>
      </c>
      <c r="G38" s="16">
        <v>4014178201</v>
      </c>
      <c r="H38" s="16" t="s">
        <v>2124</v>
      </c>
      <c r="I38" s="16" t="s">
        <v>2132</v>
      </c>
      <c r="J38" s="58" t="s">
        <v>16</v>
      </c>
      <c r="K38" s="58">
        <v>21</v>
      </c>
      <c r="L38" s="58" t="s">
        <v>98</v>
      </c>
      <c r="M38" s="58">
        <v>8592000</v>
      </c>
      <c r="N38" s="58"/>
      <c r="O38" s="152" t="s">
        <v>1161</v>
      </c>
      <c r="P38" s="58"/>
      <c r="Q38" s="16" t="s">
        <v>2126</v>
      </c>
      <c r="R38" s="16" t="s">
        <v>1455</v>
      </c>
      <c r="S38" s="16" t="s">
        <v>2133</v>
      </c>
      <c r="T38" s="59" t="s">
        <v>3116</v>
      </c>
      <c r="U38" s="16"/>
      <c r="V38" s="16"/>
    </row>
    <row r="39" spans="2:22" s="9" customFormat="1" ht="17.45" customHeight="1">
      <c r="B39" s="16">
        <v>2025</v>
      </c>
      <c r="C39" s="31">
        <v>7</v>
      </c>
      <c r="D39" s="31" t="s">
        <v>14</v>
      </c>
      <c r="E39" s="31" t="s">
        <v>1454</v>
      </c>
      <c r="F39" s="31" t="s">
        <v>100</v>
      </c>
      <c r="G39" s="140">
        <v>4014178201</v>
      </c>
      <c r="H39" s="31" t="s">
        <v>2124</v>
      </c>
      <c r="I39" s="31" t="s">
        <v>2134</v>
      </c>
      <c r="J39" s="33" t="s">
        <v>16</v>
      </c>
      <c r="K39" s="33">
        <v>10</v>
      </c>
      <c r="L39" s="33" t="s">
        <v>108</v>
      </c>
      <c r="M39" s="33">
        <v>737000</v>
      </c>
      <c r="N39" s="33"/>
      <c r="O39" s="152" t="s">
        <v>1161</v>
      </c>
      <c r="P39" s="33"/>
      <c r="Q39" s="31" t="s">
        <v>2126</v>
      </c>
      <c r="R39" s="31" t="s">
        <v>1455</v>
      </c>
      <c r="S39" s="31" t="s">
        <v>2135</v>
      </c>
      <c r="T39" s="59" t="s">
        <v>3116</v>
      </c>
      <c r="U39" s="31"/>
      <c r="V39" s="31"/>
    </row>
    <row r="40" spans="2:22" s="9" customFormat="1" ht="17.45" customHeight="1">
      <c r="B40" s="16">
        <v>2025</v>
      </c>
      <c r="C40" s="16">
        <v>7</v>
      </c>
      <c r="D40" s="16" t="s">
        <v>14</v>
      </c>
      <c r="E40" s="16" t="s">
        <v>2160</v>
      </c>
      <c r="F40" s="16" t="s">
        <v>100</v>
      </c>
      <c r="G40" s="16">
        <v>3013150202</v>
      </c>
      <c r="H40" s="16" t="s">
        <v>2161</v>
      </c>
      <c r="I40" s="16" t="s">
        <v>2162</v>
      </c>
      <c r="J40" s="58" t="s">
        <v>247</v>
      </c>
      <c r="K40" s="58">
        <v>1997</v>
      </c>
      <c r="L40" s="58" t="s">
        <v>108</v>
      </c>
      <c r="M40" s="58">
        <v>97176735</v>
      </c>
      <c r="N40" s="33"/>
      <c r="O40" s="152" t="s">
        <v>1161</v>
      </c>
      <c r="P40" s="58"/>
      <c r="Q40" s="16" t="s">
        <v>1474</v>
      </c>
      <c r="R40" s="16" t="s">
        <v>1475</v>
      </c>
      <c r="S40" s="16" t="s">
        <v>1476</v>
      </c>
      <c r="T40" s="59" t="s">
        <v>3116</v>
      </c>
      <c r="U40" s="16"/>
      <c r="V40" s="16"/>
    </row>
    <row r="41" spans="2:22" s="9" customFormat="1" ht="17.45" customHeight="1">
      <c r="B41" s="64">
        <v>2025</v>
      </c>
      <c r="C41" s="59">
        <v>7</v>
      </c>
      <c r="D41" s="68" t="s">
        <v>14</v>
      </c>
      <c r="E41" s="68" t="s">
        <v>668</v>
      </c>
      <c r="F41" s="68" t="s">
        <v>53</v>
      </c>
      <c r="G41" s="68">
        <v>4014178401</v>
      </c>
      <c r="H41" s="68" t="s">
        <v>669</v>
      </c>
      <c r="I41" s="68" t="s">
        <v>204</v>
      </c>
      <c r="J41" s="68" t="s">
        <v>670</v>
      </c>
      <c r="K41" s="68">
        <v>1</v>
      </c>
      <c r="L41" s="68" t="s">
        <v>246</v>
      </c>
      <c r="M41" s="69">
        <v>9410544</v>
      </c>
      <c r="N41" s="68"/>
      <c r="O41" s="68"/>
      <c r="P41" s="68"/>
      <c r="Q41" s="68" t="s">
        <v>321</v>
      </c>
      <c r="R41" s="68" t="s">
        <v>541</v>
      </c>
      <c r="S41" s="68" t="s">
        <v>542</v>
      </c>
      <c r="T41" s="59" t="s">
        <v>3116</v>
      </c>
      <c r="U41" s="68"/>
      <c r="V41" s="68" t="s">
        <v>78</v>
      </c>
    </row>
    <row r="42" spans="2:22" s="9" customFormat="1" ht="17.45" customHeight="1">
      <c r="B42" s="64">
        <v>2025</v>
      </c>
      <c r="C42" s="59">
        <v>7</v>
      </c>
      <c r="D42" s="59" t="s">
        <v>14</v>
      </c>
      <c r="E42" s="59" t="s">
        <v>2189</v>
      </c>
      <c r="F42" s="59" t="s">
        <v>850</v>
      </c>
      <c r="G42" s="59">
        <v>3012999701</v>
      </c>
      <c r="H42" s="59" t="s">
        <v>2190</v>
      </c>
      <c r="I42" s="59" t="s">
        <v>592</v>
      </c>
      <c r="J42" s="32" t="s">
        <v>846</v>
      </c>
      <c r="K42" s="44">
        <v>2998</v>
      </c>
      <c r="L42" s="32" t="s">
        <v>111</v>
      </c>
      <c r="M42" s="32">
        <v>102483000</v>
      </c>
      <c r="N42" s="32"/>
      <c r="O42" s="152" t="s">
        <v>1161</v>
      </c>
      <c r="P42" s="32"/>
      <c r="Q42" s="59" t="s">
        <v>196</v>
      </c>
      <c r="R42" s="59" t="s">
        <v>999</v>
      </c>
      <c r="S42" s="59" t="s">
        <v>500</v>
      </c>
      <c r="T42" s="59" t="s">
        <v>3116</v>
      </c>
      <c r="U42" s="59"/>
      <c r="V42" s="59"/>
    </row>
    <row r="43" spans="2:22" s="70" customFormat="1" ht="17.45" customHeight="1">
      <c r="B43" s="64">
        <v>2025</v>
      </c>
      <c r="C43" s="59">
        <v>7</v>
      </c>
      <c r="D43" s="59" t="s">
        <v>14</v>
      </c>
      <c r="E43" s="59" t="s">
        <v>2189</v>
      </c>
      <c r="F43" s="59" t="s">
        <v>63</v>
      </c>
      <c r="G43" s="59">
        <v>3911160501</v>
      </c>
      <c r="H43" s="59" t="s">
        <v>2191</v>
      </c>
      <c r="I43" s="59"/>
      <c r="J43" s="32" t="s">
        <v>959</v>
      </c>
      <c r="K43" s="44">
        <v>2</v>
      </c>
      <c r="L43" s="32" t="s">
        <v>238</v>
      </c>
      <c r="M43" s="32">
        <v>4726000</v>
      </c>
      <c r="N43" s="32"/>
      <c r="O43" s="152" t="s">
        <v>1161</v>
      </c>
      <c r="P43" s="32"/>
      <c r="Q43" s="59" t="s">
        <v>196</v>
      </c>
      <c r="R43" s="59" t="s">
        <v>999</v>
      </c>
      <c r="S43" s="59" t="s">
        <v>500</v>
      </c>
      <c r="T43" s="59" t="s">
        <v>3116</v>
      </c>
      <c r="U43" s="59"/>
      <c r="V43" s="59"/>
    </row>
    <row r="44" spans="2:22" s="9" customFormat="1" ht="17.45" customHeight="1">
      <c r="B44" s="64">
        <v>2025</v>
      </c>
      <c r="C44" s="59">
        <v>7</v>
      </c>
      <c r="D44" s="59" t="s">
        <v>14</v>
      </c>
      <c r="E44" s="59" t="s">
        <v>2189</v>
      </c>
      <c r="F44" s="59" t="s">
        <v>64</v>
      </c>
      <c r="G44" s="59">
        <v>5611210201</v>
      </c>
      <c r="H44" s="59" t="s">
        <v>2192</v>
      </c>
      <c r="I44" s="59" t="s">
        <v>612</v>
      </c>
      <c r="J44" s="32" t="s">
        <v>959</v>
      </c>
      <c r="K44" s="44">
        <v>19</v>
      </c>
      <c r="L44" s="32" t="s">
        <v>238</v>
      </c>
      <c r="M44" s="32">
        <v>11080000</v>
      </c>
      <c r="N44" s="32"/>
      <c r="O44" s="152" t="s">
        <v>1161</v>
      </c>
      <c r="P44" s="32"/>
      <c r="Q44" s="59" t="s">
        <v>196</v>
      </c>
      <c r="R44" s="59" t="s">
        <v>999</v>
      </c>
      <c r="S44" s="59" t="s">
        <v>500</v>
      </c>
      <c r="T44" s="59" t="s">
        <v>3116</v>
      </c>
      <c r="U44" s="59"/>
      <c r="V44" s="59"/>
    </row>
    <row r="45" spans="2:22" s="9" customFormat="1" ht="17.45" customHeight="1">
      <c r="B45" s="64">
        <v>2025</v>
      </c>
      <c r="C45" s="59">
        <v>7</v>
      </c>
      <c r="D45" s="59" t="s">
        <v>14</v>
      </c>
      <c r="E45" s="59" t="s">
        <v>2189</v>
      </c>
      <c r="F45" s="59" t="s">
        <v>100</v>
      </c>
      <c r="G45" s="59">
        <v>3023170102</v>
      </c>
      <c r="H45" s="59" t="s">
        <v>1014</v>
      </c>
      <c r="I45" s="59"/>
      <c r="J45" s="32" t="s">
        <v>959</v>
      </c>
      <c r="K45" s="44">
        <v>59</v>
      </c>
      <c r="L45" s="32" t="s">
        <v>111</v>
      </c>
      <c r="M45" s="32">
        <v>27287000</v>
      </c>
      <c r="N45" s="32"/>
      <c r="O45" s="152" t="s">
        <v>1161</v>
      </c>
      <c r="P45" s="76"/>
      <c r="Q45" s="59" t="s">
        <v>196</v>
      </c>
      <c r="R45" s="59" t="s">
        <v>999</v>
      </c>
      <c r="S45" s="59" t="s">
        <v>500</v>
      </c>
      <c r="T45" s="59" t="s">
        <v>3116</v>
      </c>
      <c r="U45" s="59"/>
      <c r="V45" s="59"/>
    </row>
    <row r="46" spans="2:22" s="9" customFormat="1" ht="17.45" customHeight="1">
      <c r="B46" s="64">
        <v>2025</v>
      </c>
      <c r="C46" s="64">
        <v>7</v>
      </c>
      <c r="D46" s="64" t="s">
        <v>14</v>
      </c>
      <c r="E46" s="64" t="s">
        <v>2193</v>
      </c>
      <c r="F46" s="64" t="s">
        <v>100</v>
      </c>
      <c r="G46" s="59"/>
      <c r="H46" s="64" t="s">
        <v>2194</v>
      </c>
      <c r="I46" s="64" t="s">
        <v>2195</v>
      </c>
      <c r="J46" s="64" t="s">
        <v>16</v>
      </c>
      <c r="K46" s="64">
        <v>20</v>
      </c>
      <c r="L46" s="64" t="s">
        <v>116</v>
      </c>
      <c r="M46" s="65">
        <v>3520000</v>
      </c>
      <c r="N46" s="64"/>
      <c r="O46" s="152" t="s">
        <v>1161</v>
      </c>
      <c r="P46" s="64"/>
      <c r="Q46" s="64" t="s">
        <v>196</v>
      </c>
      <c r="R46" s="64" t="s">
        <v>497</v>
      </c>
      <c r="S46" s="64" t="s">
        <v>498</v>
      </c>
      <c r="T46" s="59" t="s">
        <v>3116</v>
      </c>
      <c r="U46" s="64"/>
      <c r="V46" s="64"/>
    </row>
    <row r="47" spans="2:22" s="9" customFormat="1" ht="17.45" customHeight="1">
      <c r="B47" s="64">
        <v>2025</v>
      </c>
      <c r="C47" s="64">
        <v>7</v>
      </c>
      <c r="D47" s="79" t="s">
        <v>14</v>
      </c>
      <c r="E47" s="79" t="s">
        <v>571</v>
      </c>
      <c r="F47" s="79" t="s">
        <v>100</v>
      </c>
      <c r="G47" s="35"/>
      <c r="H47" s="35" t="s">
        <v>607</v>
      </c>
      <c r="I47" s="35" t="s">
        <v>608</v>
      </c>
      <c r="J47" s="41" t="s">
        <v>16</v>
      </c>
      <c r="K47" s="46">
        <v>2</v>
      </c>
      <c r="L47" s="41" t="s">
        <v>97</v>
      </c>
      <c r="M47" s="41">
        <v>9954000</v>
      </c>
      <c r="N47" s="41"/>
      <c r="O47" s="152" t="s">
        <v>1161</v>
      </c>
      <c r="P47" s="41"/>
      <c r="Q47" s="79" t="s">
        <v>196</v>
      </c>
      <c r="R47" s="79" t="s">
        <v>2199</v>
      </c>
      <c r="S47" s="79" t="s">
        <v>500</v>
      </c>
      <c r="T47" s="59" t="s">
        <v>3116</v>
      </c>
      <c r="U47" s="59"/>
      <c r="V47" s="59"/>
    </row>
    <row r="48" spans="2:22" s="9" customFormat="1" ht="17.45" customHeight="1">
      <c r="B48" s="64">
        <v>2025</v>
      </c>
      <c r="C48" s="64">
        <v>7</v>
      </c>
      <c r="D48" s="103" t="s">
        <v>14</v>
      </c>
      <c r="E48" s="103" t="s">
        <v>571</v>
      </c>
      <c r="F48" s="103" t="s">
        <v>52</v>
      </c>
      <c r="G48" s="90"/>
      <c r="H48" s="90" t="s">
        <v>609</v>
      </c>
      <c r="I48" s="90" t="s">
        <v>592</v>
      </c>
      <c r="J48" s="48" t="s">
        <v>16</v>
      </c>
      <c r="K48" s="47">
        <v>2998</v>
      </c>
      <c r="L48" s="48" t="s">
        <v>111</v>
      </c>
      <c r="M48" s="48">
        <v>102483000</v>
      </c>
      <c r="N48" s="48"/>
      <c r="O48" s="152" t="s">
        <v>1161</v>
      </c>
      <c r="P48" s="48"/>
      <c r="Q48" s="103" t="s">
        <v>196</v>
      </c>
      <c r="R48" s="103" t="s">
        <v>2199</v>
      </c>
      <c r="S48" s="103" t="s">
        <v>500</v>
      </c>
      <c r="T48" s="59" t="s">
        <v>3116</v>
      </c>
      <c r="U48" s="59"/>
      <c r="V48" s="59"/>
    </row>
    <row r="49" spans="2:22" s="9" customFormat="1" ht="17.45" customHeight="1">
      <c r="B49" s="64">
        <v>2025</v>
      </c>
      <c r="C49" s="64">
        <v>7</v>
      </c>
      <c r="D49" s="103" t="s">
        <v>14</v>
      </c>
      <c r="E49" s="103" t="s">
        <v>571</v>
      </c>
      <c r="F49" s="103" t="s">
        <v>100</v>
      </c>
      <c r="G49" s="90"/>
      <c r="H49" s="90" t="s">
        <v>610</v>
      </c>
      <c r="I49" s="90"/>
      <c r="J49" s="48" t="s">
        <v>37</v>
      </c>
      <c r="K49" s="47">
        <v>2</v>
      </c>
      <c r="L49" s="48" t="s">
        <v>238</v>
      </c>
      <c r="M49" s="48">
        <v>4726000</v>
      </c>
      <c r="N49" s="48"/>
      <c r="O49" s="152" t="s">
        <v>1161</v>
      </c>
      <c r="P49" s="48"/>
      <c r="Q49" s="103" t="s">
        <v>196</v>
      </c>
      <c r="R49" s="103" t="s">
        <v>2199</v>
      </c>
      <c r="S49" s="103" t="s">
        <v>500</v>
      </c>
      <c r="T49" s="59" t="s">
        <v>3116</v>
      </c>
      <c r="U49" s="59"/>
      <c r="V49" s="59"/>
    </row>
    <row r="50" spans="2:22" s="9" customFormat="1" ht="17.45" customHeight="1">
      <c r="B50" s="64">
        <v>2025</v>
      </c>
      <c r="C50" s="64">
        <v>7</v>
      </c>
      <c r="D50" s="103" t="s">
        <v>14</v>
      </c>
      <c r="E50" s="103" t="s">
        <v>571</v>
      </c>
      <c r="F50" s="103" t="s">
        <v>100</v>
      </c>
      <c r="G50" s="103"/>
      <c r="H50" s="103" t="s">
        <v>611</v>
      </c>
      <c r="I50" s="103" t="s">
        <v>612</v>
      </c>
      <c r="J50" s="104" t="s">
        <v>16</v>
      </c>
      <c r="K50" s="143">
        <v>19</v>
      </c>
      <c r="L50" s="104" t="s">
        <v>238</v>
      </c>
      <c r="M50" s="104">
        <v>11080000</v>
      </c>
      <c r="N50" s="104"/>
      <c r="O50" s="152" t="s">
        <v>1161</v>
      </c>
      <c r="P50" s="104"/>
      <c r="Q50" s="103" t="s">
        <v>196</v>
      </c>
      <c r="R50" s="103" t="s">
        <v>2199</v>
      </c>
      <c r="S50" s="103" t="s">
        <v>500</v>
      </c>
      <c r="T50" s="59" t="s">
        <v>3116</v>
      </c>
      <c r="U50" s="64"/>
      <c r="V50" s="64"/>
    </row>
    <row r="51" spans="2:22" s="9" customFormat="1" ht="17.45" customHeight="1">
      <c r="B51" s="59">
        <v>2025</v>
      </c>
      <c r="C51" s="59">
        <v>7</v>
      </c>
      <c r="D51" s="90" t="s">
        <v>14</v>
      </c>
      <c r="E51" s="90" t="s">
        <v>571</v>
      </c>
      <c r="F51" s="90" t="s">
        <v>100</v>
      </c>
      <c r="G51" s="90"/>
      <c r="H51" s="90" t="s">
        <v>613</v>
      </c>
      <c r="I51" s="90"/>
      <c r="J51" s="48" t="s">
        <v>16</v>
      </c>
      <c r="K51" s="47">
        <v>59</v>
      </c>
      <c r="L51" s="48" t="s">
        <v>111</v>
      </c>
      <c r="M51" s="48">
        <v>27287000</v>
      </c>
      <c r="N51" s="48"/>
      <c r="O51" s="152" t="s">
        <v>1161</v>
      </c>
      <c r="P51" s="48"/>
      <c r="Q51" s="90" t="s">
        <v>196</v>
      </c>
      <c r="R51" s="90" t="s">
        <v>2199</v>
      </c>
      <c r="S51" s="90" t="s">
        <v>500</v>
      </c>
      <c r="T51" s="59" t="s">
        <v>3116</v>
      </c>
      <c r="U51" s="59"/>
      <c r="V51" s="59"/>
    </row>
    <row r="52" spans="2:22" s="9" customFormat="1" ht="17.45" customHeight="1">
      <c r="B52" s="59">
        <v>2025</v>
      </c>
      <c r="C52" s="59">
        <v>7</v>
      </c>
      <c r="D52" s="35" t="s">
        <v>14</v>
      </c>
      <c r="E52" s="35" t="s">
        <v>571</v>
      </c>
      <c r="F52" s="35" t="s">
        <v>100</v>
      </c>
      <c r="G52" s="35"/>
      <c r="H52" s="35" t="s">
        <v>133</v>
      </c>
      <c r="I52" s="35" t="s">
        <v>614</v>
      </c>
      <c r="J52" s="41" t="s">
        <v>16</v>
      </c>
      <c r="K52" s="46">
        <v>352</v>
      </c>
      <c r="L52" s="41" t="s">
        <v>235</v>
      </c>
      <c r="M52" s="41">
        <v>77859000</v>
      </c>
      <c r="N52" s="41"/>
      <c r="O52" s="152" t="s">
        <v>1161</v>
      </c>
      <c r="P52" s="41"/>
      <c r="Q52" s="35" t="s">
        <v>196</v>
      </c>
      <c r="R52" s="35" t="s">
        <v>2199</v>
      </c>
      <c r="S52" s="35" t="s">
        <v>500</v>
      </c>
      <c r="T52" s="59" t="s">
        <v>3116</v>
      </c>
      <c r="U52" s="59"/>
      <c r="V52" s="59"/>
    </row>
    <row r="53" spans="2:22" s="9" customFormat="1" ht="17.45" customHeight="1">
      <c r="B53" s="64">
        <v>2025</v>
      </c>
      <c r="C53" s="64">
        <v>7</v>
      </c>
      <c r="D53" s="79" t="s">
        <v>14</v>
      </c>
      <c r="E53" s="35" t="s">
        <v>572</v>
      </c>
      <c r="F53" s="35" t="s">
        <v>100</v>
      </c>
      <c r="G53" s="35"/>
      <c r="H53" s="35" t="s">
        <v>615</v>
      </c>
      <c r="I53" s="79" t="s">
        <v>616</v>
      </c>
      <c r="J53" s="96" t="s">
        <v>16</v>
      </c>
      <c r="K53" s="144">
        <v>36</v>
      </c>
      <c r="L53" s="96" t="s">
        <v>238</v>
      </c>
      <c r="M53" s="96">
        <v>7529000</v>
      </c>
      <c r="N53" s="96"/>
      <c r="O53" s="152" t="s">
        <v>1161</v>
      </c>
      <c r="P53" s="96"/>
      <c r="Q53" s="79" t="s">
        <v>196</v>
      </c>
      <c r="R53" s="79" t="s">
        <v>2199</v>
      </c>
      <c r="S53" s="79" t="s">
        <v>500</v>
      </c>
      <c r="T53" s="59" t="s">
        <v>3116</v>
      </c>
      <c r="U53" s="64"/>
      <c r="V53" s="64"/>
    </row>
    <row r="54" spans="2:22" s="9" customFormat="1" ht="17.45" customHeight="1">
      <c r="B54" s="64">
        <v>2025</v>
      </c>
      <c r="C54" s="64">
        <v>7</v>
      </c>
      <c r="D54" s="79" t="s">
        <v>14</v>
      </c>
      <c r="E54" s="35" t="s">
        <v>572</v>
      </c>
      <c r="F54" s="35" t="s">
        <v>100</v>
      </c>
      <c r="G54" s="79"/>
      <c r="H54" s="79" t="s">
        <v>617</v>
      </c>
      <c r="I54" s="79" t="s">
        <v>618</v>
      </c>
      <c r="J54" s="96" t="s">
        <v>16</v>
      </c>
      <c r="K54" s="144">
        <v>9</v>
      </c>
      <c r="L54" s="96" t="s">
        <v>116</v>
      </c>
      <c r="M54" s="96">
        <v>62435000</v>
      </c>
      <c r="N54" s="96"/>
      <c r="O54" s="152" t="s">
        <v>1161</v>
      </c>
      <c r="P54" s="96"/>
      <c r="Q54" s="79" t="s">
        <v>196</v>
      </c>
      <c r="R54" s="79" t="s">
        <v>2199</v>
      </c>
      <c r="S54" s="79" t="s">
        <v>500</v>
      </c>
      <c r="T54" s="59" t="s">
        <v>3116</v>
      </c>
      <c r="U54" s="64"/>
      <c r="V54" s="64"/>
    </row>
    <row r="55" spans="2:22" s="9" customFormat="1" ht="17.45" customHeight="1">
      <c r="B55" s="64">
        <v>2025</v>
      </c>
      <c r="C55" s="59">
        <v>7</v>
      </c>
      <c r="D55" s="35" t="s">
        <v>14</v>
      </c>
      <c r="E55" s="35" t="s">
        <v>572</v>
      </c>
      <c r="F55" s="35" t="s">
        <v>100</v>
      </c>
      <c r="G55" s="35"/>
      <c r="H55" s="35" t="s">
        <v>619</v>
      </c>
      <c r="I55" s="120" t="s">
        <v>620</v>
      </c>
      <c r="J55" s="41" t="s">
        <v>16</v>
      </c>
      <c r="K55" s="46">
        <v>8</v>
      </c>
      <c r="L55" s="41" t="s">
        <v>116</v>
      </c>
      <c r="M55" s="41">
        <v>58715000</v>
      </c>
      <c r="N55" s="41"/>
      <c r="O55" s="152" t="s">
        <v>1161</v>
      </c>
      <c r="P55" s="41"/>
      <c r="Q55" s="79" t="s">
        <v>196</v>
      </c>
      <c r="R55" s="79" t="s">
        <v>2199</v>
      </c>
      <c r="S55" s="79" t="s">
        <v>500</v>
      </c>
      <c r="T55" s="59" t="s">
        <v>3116</v>
      </c>
      <c r="U55" s="64"/>
      <c r="V55" s="64"/>
    </row>
    <row r="56" spans="2:22" s="9" customFormat="1" ht="17.45" customHeight="1">
      <c r="B56" s="64">
        <v>2025</v>
      </c>
      <c r="C56" s="59">
        <v>7</v>
      </c>
      <c r="D56" s="35" t="s">
        <v>14</v>
      </c>
      <c r="E56" s="35" t="s">
        <v>572</v>
      </c>
      <c r="F56" s="35" t="s">
        <v>100</v>
      </c>
      <c r="G56" s="35"/>
      <c r="H56" s="35" t="s">
        <v>123</v>
      </c>
      <c r="I56" s="35" t="s">
        <v>621</v>
      </c>
      <c r="J56" s="41" t="s">
        <v>16</v>
      </c>
      <c r="K56" s="46">
        <v>6</v>
      </c>
      <c r="L56" s="41" t="s">
        <v>238</v>
      </c>
      <c r="M56" s="41">
        <v>7000000</v>
      </c>
      <c r="N56" s="41"/>
      <c r="O56" s="152" t="s">
        <v>1161</v>
      </c>
      <c r="P56" s="41"/>
      <c r="Q56" s="79" t="s">
        <v>196</v>
      </c>
      <c r="R56" s="79" t="s">
        <v>2199</v>
      </c>
      <c r="S56" s="79" t="s">
        <v>500</v>
      </c>
      <c r="T56" s="59" t="s">
        <v>3116</v>
      </c>
      <c r="U56" s="64"/>
      <c r="V56" s="64"/>
    </row>
    <row r="57" spans="2:22" s="9" customFormat="1" ht="17.45" customHeight="1">
      <c r="B57" s="64">
        <v>2025</v>
      </c>
      <c r="C57" s="59">
        <v>7</v>
      </c>
      <c r="D57" s="35" t="s">
        <v>14</v>
      </c>
      <c r="E57" s="35" t="s">
        <v>572</v>
      </c>
      <c r="F57" s="35" t="s">
        <v>100</v>
      </c>
      <c r="G57" s="35"/>
      <c r="H57" s="35" t="s">
        <v>123</v>
      </c>
      <c r="I57" s="35" t="s">
        <v>622</v>
      </c>
      <c r="J57" s="41" t="s">
        <v>16</v>
      </c>
      <c r="K57" s="46">
        <v>2</v>
      </c>
      <c r="L57" s="41" t="s">
        <v>238</v>
      </c>
      <c r="M57" s="41">
        <v>2500000</v>
      </c>
      <c r="N57" s="41"/>
      <c r="O57" s="152" t="s">
        <v>1161</v>
      </c>
      <c r="P57" s="41"/>
      <c r="Q57" s="79" t="s">
        <v>196</v>
      </c>
      <c r="R57" s="79" t="s">
        <v>2199</v>
      </c>
      <c r="S57" s="79" t="s">
        <v>500</v>
      </c>
      <c r="T57" s="59" t="s">
        <v>3116</v>
      </c>
      <c r="U57" s="64"/>
      <c r="V57" s="64"/>
    </row>
    <row r="58" spans="2:22" ht="17.45" customHeight="1">
      <c r="B58" s="64">
        <v>2025</v>
      </c>
      <c r="C58" s="59">
        <v>7</v>
      </c>
      <c r="D58" s="35" t="s">
        <v>14</v>
      </c>
      <c r="E58" s="35" t="s">
        <v>572</v>
      </c>
      <c r="F58" s="35" t="s">
        <v>100</v>
      </c>
      <c r="G58" s="35"/>
      <c r="H58" s="35" t="s">
        <v>123</v>
      </c>
      <c r="I58" s="35" t="s">
        <v>623</v>
      </c>
      <c r="J58" s="41" t="s">
        <v>16</v>
      </c>
      <c r="K58" s="46">
        <v>1</v>
      </c>
      <c r="L58" s="41" t="s">
        <v>238</v>
      </c>
      <c r="M58" s="41">
        <v>5000000</v>
      </c>
      <c r="N58" s="41"/>
      <c r="O58" s="152" t="s">
        <v>1161</v>
      </c>
      <c r="P58" s="41"/>
      <c r="Q58" s="79" t="s">
        <v>196</v>
      </c>
      <c r="R58" s="79" t="s">
        <v>2199</v>
      </c>
      <c r="S58" s="79" t="s">
        <v>500</v>
      </c>
      <c r="T58" s="59" t="s">
        <v>3116</v>
      </c>
      <c r="U58" s="64"/>
      <c r="V58" s="64"/>
    </row>
    <row r="59" spans="2:22" ht="17.45" customHeight="1">
      <c r="B59" s="59">
        <v>2025</v>
      </c>
      <c r="C59" s="59">
        <v>7</v>
      </c>
      <c r="D59" s="35" t="s">
        <v>14</v>
      </c>
      <c r="E59" s="35" t="s">
        <v>572</v>
      </c>
      <c r="F59" s="35" t="s">
        <v>100</v>
      </c>
      <c r="G59" s="35"/>
      <c r="H59" s="35" t="s">
        <v>123</v>
      </c>
      <c r="I59" s="121" t="s">
        <v>624</v>
      </c>
      <c r="J59" s="41" t="s">
        <v>16</v>
      </c>
      <c r="K59" s="46">
        <v>1</v>
      </c>
      <c r="L59" s="41" t="s">
        <v>238</v>
      </c>
      <c r="M59" s="41">
        <v>4200000</v>
      </c>
      <c r="N59" s="41"/>
      <c r="O59" s="152" t="s">
        <v>1161</v>
      </c>
      <c r="P59" s="41"/>
      <c r="Q59" s="35" t="s">
        <v>196</v>
      </c>
      <c r="R59" s="35" t="s">
        <v>2199</v>
      </c>
      <c r="S59" s="35" t="s">
        <v>500</v>
      </c>
      <c r="T59" s="59" t="s">
        <v>3116</v>
      </c>
      <c r="U59" s="59"/>
      <c r="V59" s="64"/>
    </row>
    <row r="60" spans="2:22" ht="17.45" customHeight="1">
      <c r="B60" s="59">
        <v>2025</v>
      </c>
      <c r="C60" s="59">
        <v>7</v>
      </c>
      <c r="D60" s="35" t="s">
        <v>14</v>
      </c>
      <c r="E60" s="35" t="s">
        <v>625</v>
      </c>
      <c r="F60" s="35" t="s">
        <v>100</v>
      </c>
      <c r="G60" s="35"/>
      <c r="H60" s="35" t="s">
        <v>94</v>
      </c>
      <c r="I60" s="35" t="s">
        <v>626</v>
      </c>
      <c r="J60" s="41" t="s">
        <v>16</v>
      </c>
      <c r="K60" s="46">
        <v>204</v>
      </c>
      <c r="L60" s="41" t="s">
        <v>95</v>
      </c>
      <c r="M60" s="41">
        <v>28602840</v>
      </c>
      <c r="N60" s="41"/>
      <c r="O60" s="152" t="s">
        <v>1161</v>
      </c>
      <c r="P60" s="41"/>
      <c r="Q60" s="35" t="s">
        <v>196</v>
      </c>
      <c r="R60" s="35" t="s">
        <v>2199</v>
      </c>
      <c r="S60" s="35" t="s">
        <v>500</v>
      </c>
      <c r="T60" s="59" t="s">
        <v>3116</v>
      </c>
      <c r="U60" s="59"/>
      <c r="V60" s="64"/>
    </row>
    <row r="61" spans="2:22" ht="17.45" customHeight="1">
      <c r="B61" s="59">
        <v>2025</v>
      </c>
      <c r="C61" s="59">
        <v>7</v>
      </c>
      <c r="D61" s="35" t="s">
        <v>14</v>
      </c>
      <c r="E61" s="35" t="s">
        <v>625</v>
      </c>
      <c r="F61" s="35" t="s">
        <v>100</v>
      </c>
      <c r="G61" s="35"/>
      <c r="H61" s="35" t="s">
        <v>94</v>
      </c>
      <c r="I61" s="35" t="s">
        <v>627</v>
      </c>
      <c r="J61" s="41" t="s">
        <v>16</v>
      </c>
      <c r="K61" s="46">
        <v>242</v>
      </c>
      <c r="L61" s="41" t="s">
        <v>95</v>
      </c>
      <c r="M61" s="41">
        <v>29776320</v>
      </c>
      <c r="N61" s="41"/>
      <c r="O61" s="152" t="s">
        <v>1161</v>
      </c>
      <c r="P61" s="41"/>
      <c r="Q61" s="35" t="s">
        <v>196</v>
      </c>
      <c r="R61" s="35" t="s">
        <v>2199</v>
      </c>
      <c r="S61" s="35" t="s">
        <v>500</v>
      </c>
      <c r="T61" s="59" t="s">
        <v>3116</v>
      </c>
      <c r="U61" s="59"/>
      <c r="V61" s="64"/>
    </row>
    <row r="62" spans="2:22" ht="17.45" customHeight="1">
      <c r="B62" s="59">
        <v>2025</v>
      </c>
      <c r="C62" s="59">
        <v>7</v>
      </c>
      <c r="D62" s="35" t="s">
        <v>14</v>
      </c>
      <c r="E62" s="35" t="s">
        <v>625</v>
      </c>
      <c r="F62" s="35" t="s">
        <v>100</v>
      </c>
      <c r="G62" s="35"/>
      <c r="H62" s="35" t="s">
        <v>94</v>
      </c>
      <c r="I62" s="35" t="s">
        <v>210</v>
      </c>
      <c r="J62" s="41" t="s">
        <v>16</v>
      </c>
      <c r="K62" s="46">
        <v>36</v>
      </c>
      <c r="L62" s="41" t="s">
        <v>95</v>
      </c>
      <c r="M62" s="41">
        <v>5391920</v>
      </c>
      <c r="N62" s="48"/>
      <c r="O62" s="152" t="s">
        <v>1161</v>
      </c>
      <c r="P62" s="41"/>
      <c r="Q62" s="35" t="s">
        <v>196</v>
      </c>
      <c r="R62" s="35" t="s">
        <v>2199</v>
      </c>
      <c r="S62" s="35" t="s">
        <v>500</v>
      </c>
      <c r="T62" s="59" t="s">
        <v>3116</v>
      </c>
      <c r="U62" s="59"/>
      <c r="V62" s="64"/>
    </row>
    <row r="63" spans="2:22" ht="17.45" customHeight="1">
      <c r="B63" s="59">
        <v>2025</v>
      </c>
      <c r="C63" s="59">
        <v>7</v>
      </c>
      <c r="D63" s="35" t="s">
        <v>14</v>
      </c>
      <c r="E63" s="35" t="s">
        <v>625</v>
      </c>
      <c r="F63" s="35" t="s">
        <v>100</v>
      </c>
      <c r="G63" s="35"/>
      <c r="H63" s="35" t="s">
        <v>107</v>
      </c>
      <c r="I63" s="35" t="s">
        <v>605</v>
      </c>
      <c r="J63" s="41" t="s">
        <v>16</v>
      </c>
      <c r="K63" s="46">
        <v>22.18</v>
      </c>
      <c r="L63" s="41" t="s">
        <v>106</v>
      </c>
      <c r="M63" s="41">
        <v>18994729</v>
      </c>
      <c r="N63" s="48"/>
      <c r="O63" s="152" t="s">
        <v>1161</v>
      </c>
      <c r="P63" s="41"/>
      <c r="Q63" s="35" t="s">
        <v>196</v>
      </c>
      <c r="R63" s="35" t="s">
        <v>2199</v>
      </c>
      <c r="S63" s="35" t="s">
        <v>500</v>
      </c>
      <c r="T63" s="59" t="s">
        <v>3116</v>
      </c>
      <c r="U63" s="59"/>
      <c r="V63" s="64"/>
    </row>
    <row r="64" spans="2:22" ht="17.45" customHeight="1">
      <c r="B64" s="59">
        <v>2025</v>
      </c>
      <c r="C64" s="59">
        <v>7</v>
      </c>
      <c r="D64" s="35" t="s">
        <v>14</v>
      </c>
      <c r="E64" s="35" t="s">
        <v>625</v>
      </c>
      <c r="F64" s="35" t="s">
        <v>100</v>
      </c>
      <c r="G64" s="88"/>
      <c r="H64" s="88" t="s">
        <v>107</v>
      </c>
      <c r="I64" s="88" t="s">
        <v>628</v>
      </c>
      <c r="J64" s="122" t="s">
        <v>16</v>
      </c>
      <c r="K64" s="123">
        <v>15.112</v>
      </c>
      <c r="L64" s="122" t="s">
        <v>106</v>
      </c>
      <c r="M64" s="122">
        <v>12941764</v>
      </c>
      <c r="N64" s="41"/>
      <c r="O64" s="152" t="s">
        <v>1161</v>
      </c>
      <c r="P64" s="48"/>
      <c r="Q64" s="35" t="s">
        <v>196</v>
      </c>
      <c r="R64" s="35" t="s">
        <v>2199</v>
      </c>
      <c r="S64" s="35" t="s">
        <v>500</v>
      </c>
      <c r="T64" s="59" t="s">
        <v>3116</v>
      </c>
      <c r="U64" s="59"/>
      <c r="V64" s="64"/>
    </row>
    <row r="65" spans="2:22" ht="17.45" customHeight="1">
      <c r="B65" s="59">
        <v>2025</v>
      </c>
      <c r="C65" s="59">
        <v>7</v>
      </c>
      <c r="D65" s="35" t="s">
        <v>14</v>
      </c>
      <c r="E65" s="35" t="s">
        <v>625</v>
      </c>
      <c r="F65" s="35" t="s">
        <v>100</v>
      </c>
      <c r="G65" s="88"/>
      <c r="H65" s="35" t="s">
        <v>107</v>
      </c>
      <c r="I65" s="35" t="s">
        <v>629</v>
      </c>
      <c r="J65" s="122" t="s">
        <v>16</v>
      </c>
      <c r="K65" s="46">
        <v>19.445</v>
      </c>
      <c r="L65" s="122" t="s">
        <v>106</v>
      </c>
      <c r="M65" s="41">
        <v>166652503</v>
      </c>
      <c r="N65" s="41"/>
      <c r="O65" s="152" t="s">
        <v>1161</v>
      </c>
      <c r="P65" s="41"/>
      <c r="Q65" s="35" t="s">
        <v>196</v>
      </c>
      <c r="R65" s="35" t="s">
        <v>2199</v>
      </c>
      <c r="S65" s="35" t="s">
        <v>500</v>
      </c>
      <c r="T65" s="59" t="s">
        <v>3116</v>
      </c>
      <c r="U65" s="59"/>
      <c r="V65" s="64"/>
    </row>
    <row r="66" spans="2:22" ht="17.45" customHeight="1">
      <c r="B66" s="59">
        <v>2025</v>
      </c>
      <c r="C66" s="59">
        <v>7</v>
      </c>
      <c r="D66" s="88" t="s">
        <v>14</v>
      </c>
      <c r="E66" s="88" t="s">
        <v>625</v>
      </c>
      <c r="F66" s="88" t="s">
        <v>100</v>
      </c>
      <c r="G66" s="88"/>
      <c r="H66" s="88" t="s">
        <v>107</v>
      </c>
      <c r="I66" s="88" t="s">
        <v>630</v>
      </c>
      <c r="J66" s="122" t="s">
        <v>16</v>
      </c>
      <c r="K66" s="123">
        <v>5.1210000000000004</v>
      </c>
      <c r="L66" s="122" t="s">
        <v>106</v>
      </c>
      <c r="M66" s="122">
        <v>4385572</v>
      </c>
      <c r="N66" s="122"/>
      <c r="O66" s="152" t="s">
        <v>1161</v>
      </c>
      <c r="P66" s="122"/>
      <c r="Q66" s="88" t="s">
        <v>196</v>
      </c>
      <c r="R66" s="35" t="s">
        <v>2199</v>
      </c>
      <c r="S66" s="88" t="s">
        <v>500</v>
      </c>
      <c r="T66" s="59" t="s">
        <v>3116</v>
      </c>
      <c r="U66" s="59"/>
      <c r="V66" s="64"/>
    </row>
    <row r="67" spans="2:22" ht="17.45" customHeight="1">
      <c r="B67" s="59">
        <v>2025</v>
      </c>
      <c r="C67" s="59">
        <v>7</v>
      </c>
      <c r="D67" s="88" t="s">
        <v>14</v>
      </c>
      <c r="E67" s="88" t="s">
        <v>625</v>
      </c>
      <c r="F67" s="88" t="s">
        <v>100</v>
      </c>
      <c r="G67" s="88"/>
      <c r="H67" s="88" t="s">
        <v>107</v>
      </c>
      <c r="I67" s="88" t="s">
        <v>631</v>
      </c>
      <c r="J67" s="122" t="s">
        <v>16</v>
      </c>
      <c r="K67" s="123">
        <v>3.25</v>
      </c>
      <c r="L67" s="122" t="s">
        <v>106</v>
      </c>
      <c r="M67" s="122">
        <v>2783267</v>
      </c>
      <c r="N67" s="122"/>
      <c r="O67" s="152" t="s">
        <v>1161</v>
      </c>
      <c r="P67" s="122"/>
      <c r="Q67" s="88" t="s">
        <v>196</v>
      </c>
      <c r="R67" s="35" t="s">
        <v>2199</v>
      </c>
      <c r="S67" s="88" t="s">
        <v>500</v>
      </c>
      <c r="T67" s="59" t="s">
        <v>3116</v>
      </c>
      <c r="U67" s="59"/>
      <c r="V67" s="64"/>
    </row>
    <row r="68" spans="2:22" ht="17.45" customHeight="1">
      <c r="B68" s="59">
        <v>2025</v>
      </c>
      <c r="C68" s="59">
        <v>7</v>
      </c>
      <c r="D68" s="35" t="s">
        <v>14</v>
      </c>
      <c r="E68" s="35" t="s">
        <v>625</v>
      </c>
      <c r="F68" s="35" t="s">
        <v>100</v>
      </c>
      <c r="G68" s="35"/>
      <c r="H68" s="35" t="s">
        <v>107</v>
      </c>
      <c r="I68" s="35" t="s">
        <v>632</v>
      </c>
      <c r="J68" s="41" t="s">
        <v>16</v>
      </c>
      <c r="K68" s="46">
        <v>2.2709999999999999</v>
      </c>
      <c r="L68" s="41" t="s">
        <v>106</v>
      </c>
      <c r="M68" s="41">
        <v>1944861</v>
      </c>
      <c r="N68" s="41"/>
      <c r="O68" s="152" t="s">
        <v>1161</v>
      </c>
      <c r="P68" s="41"/>
      <c r="Q68" s="35" t="s">
        <v>196</v>
      </c>
      <c r="R68" s="35" t="s">
        <v>2199</v>
      </c>
      <c r="S68" s="35" t="s">
        <v>500</v>
      </c>
      <c r="T68" s="59" t="s">
        <v>3116</v>
      </c>
      <c r="U68" s="59"/>
      <c r="V68" s="64"/>
    </row>
    <row r="69" spans="2:22" ht="17.45" customHeight="1">
      <c r="B69" s="64">
        <v>2025</v>
      </c>
      <c r="C69" s="64">
        <v>7</v>
      </c>
      <c r="D69" s="16" t="s">
        <v>15</v>
      </c>
      <c r="E69" s="16" t="s">
        <v>2200</v>
      </c>
      <c r="F69" s="16" t="s">
        <v>100</v>
      </c>
      <c r="G69" s="16">
        <v>4511170501</v>
      </c>
      <c r="H69" s="16" t="s">
        <v>667</v>
      </c>
      <c r="I69" s="16" t="s">
        <v>2201</v>
      </c>
      <c r="J69" s="58" t="s">
        <v>38</v>
      </c>
      <c r="K69" s="58">
        <v>1</v>
      </c>
      <c r="L69" s="58" t="s">
        <v>102</v>
      </c>
      <c r="M69" s="58">
        <v>17947390</v>
      </c>
      <c r="N69" s="58"/>
      <c r="O69" s="152" t="s">
        <v>1161</v>
      </c>
      <c r="P69" s="58"/>
      <c r="Q69" s="16" t="s">
        <v>196</v>
      </c>
      <c r="R69" s="16" t="s">
        <v>2202</v>
      </c>
      <c r="S69" s="16" t="s">
        <v>2203</v>
      </c>
      <c r="T69" s="59" t="s">
        <v>3116</v>
      </c>
      <c r="U69" s="64"/>
      <c r="V69" s="64"/>
    </row>
    <row r="70" spans="2:22" ht="17.45" customHeight="1">
      <c r="B70" s="16">
        <v>2025</v>
      </c>
      <c r="C70" s="16">
        <v>7</v>
      </c>
      <c r="D70" s="16" t="s">
        <v>15</v>
      </c>
      <c r="E70" s="16" t="s">
        <v>2279</v>
      </c>
      <c r="F70" s="16" t="s">
        <v>100</v>
      </c>
      <c r="G70" s="16">
        <v>4014218501</v>
      </c>
      <c r="H70" s="16" t="s">
        <v>2280</v>
      </c>
      <c r="I70" s="16" t="s">
        <v>2281</v>
      </c>
      <c r="J70" s="58" t="s">
        <v>2282</v>
      </c>
      <c r="K70" s="58">
        <v>25</v>
      </c>
      <c r="L70" s="58" t="s">
        <v>1145</v>
      </c>
      <c r="M70" s="58">
        <v>6590000</v>
      </c>
      <c r="N70" s="58"/>
      <c r="O70" s="152" t="s">
        <v>1161</v>
      </c>
      <c r="P70" s="58"/>
      <c r="Q70" s="16" t="s">
        <v>988</v>
      </c>
      <c r="R70" s="16" t="s">
        <v>2283</v>
      </c>
      <c r="S70" s="16" t="s">
        <v>2284</v>
      </c>
      <c r="T70" s="59" t="s">
        <v>3116</v>
      </c>
      <c r="U70" s="64"/>
      <c r="V70" s="64"/>
    </row>
    <row r="71" spans="2:22" ht="17.45" customHeight="1">
      <c r="B71" s="16">
        <v>2025</v>
      </c>
      <c r="C71" s="31">
        <v>7</v>
      </c>
      <c r="D71" s="31" t="s">
        <v>14</v>
      </c>
      <c r="E71" s="31" t="s">
        <v>635</v>
      </c>
      <c r="F71" s="31" t="s">
        <v>100</v>
      </c>
      <c r="G71" s="31">
        <v>4322173301</v>
      </c>
      <c r="H71" s="31" t="s">
        <v>636</v>
      </c>
      <c r="I71" s="31"/>
      <c r="J71" s="33" t="s">
        <v>37</v>
      </c>
      <c r="K71" s="33">
        <v>1</v>
      </c>
      <c r="L71" s="33" t="s">
        <v>92</v>
      </c>
      <c r="M71" s="33">
        <v>36883000</v>
      </c>
      <c r="N71" s="33"/>
      <c r="O71" s="152" t="s">
        <v>1161</v>
      </c>
      <c r="P71" s="33"/>
      <c r="Q71" s="31" t="s">
        <v>336</v>
      </c>
      <c r="R71" s="31" t="s">
        <v>337</v>
      </c>
      <c r="S71" s="31" t="s">
        <v>338</v>
      </c>
      <c r="T71" s="59" t="s">
        <v>3116</v>
      </c>
      <c r="U71" s="31"/>
      <c r="V71" s="31"/>
    </row>
    <row r="72" spans="2:22" ht="17.45" customHeight="1">
      <c r="B72" s="16">
        <v>2025</v>
      </c>
      <c r="C72" s="31">
        <v>7</v>
      </c>
      <c r="D72" s="31" t="s">
        <v>14</v>
      </c>
      <c r="E72" s="68" t="s">
        <v>633</v>
      </c>
      <c r="F72" s="68" t="s">
        <v>100</v>
      </c>
      <c r="G72" s="68">
        <v>3015200101</v>
      </c>
      <c r="H72" s="68" t="s">
        <v>664</v>
      </c>
      <c r="I72" s="68" t="s">
        <v>579</v>
      </c>
      <c r="J72" s="68" t="s">
        <v>16</v>
      </c>
      <c r="K72" s="68">
        <v>62</v>
      </c>
      <c r="L72" s="68" t="s">
        <v>110</v>
      </c>
      <c r="M72" s="69">
        <v>15500000</v>
      </c>
      <c r="N72" s="68"/>
      <c r="O72" s="152" t="s">
        <v>1161</v>
      </c>
      <c r="P72" s="68"/>
      <c r="Q72" s="68" t="s">
        <v>336</v>
      </c>
      <c r="R72" s="68" t="s">
        <v>402</v>
      </c>
      <c r="S72" s="68" t="s">
        <v>634</v>
      </c>
      <c r="T72" s="59" t="s">
        <v>3116</v>
      </c>
      <c r="U72" s="31"/>
      <c r="V72" s="31"/>
    </row>
    <row r="73" spans="2:22" ht="17.45" customHeight="1">
      <c r="B73" s="16">
        <v>2025</v>
      </c>
      <c r="C73" s="31">
        <v>7</v>
      </c>
      <c r="D73" s="31" t="s">
        <v>14</v>
      </c>
      <c r="E73" s="31" t="s">
        <v>2173</v>
      </c>
      <c r="F73" s="31" t="s">
        <v>53</v>
      </c>
      <c r="G73" s="31">
        <v>3011160102</v>
      </c>
      <c r="H73" s="31" t="s">
        <v>567</v>
      </c>
      <c r="I73" s="31" t="s">
        <v>568</v>
      </c>
      <c r="J73" s="33" t="s">
        <v>2174</v>
      </c>
      <c r="K73" s="33">
        <v>2180</v>
      </c>
      <c r="L73" s="33" t="s">
        <v>919</v>
      </c>
      <c r="M73" s="33">
        <v>11990000</v>
      </c>
      <c r="N73" s="33"/>
      <c r="O73" s="33"/>
      <c r="P73" s="33"/>
      <c r="Q73" s="31" t="s">
        <v>939</v>
      </c>
      <c r="R73" s="31" t="s">
        <v>945</v>
      </c>
      <c r="S73" s="31" t="s">
        <v>946</v>
      </c>
      <c r="T73" s="59" t="s">
        <v>3116</v>
      </c>
      <c r="U73" s="31"/>
      <c r="V73" s="31" t="s">
        <v>2175</v>
      </c>
    </row>
    <row r="74" spans="2:22" ht="17.45" customHeight="1">
      <c r="B74" s="16">
        <v>2025</v>
      </c>
      <c r="C74" s="16">
        <v>7</v>
      </c>
      <c r="D74" s="31" t="s">
        <v>14</v>
      </c>
      <c r="E74" s="31" t="s">
        <v>2176</v>
      </c>
      <c r="F74" s="31" t="s">
        <v>53</v>
      </c>
      <c r="G74" s="31">
        <v>3011160102</v>
      </c>
      <c r="H74" s="31" t="s">
        <v>567</v>
      </c>
      <c r="I74" s="31" t="s">
        <v>568</v>
      </c>
      <c r="J74" s="33" t="s">
        <v>2174</v>
      </c>
      <c r="K74" s="33">
        <v>2269</v>
      </c>
      <c r="L74" s="33" t="s">
        <v>919</v>
      </c>
      <c r="M74" s="33">
        <v>12479500</v>
      </c>
      <c r="N74" s="33"/>
      <c r="O74" s="33"/>
      <c r="P74" s="33"/>
      <c r="Q74" s="31" t="s">
        <v>939</v>
      </c>
      <c r="R74" s="31" t="s">
        <v>945</v>
      </c>
      <c r="S74" s="31" t="s">
        <v>946</v>
      </c>
      <c r="T74" s="59" t="s">
        <v>3116</v>
      </c>
      <c r="U74" s="16"/>
      <c r="V74" s="31" t="s">
        <v>2175</v>
      </c>
    </row>
    <row r="75" spans="2:22" ht="17.45" customHeight="1">
      <c r="B75" s="16">
        <v>2025</v>
      </c>
      <c r="C75" s="16">
        <v>7</v>
      </c>
      <c r="D75" s="31" t="s">
        <v>14</v>
      </c>
      <c r="E75" s="31" t="s">
        <v>2177</v>
      </c>
      <c r="F75" s="31" t="s">
        <v>64</v>
      </c>
      <c r="G75" s="31">
        <v>3011160102</v>
      </c>
      <c r="H75" s="31" t="s">
        <v>567</v>
      </c>
      <c r="I75" s="31" t="s">
        <v>568</v>
      </c>
      <c r="J75" s="33" t="s">
        <v>2174</v>
      </c>
      <c r="K75" s="33">
        <v>2294</v>
      </c>
      <c r="L75" s="33" t="s">
        <v>919</v>
      </c>
      <c r="M75" s="33">
        <v>12617000</v>
      </c>
      <c r="N75" s="33"/>
      <c r="O75" s="33"/>
      <c r="P75" s="33"/>
      <c r="Q75" s="31" t="s">
        <v>939</v>
      </c>
      <c r="R75" s="31" t="s">
        <v>945</v>
      </c>
      <c r="S75" s="31" t="s">
        <v>946</v>
      </c>
      <c r="T75" s="59" t="s">
        <v>3116</v>
      </c>
      <c r="U75" s="16"/>
      <c r="V75" s="16" t="s">
        <v>2175</v>
      </c>
    </row>
    <row r="76" spans="2:22" ht="17.45" customHeight="1">
      <c r="B76" s="16">
        <v>2025</v>
      </c>
      <c r="C76" s="16">
        <v>7</v>
      </c>
      <c r="D76" s="31" t="s">
        <v>14</v>
      </c>
      <c r="E76" s="31" t="s">
        <v>2218</v>
      </c>
      <c r="F76" s="31" t="s">
        <v>53</v>
      </c>
      <c r="G76" s="31">
        <v>4010170801</v>
      </c>
      <c r="H76" s="31" t="s">
        <v>2219</v>
      </c>
      <c r="I76" s="31" t="s">
        <v>2220</v>
      </c>
      <c r="J76" s="33" t="s">
        <v>917</v>
      </c>
      <c r="K76" s="33">
        <v>100</v>
      </c>
      <c r="L76" s="33" t="s">
        <v>895</v>
      </c>
      <c r="M76" s="33">
        <v>54450000</v>
      </c>
      <c r="N76" s="33"/>
      <c r="O76" s="33"/>
      <c r="P76" s="33"/>
      <c r="Q76" s="31" t="s">
        <v>948</v>
      </c>
      <c r="R76" s="31" t="s">
        <v>1514</v>
      </c>
      <c r="S76" s="31" t="s">
        <v>1515</v>
      </c>
      <c r="T76" s="59" t="s">
        <v>3116</v>
      </c>
      <c r="U76" s="16"/>
      <c r="V76" s="16" t="s">
        <v>78</v>
      </c>
    </row>
    <row r="77" spans="2:22" ht="17.45" customHeight="1">
      <c r="B77" s="16">
        <v>2025</v>
      </c>
      <c r="C77" s="16">
        <v>7</v>
      </c>
      <c r="D77" s="31" t="s">
        <v>15</v>
      </c>
      <c r="E77" s="31" t="s">
        <v>574</v>
      </c>
      <c r="F77" s="31" t="s">
        <v>100</v>
      </c>
      <c r="G77" s="31">
        <v>3010161901</v>
      </c>
      <c r="H77" s="31" t="s">
        <v>932</v>
      </c>
      <c r="I77" s="31" t="s">
        <v>2221</v>
      </c>
      <c r="J77" s="33" t="s">
        <v>846</v>
      </c>
      <c r="K77" s="33">
        <v>30</v>
      </c>
      <c r="L77" s="33" t="s">
        <v>856</v>
      </c>
      <c r="M77" s="33">
        <v>27000000</v>
      </c>
      <c r="N77" s="33"/>
      <c r="O77" s="33"/>
      <c r="P77" s="32" t="s">
        <v>3119</v>
      </c>
      <c r="Q77" s="31" t="s">
        <v>281</v>
      </c>
      <c r="R77" s="31" t="s">
        <v>383</v>
      </c>
      <c r="S77" s="31" t="s">
        <v>288</v>
      </c>
      <c r="T77" s="59" t="s">
        <v>3116</v>
      </c>
      <c r="U77" s="16"/>
      <c r="V77" s="16"/>
    </row>
    <row r="78" spans="2:22" ht="17.45" customHeight="1">
      <c r="B78" s="16">
        <v>2025</v>
      </c>
      <c r="C78" s="16">
        <v>7</v>
      </c>
      <c r="D78" s="31" t="s">
        <v>14</v>
      </c>
      <c r="E78" s="31" t="s">
        <v>575</v>
      </c>
      <c r="F78" s="31" t="s">
        <v>100</v>
      </c>
      <c r="G78" s="31">
        <v>3011150501</v>
      </c>
      <c r="H78" s="31" t="s">
        <v>872</v>
      </c>
      <c r="I78" s="31" t="s">
        <v>890</v>
      </c>
      <c r="J78" s="33" t="s">
        <v>846</v>
      </c>
      <c r="K78" s="33">
        <v>500</v>
      </c>
      <c r="L78" s="33" t="s">
        <v>874</v>
      </c>
      <c r="M78" s="33">
        <v>48000000</v>
      </c>
      <c r="N78" s="33"/>
      <c r="O78" s="152" t="s">
        <v>1161</v>
      </c>
      <c r="P78" s="33"/>
      <c r="Q78" s="31" t="s">
        <v>281</v>
      </c>
      <c r="R78" s="31" t="s">
        <v>383</v>
      </c>
      <c r="S78" s="31" t="s">
        <v>288</v>
      </c>
      <c r="T78" s="59" t="s">
        <v>3116</v>
      </c>
      <c r="U78" s="16"/>
      <c r="V78" s="16"/>
    </row>
    <row r="79" spans="2:22" ht="17.45" customHeight="1">
      <c r="B79" s="16">
        <v>2025</v>
      </c>
      <c r="C79" s="16">
        <v>7</v>
      </c>
      <c r="D79" s="31" t="s">
        <v>14</v>
      </c>
      <c r="E79" s="31" t="s">
        <v>575</v>
      </c>
      <c r="F79" s="31" t="s">
        <v>100</v>
      </c>
      <c r="G79" s="31">
        <v>3010161901</v>
      </c>
      <c r="H79" s="31" t="s">
        <v>932</v>
      </c>
      <c r="I79" s="31" t="s">
        <v>2222</v>
      </c>
      <c r="J79" s="33" t="s">
        <v>846</v>
      </c>
      <c r="K79" s="33">
        <v>50</v>
      </c>
      <c r="L79" s="33" t="s">
        <v>856</v>
      </c>
      <c r="M79" s="33">
        <v>45000000</v>
      </c>
      <c r="N79" s="36"/>
      <c r="O79" s="75"/>
      <c r="P79" s="32" t="s">
        <v>3119</v>
      </c>
      <c r="Q79" s="31" t="s">
        <v>281</v>
      </c>
      <c r="R79" s="31" t="s">
        <v>383</v>
      </c>
      <c r="S79" s="31" t="s">
        <v>288</v>
      </c>
      <c r="T79" s="59" t="s">
        <v>3116</v>
      </c>
      <c r="U79" s="16"/>
      <c r="V79" s="16"/>
    </row>
    <row r="80" spans="2:22" ht="17.45" customHeight="1">
      <c r="B80" s="79">
        <v>2025</v>
      </c>
      <c r="C80" s="79">
        <v>7</v>
      </c>
      <c r="D80" s="35" t="s">
        <v>14</v>
      </c>
      <c r="E80" s="35" t="s">
        <v>2267</v>
      </c>
      <c r="F80" s="35" t="s">
        <v>100</v>
      </c>
      <c r="G80" s="35">
        <v>3013150301</v>
      </c>
      <c r="H80" s="35" t="s">
        <v>987</v>
      </c>
      <c r="I80" s="35" t="s">
        <v>2268</v>
      </c>
      <c r="J80" s="41"/>
      <c r="K80" s="41">
        <v>496</v>
      </c>
      <c r="L80" s="41" t="s">
        <v>957</v>
      </c>
      <c r="M80" s="41">
        <v>13888000</v>
      </c>
      <c r="N80" s="41"/>
      <c r="O80" s="152" t="s">
        <v>1161</v>
      </c>
      <c r="P80" s="41"/>
      <c r="Q80" s="35" t="s">
        <v>188</v>
      </c>
      <c r="R80" s="35" t="s">
        <v>949</v>
      </c>
      <c r="S80" s="35" t="s">
        <v>950</v>
      </c>
      <c r="T80" s="59" t="s">
        <v>3116</v>
      </c>
      <c r="U80" s="79"/>
      <c r="V80" s="35"/>
    </row>
    <row r="81" spans="2:22" ht="17.45" customHeight="1">
      <c r="B81" s="79">
        <v>2025</v>
      </c>
      <c r="C81" s="79">
        <v>7</v>
      </c>
      <c r="D81" s="35" t="s">
        <v>14</v>
      </c>
      <c r="E81" s="35" t="s">
        <v>2267</v>
      </c>
      <c r="F81" s="35" t="s">
        <v>100</v>
      </c>
      <c r="G81" s="35">
        <v>3015200101</v>
      </c>
      <c r="H81" s="35" t="s">
        <v>2269</v>
      </c>
      <c r="I81" s="35" t="s">
        <v>2270</v>
      </c>
      <c r="J81" s="41"/>
      <c r="K81" s="41">
        <v>158</v>
      </c>
      <c r="L81" s="41" t="s">
        <v>858</v>
      </c>
      <c r="M81" s="41">
        <v>55300000</v>
      </c>
      <c r="N81" s="41"/>
      <c r="O81" s="152" t="s">
        <v>1161</v>
      </c>
      <c r="P81" s="41"/>
      <c r="Q81" s="35" t="s">
        <v>188</v>
      </c>
      <c r="R81" s="35" t="s">
        <v>949</v>
      </c>
      <c r="S81" s="35" t="s">
        <v>950</v>
      </c>
      <c r="T81" s="59" t="s">
        <v>3116</v>
      </c>
      <c r="U81" s="79"/>
      <c r="V81" s="79"/>
    </row>
    <row r="82" spans="2:22" ht="17.45" customHeight="1">
      <c r="B82" s="79">
        <v>2025</v>
      </c>
      <c r="C82" s="79">
        <v>7</v>
      </c>
      <c r="D82" s="35" t="s">
        <v>14</v>
      </c>
      <c r="E82" s="35" t="s">
        <v>2271</v>
      </c>
      <c r="F82" s="35" t="s">
        <v>100</v>
      </c>
      <c r="G82" s="35">
        <v>3012179301</v>
      </c>
      <c r="H82" s="35" t="s">
        <v>1030</v>
      </c>
      <c r="I82" s="35" t="s">
        <v>2272</v>
      </c>
      <c r="J82" s="48"/>
      <c r="K82" s="48">
        <v>42</v>
      </c>
      <c r="L82" s="48" t="s">
        <v>858</v>
      </c>
      <c r="M82" s="48">
        <v>11340000</v>
      </c>
      <c r="N82" s="48"/>
      <c r="O82" s="152" t="s">
        <v>1161</v>
      </c>
      <c r="P82" s="89"/>
      <c r="Q82" s="35" t="s">
        <v>188</v>
      </c>
      <c r="R82" s="35" t="s">
        <v>949</v>
      </c>
      <c r="S82" s="35" t="s">
        <v>950</v>
      </c>
      <c r="T82" s="59" t="s">
        <v>3116</v>
      </c>
      <c r="U82" s="79"/>
      <c r="V82" s="79"/>
    </row>
    <row r="83" spans="2:22" ht="17.45" customHeight="1">
      <c r="B83" s="64">
        <v>2025</v>
      </c>
      <c r="C83" s="64">
        <v>7</v>
      </c>
      <c r="D83" s="35" t="s">
        <v>14</v>
      </c>
      <c r="E83" s="35" t="s">
        <v>639</v>
      </c>
      <c r="F83" s="35" t="s">
        <v>53</v>
      </c>
      <c r="G83" s="88">
        <v>2410171201</v>
      </c>
      <c r="H83" s="35" t="s">
        <v>640</v>
      </c>
      <c r="I83" s="35" t="s">
        <v>641</v>
      </c>
      <c r="J83" s="41" t="s">
        <v>224</v>
      </c>
      <c r="K83" s="46">
        <v>1</v>
      </c>
      <c r="L83" s="122" t="s">
        <v>92</v>
      </c>
      <c r="M83" s="41">
        <v>78592800</v>
      </c>
      <c r="N83" s="41"/>
      <c r="O83" s="48"/>
      <c r="P83" s="122"/>
      <c r="Q83" s="88" t="s">
        <v>188</v>
      </c>
      <c r="R83" s="88" t="s">
        <v>2277</v>
      </c>
      <c r="S83" s="88" t="s">
        <v>2278</v>
      </c>
      <c r="T83" s="59" t="s">
        <v>3116</v>
      </c>
      <c r="U83" s="155"/>
      <c r="V83" s="155" t="s">
        <v>638</v>
      </c>
    </row>
    <row r="84" spans="2:22" ht="17.45" customHeight="1">
      <c r="B84" s="64">
        <v>2025</v>
      </c>
      <c r="C84" s="64">
        <v>7</v>
      </c>
      <c r="D84" s="59" t="s">
        <v>15</v>
      </c>
      <c r="E84" s="59" t="s">
        <v>1531</v>
      </c>
      <c r="F84" s="59" t="s">
        <v>100</v>
      </c>
      <c r="G84" s="59">
        <v>2411181001</v>
      </c>
      <c r="H84" s="59" t="s">
        <v>127</v>
      </c>
      <c r="I84" s="59" t="s">
        <v>305</v>
      </c>
      <c r="J84" s="59" t="s">
        <v>306</v>
      </c>
      <c r="K84" s="59">
        <v>2</v>
      </c>
      <c r="L84" s="59" t="s">
        <v>97</v>
      </c>
      <c r="M84" s="32">
        <v>90000000</v>
      </c>
      <c r="N84" s="59"/>
      <c r="O84" s="152" t="s">
        <v>1161</v>
      </c>
      <c r="P84" s="59"/>
      <c r="Q84" s="59" t="s">
        <v>188</v>
      </c>
      <c r="R84" s="59" t="s">
        <v>75</v>
      </c>
      <c r="S84" s="59" t="s">
        <v>76</v>
      </c>
      <c r="T84" s="59" t="s">
        <v>3116</v>
      </c>
      <c r="U84" s="64"/>
      <c r="V84" s="59"/>
    </row>
    <row r="85" spans="2:22" ht="17.45" customHeight="1">
      <c r="B85" s="16">
        <v>2025</v>
      </c>
      <c r="C85" s="16">
        <v>7</v>
      </c>
      <c r="D85" s="16" t="s">
        <v>14</v>
      </c>
      <c r="E85" s="16" t="s">
        <v>2300</v>
      </c>
      <c r="F85" s="31" t="s">
        <v>100</v>
      </c>
      <c r="G85" s="74" t="s">
        <v>2301</v>
      </c>
      <c r="H85" s="16" t="s">
        <v>2302</v>
      </c>
      <c r="I85" s="16" t="s">
        <v>2303</v>
      </c>
      <c r="J85" s="65" t="s">
        <v>2304</v>
      </c>
      <c r="K85" s="84">
        <v>1042</v>
      </c>
      <c r="L85" s="65" t="s">
        <v>984</v>
      </c>
      <c r="M85" s="65">
        <v>40000000</v>
      </c>
      <c r="N85" s="65"/>
      <c r="O85" s="152" t="s">
        <v>1161</v>
      </c>
      <c r="P85" s="16"/>
      <c r="Q85" s="16" t="s">
        <v>2305</v>
      </c>
      <c r="R85" s="16" t="s">
        <v>2306</v>
      </c>
      <c r="S85" s="170" t="s">
        <v>2307</v>
      </c>
      <c r="T85" s="59" t="s">
        <v>3116</v>
      </c>
      <c r="U85" s="16"/>
      <c r="V85" s="93"/>
    </row>
    <row r="86" spans="2:22" ht="17.45" customHeight="1">
      <c r="B86" s="16">
        <v>2025</v>
      </c>
      <c r="C86" s="31">
        <v>7</v>
      </c>
      <c r="D86" s="31" t="s">
        <v>14</v>
      </c>
      <c r="E86" s="16" t="s">
        <v>455</v>
      </c>
      <c r="F86" s="31" t="s">
        <v>100</v>
      </c>
      <c r="G86" s="31">
        <v>3013150201</v>
      </c>
      <c r="H86" s="31" t="s">
        <v>1067</v>
      </c>
      <c r="I86" s="31" t="s">
        <v>2308</v>
      </c>
      <c r="J86" s="33" t="s">
        <v>855</v>
      </c>
      <c r="K86" s="33">
        <v>95</v>
      </c>
      <c r="L86" s="33" t="s">
        <v>1008</v>
      </c>
      <c r="M86" s="33">
        <v>2000000</v>
      </c>
      <c r="N86" s="33"/>
      <c r="O86" s="152" t="s">
        <v>1161</v>
      </c>
      <c r="P86" s="33"/>
      <c r="Q86" s="16" t="s">
        <v>2305</v>
      </c>
      <c r="R86" s="16" t="s">
        <v>2306</v>
      </c>
      <c r="S86" s="170" t="s">
        <v>2307</v>
      </c>
      <c r="T86" s="59" t="s">
        <v>3116</v>
      </c>
      <c r="U86" s="31"/>
      <c r="V86" s="31"/>
    </row>
    <row r="87" spans="2:22" ht="17.45" customHeight="1">
      <c r="B87" s="16">
        <v>2025</v>
      </c>
      <c r="C87" s="16">
        <v>7</v>
      </c>
      <c r="D87" s="16" t="s">
        <v>14</v>
      </c>
      <c r="E87" s="31" t="s">
        <v>2243</v>
      </c>
      <c r="F87" s="16" t="s">
        <v>100</v>
      </c>
      <c r="G87" s="16">
        <v>3011159202</v>
      </c>
      <c r="H87" s="16" t="s">
        <v>117</v>
      </c>
      <c r="I87" s="31" t="s">
        <v>2244</v>
      </c>
      <c r="J87" s="33" t="s">
        <v>128</v>
      </c>
      <c r="K87" s="58">
        <v>198</v>
      </c>
      <c r="L87" s="58" t="s">
        <v>2245</v>
      </c>
      <c r="M87" s="58">
        <v>16477560</v>
      </c>
      <c r="N87" s="33"/>
      <c r="O87" s="152" t="s">
        <v>1161</v>
      </c>
      <c r="P87" s="33"/>
      <c r="Q87" s="154" t="s">
        <v>410</v>
      </c>
      <c r="R87" s="16" t="s">
        <v>2246</v>
      </c>
      <c r="S87" s="16" t="s">
        <v>2247</v>
      </c>
      <c r="T87" s="59" t="s">
        <v>3116</v>
      </c>
      <c r="U87" s="31"/>
      <c r="V87" s="31"/>
    </row>
    <row r="88" spans="2:22" ht="17.45" customHeight="1">
      <c r="B88" s="16">
        <v>2025</v>
      </c>
      <c r="C88" s="16">
        <v>7</v>
      </c>
      <c r="D88" s="16" t="s">
        <v>14</v>
      </c>
      <c r="E88" s="31" t="s">
        <v>2243</v>
      </c>
      <c r="F88" s="16" t="s">
        <v>100</v>
      </c>
      <c r="G88" s="16">
        <v>3011159201</v>
      </c>
      <c r="H88" s="16" t="s">
        <v>2248</v>
      </c>
      <c r="I88" s="31" t="s">
        <v>2249</v>
      </c>
      <c r="J88" s="58" t="s">
        <v>128</v>
      </c>
      <c r="K88" s="58">
        <v>99</v>
      </c>
      <c r="L88" s="58" t="s">
        <v>2245</v>
      </c>
      <c r="M88" s="58">
        <v>10077210</v>
      </c>
      <c r="N88" s="33"/>
      <c r="O88" s="152" t="s">
        <v>1161</v>
      </c>
      <c r="P88" s="33"/>
      <c r="Q88" s="154" t="s">
        <v>410</v>
      </c>
      <c r="R88" s="16" t="s">
        <v>2246</v>
      </c>
      <c r="S88" s="16" t="s">
        <v>2247</v>
      </c>
      <c r="T88" s="59" t="s">
        <v>3116</v>
      </c>
      <c r="U88" s="31"/>
      <c r="V88" s="31"/>
    </row>
    <row r="89" spans="2:22" ht="17.45" customHeight="1">
      <c r="B89" s="16">
        <v>2025</v>
      </c>
      <c r="C89" s="16">
        <v>7</v>
      </c>
      <c r="D89" s="16" t="s">
        <v>14</v>
      </c>
      <c r="E89" s="31" t="s">
        <v>2250</v>
      </c>
      <c r="F89" s="16" t="s">
        <v>100</v>
      </c>
      <c r="G89" s="16">
        <v>3013150202</v>
      </c>
      <c r="H89" s="16" t="s">
        <v>1983</v>
      </c>
      <c r="I89" s="31" t="s">
        <v>2251</v>
      </c>
      <c r="J89" s="58" t="s">
        <v>128</v>
      </c>
      <c r="K89" s="58">
        <v>69</v>
      </c>
      <c r="L89" s="58" t="s">
        <v>121</v>
      </c>
      <c r="M89" s="58">
        <v>7762500</v>
      </c>
      <c r="N89" s="33"/>
      <c r="O89" s="152" t="s">
        <v>1161</v>
      </c>
      <c r="P89" s="33"/>
      <c r="Q89" s="154" t="s">
        <v>410</v>
      </c>
      <c r="R89" s="16" t="s">
        <v>2246</v>
      </c>
      <c r="S89" s="16" t="s">
        <v>2247</v>
      </c>
      <c r="T89" s="59" t="s">
        <v>3116</v>
      </c>
      <c r="U89" s="31"/>
      <c r="V89" s="31"/>
    </row>
    <row r="90" spans="2:22" ht="17.45" customHeight="1">
      <c r="B90" s="64">
        <v>2025</v>
      </c>
      <c r="C90" s="64">
        <v>7</v>
      </c>
      <c r="D90" s="105" t="s">
        <v>15</v>
      </c>
      <c r="E90" s="105" t="s">
        <v>577</v>
      </c>
      <c r="F90" s="139" t="s">
        <v>100</v>
      </c>
      <c r="G90" s="105">
        <v>3013150202</v>
      </c>
      <c r="H90" s="105" t="s">
        <v>307</v>
      </c>
      <c r="I90" s="37" t="s">
        <v>645</v>
      </c>
      <c r="J90" s="96" t="s">
        <v>16</v>
      </c>
      <c r="K90" s="144">
        <v>2535</v>
      </c>
      <c r="L90" s="96" t="s">
        <v>102</v>
      </c>
      <c r="M90" s="96">
        <v>60477450</v>
      </c>
      <c r="N90" s="41"/>
      <c r="O90" s="152" t="s">
        <v>1161</v>
      </c>
      <c r="P90" s="41"/>
      <c r="Q90" s="79" t="s">
        <v>410</v>
      </c>
      <c r="R90" s="79" t="s">
        <v>371</v>
      </c>
      <c r="S90" s="79" t="s">
        <v>517</v>
      </c>
      <c r="T90" s="59" t="s">
        <v>3116</v>
      </c>
      <c r="U90" s="35"/>
      <c r="V90" s="59"/>
    </row>
    <row r="91" spans="2:22" ht="17.45" customHeight="1">
      <c r="B91" s="16">
        <v>2025</v>
      </c>
      <c r="C91" s="31">
        <v>7</v>
      </c>
      <c r="D91" s="31" t="s">
        <v>14</v>
      </c>
      <c r="E91" s="31" t="s">
        <v>2228</v>
      </c>
      <c r="F91" s="31" t="s">
        <v>53</v>
      </c>
      <c r="G91" s="31">
        <v>2410171201</v>
      </c>
      <c r="H91" s="31" t="s">
        <v>2229</v>
      </c>
      <c r="I91" s="31" t="s">
        <v>2230</v>
      </c>
      <c r="J91" s="33" t="s">
        <v>953</v>
      </c>
      <c r="K91" s="33">
        <v>1</v>
      </c>
      <c r="L91" s="33" t="s">
        <v>895</v>
      </c>
      <c r="M91" s="33">
        <v>79470000</v>
      </c>
      <c r="N91" s="33"/>
      <c r="O91" s="33"/>
      <c r="P91" s="33"/>
      <c r="Q91" s="16" t="s">
        <v>2231</v>
      </c>
      <c r="R91" s="16" t="s">
        <v>2232</v>
      </c>
      <c r="S91" s="16" t="s">
        <v>2233</v>
      </c>
      <c r="T91" s="59" t="s">
        <v>3116</v>
      </c>
      <c r="U91" s="31"/>
      <c r="V91" s="31" t="s">
        <v>1026</v>
      </c>
    </row>
    <row r="92" spans="2:22" ht="17.45" customHeight="1">
      <c r="B92" s="16">
        <v>2025</v>
      </c>
      <c r="C92" s="31">
        <v>7</v>
      </c>
      <c r="D92" s="31" t="s">
        <v>14</v>
      </c>
      <c r="E92" s="31" t="s">
        <v>2234</v>
      </c>
      <c r="F92" s="31" t="s">
        <v>53</v>
      </c>
      <c r="G92" s="31">
        <v>4710998001</v>
      </c>
      <c r="H92" s="31" t="s">
        <v>2235</v>
      </c>
      <c r="I92" s="31" t="s">
        <v>2236</v>
      </c>
      <c r="J92" s="33" t="s">
        <v>953</v>
      </c>
      <c r="K92" s="33">
        <v>1</v>
      </c>
      <c r="L92" s="33" t="s">
        <v>895</v>
      </c>
      <c r="M92" s="33">
        <v>180598000</v>
      </c>
      <c r="N92" s="33"/>
      <c r="O92" s="33"/>
      <c r="P92" s="33"/>
      <c r="Q92" s="31" t="s">
        <v>518</v>
      </c>
      <c r="R92" s="31" t="s">
        <v>2232</v>
      </c>
      <c r="S92" s="31" t="s">
        <v>2233</v>
      </c>
      <c r="T92" s="59" t="s">
        <v>3116</v>
      </c>
      <c r="U92" s="31"/>
      <c r="V92" s="31" t="s">
        <v>2237</v>
      </c>
    </row>
    <row r="93" spans="2:22" ht="17.45" customHeight="1">
      <c r="B93" s="16">
        <v>2025</v>
      </c>
      <c r="C93" s="31">
        <v>7</v>
      </c>
      <c r="D93" s="31" t="s">
        <v>14</v>
      </c>
      <c r="E93" s="31" t="s">
        <v>2238</v>
      </c>
      <c r="F93" s="31" t="s">
        <v>51</v>
      </c>
      <c r="G93" s="31">
        <v>3912100101</v>
      </c>
      <c r="H93" s="31" t="s">
        <v>2239</v>
      </c>
      <c r="I93" s="31"/>
      <c r="J93" s="32" t="s">
        <v>129</v>
      </c>
      <c r="K93" s="44">
        <v>1</v>
      </c>
      <c r="L93" s="32" t="s">
        <v>847</v>
      </c>
      <c r="M93" s="32">
        <v>90497273</v>
      </c>
      <c r="N93" s="33"/>
      <c r="O93" s="33"/>
      <c r="P93" s="33"/>
      <c r="Q93" s="31" t="s">
        <v>2231</v>
      </c>
      <c r="R93" s="31" t="s">
        <v>2240</v>
      </c>
      <c r="S93" s="31" t="s">
        <v>2241</v>
      </c>
      <c r="T93" s="59" t="s">
        <v>3116</v>
      </c>
      <c r="U93" s="31"/>
      <c r="V93" s="31"/>
    </row>
    <row r="94" spans="2:22" ht="17.45" customHeight="1">
      <c r="B94" s="31">
        <v>2025</v>
      </c>
      <c r="C94" s="31">
        <v>7</v>
      </c>
      <c r="D94" s="31" t="s">
        <v>14</v>
      </c>
      <c r="E94" s="31" t="s">
        <v>2242</v>
      </c>
      <c r="F94" s="31" t="s">
        <v>51</v>
      </c>
      <c r="G94" s="31">
        <v>3912118901</v>
      </c>
      <c r="H94" s="31" t="s">
        <v>91</v>
      </c>
      <c r="I94" s="31"/>
      <c r="J94" s="33" t="s">
        <v>593</v>
      </c>
      <c r="K94" s="43">
        <v>1</v>
      </c>
      <c r="L94" s="33" t="s">
        <v>92</v>
      </c>
      <c r="M94" s="33">
        <v>66010909</v>
      </c>
      <c r="N94" s="33"/>
      <c r="O94" s="76"/>
      <c r="P94" s="76"/>
      <c r="Q94" s="31" t="s">
        <v>518</v>
      </c>
      <c r="R94" s="31" t="s">
        <v>2240</v>
      </c>
      <c r="S94" s="31" t="s">
        <v>2241</v>
      </c>
      <c r="T94" s="59" t="s">
        <v>3116</v>
      </c>
      <c r="U94" s="16"/>
      <c r="V94" s="31"/>
    </row>
    <row r="95" spans="2:22" ht="17.45" customHeight="1">
      <c r="B95" s="59">
        <v>2025</v>
      </c>
      <c r="C95" s="59">
        <v>7</v>
      </c>
      <c r="D95" s="59" t="s">
        <v>15</v>
      </c>
      <c r="E95" s="59" t="s">
        <v>2289</v>
      </c>
      <c r="F95" s="59" t="s">
        <v>100</v>
      </c>
      <c r="G95" s="59">
        <v>3912110301</v>
      </c>
      <c r="H95" s="59" t="s">
        <v>104</v>
      </c>
      <c r="I95" s="59" t="s">
        <v>206</v>
      </c>
      <c r="J95" s="32" t="s">
        <v>104</v>
      </c>
      <c r="K95" s="32">
        <v>1</v>
      </c>
      <c r="L95" s="32" t="s">
        <v>92</v>
      </c>
      <c r="M95" s="32">
        <v>349622000</v>
      </c>
      <c r="N95" s="33" t="s">
        <v>1804</v>
      </c>
      <c r="O95" s="32"/>
      <c r="P95" s="32"/>
      <c r="Q95" s="59" t="s">
        <v>2290</v>
      </c>
      <c r="R95" s="59" t="s">
        <v>337</v>
      </c>
      <c r="S95" s="59" t="s">
        <v>2291</v>
      </c>
      <c r="T95" s="59" t="s">
        <v>3116</v>
      </c>
      <c r="U95" s="64"/>
      <c r="V95" s="59"/>
    </row>
    <row r="96" spans="2:22" ht="17.45" customHeight="1">
      <c r="B96" s="68">
        <v>2025</v>
      </c>
      <c r="C96" s="68">
        <v>7</v>
      </c>
      <c r="D96" s="68" t="s">
        <v>15</v>
      </c>
      <c r="E96" s="68" t="s">
        <v>649</v>
      </c>
      <c r="F96" s="68" t="s">
        <v>100</v>
      </c>
      <c r="G96" s="68">
        <v>3011150501</v>
      </c>
      <c r="H96" s="68" t="s">
        <v>94</v>
      </c>
      <c r="I96" s="68" t="s">
        <v>2391</v>
      </c>
      <c r="J96" s="68" t="s">
        <v>16</v>
      </c>
      <c r="K96" s="68">
        <v>3785</v>
      </c>
      <c r="L96" s="68" t="s">
        <v>296</v>
      </c>
      <c r="M96" s="69">
        <v>408191260</v>
      </c>
      <c r="N96" s="68"/>
      <c r="O96" s="152" t="s">
        <v>1161</v>
      </c>
      <c r="P96" s="68"/>
      <c r="Q96" s="68" t="s">
        <v>186</v>
      </c>
      <c r="R96" s="68" t="s">
        <v>293</v>
      </c>
      <c r="S96" s="68" t="s">
        <v>294</v>
      </c>
      <c r="T96" s="59" t="s">
        <v>3116</v>
      </c>
      <c r="U96" s="16"/>
      <c r="V96" s="31"/>
    </row>
    <row r="97" spans="2:22" ht="17.45" customHeight="1">
      <c r="B97" s="68">
        <v>2025</v>
      </c>
      <c r="C97" s="68">
        <v>7</v>
      </c>
      <c r="D97" s="68" t="s">
        <v>15</v>
      </c>
      <c r="E97" s="68" t="s">
        <v>649</v>
      </c>
      <c r="F97" s="68" t="s">
        <v>100</v>
      </c>
      <c r="G97" s="68">
        <v>3013151401</v>
      </c>
      <c r="H97" s="68" t="s">
        <v>2392</v>
      </c>
      <c r="I97" s="68" t="s">
        <v>2393</v>
      </c>
      <c r="J97" s="68" t="s">
        <v>16</v>
      </c>
      <c r="K97" s="68">
        <v>30</v>
      </c>
      <c r="L97" s="68" t="s">
        <v>235</v>
      </c>
      <c r="M97" s="69">
        <v>12527400</v>
      </c>
      <c r="N97" s="68"/>
      <c r="O97" s="152" t="s">
        <v>1161</v>
      </c>
      <c r="P97" s="68"/>
      <c r="Q97" s="68" t="s">
        <v>186</v>
      </c>
      <c r="R97" s="68" t="s">
        <v>293</v>
      </c>
      <c r="S97" s="68" t="s">
        <v>294</v>
      </c>
      <c r="T97" s="59" t="s">
        <v>3116</v>
      </c>
      <c r="U97" s="16"/>
      <c r="V97" s="31"/>
    </row>
    <row r="98" spans="2:22" ht="17.45" customHeight="1">
      <c r="B98" s="113">
        <v>2025</v>
      </c>
      <c r="C98" s="68">
        <v>7</v>
      </c>
      <c r="D98" s="113" t="s">
        <v>15</v>
      </c>
      <c r="E98" s="113" t="s">
        <v>649</v>
      </c>
      <c r="F98" s="113" t="s">
        <v>93</v>
      </c>
      <c r="G98" s="113">
        <v>4014218902</v>
      </c>
      <c r="H98" s="113" t="s">
        <v>310</v>
      </c>
      <c r="I98" s="113" t="s">
        <v>2394</v>
      </c>
      <c r="J98" s="113" t="s">
        <v>16</v>
      </c>
      <c r="K98" s="113">
        <v>120</v>
      </c>
      <c r="L98" s="113" t="s">
        <v>235</v>
      </c>
      <c r="M98" s="147">
        <v>347353000</v>
      </c>
      <c r="N98" s="113" t="s">
        <v>1804</v>
      </c>
      <c r="O98" s="113"/>
      <c r="P98" s="113"/>
      <c r="Q98" s="113" t="s">
        <v>186</v>
      </c>
      <c r="R98" s="113" t="s">
        <v>293</v>
      </c>
      <c r="S98" s="113" t="s">
        <v>294</v>
      </c>
      <c r="T98" s="59" t="s">
        <v>3116</v>
      </c>
      <c r="U98" s="16"/>
      <c r="V98" s="31"/>
    </row>
    <row r="99" spans="2:22" ht="17.45" customHeight="1">
      <c r="B99" s="113">
        <v>2025</v>
      </c>
      <c r="C99" s="68">
        <v>7</v>
      </c>
      <c r="D99" s="68" t="s">
        <v>15</v>
      </c>
      <c r="E99" s="68" t="s">
        <v>649</v>
      </c>
      <c r="F99" s="68" t="s">
        <v>100</v>
      </c>
      <c r="G99" s="68">
        <v>3012169901</v>
      </c>
      <c r="H99" s="68" t="s">
        <v>2395</v>
      </c>
      <c r="I99" s="68" t="s">
        <v>2396</v>
      </c>
      <c r="J99" s="68" t="s">
        <v>16</v>
      </c>
      <c r="K99" s="68">
        <v>134</v>
      </c>
      <c r="L99" s="68" t="s">
        <v>108</v>
      </c>
      <c r="M99" s="69">
        <v>14799000</v>
      </c>
      <c r="N99" s="68"/>
      <c r="O99" s="152" t="s">
        <v>1161</v>
      </c>
      <c r="P99" s="68"/>
      <c r="Q99" s="68" t="s">
        <v>186</v>
      </c>
      <c r="R99" s="68" t="s">
        <v>293</v>
      </c>
      <c r="S99" s="68" t="s">
        <v>294</v>
      </c>
      <c r="T99" s="59" t="s">
        <v>3116</v>
      </c>
      <c r="U99" s="31"/>
      <c r="V99" s="31"/>
    </row>
    <row r="100" spans="2:22" ht="17.45" customHeight="1">
      <c r="B100" s="113">
        <v>2025</v>
      </c>
      <c r="C100" s="68">
        <v>7</v>
      </c>
      <c r="D100" s="68" t="s">
        <v>15</v>
      </c>
      <c r="E100" s="68" t="s">
        <v>649</v>
      </c>
      <c r="F100" s="68" t="s">
        <v>100</v>
      </c>
      <c r="G100" s="68">
        <v>3015200102</v>
      </c>
      <c r="H100" s="68" t="s">
        <v>126</v>
      </c>
      <c r="I100" s="68" t="s">
        <v>2397</v>
      </c>
      <c r="J100" s="68" t="s">
        <v>16</v>
      </c>
      <c r="K100" s="68">
        <v>1101</v>
      </c>
      <c r="L100" s="68" t="s">
        <v>110</v>
      </c>
      <c r="M100" s="69">
        <v>103494000</v>
      </c>
      <c r="N100" s="68"/>
      <c r="O100" s="152" t="s">
        <v>1161</v>
      </c>
      <c r="P100" s="68"/>
      <c r="Q100" s="68" t="s">
        <v>186</v>
      </c>
      <c r="R100" s="68" t="s">
        <v>293</v>
      </c>
      <c r="S100" s="68" t="s">
        <v>294</v>
      </c>
      <c r="T100" s="59" t="s">
        <v>3116</v>
      </c>
      <c r="U100" s="31"/>
      <c r="V100" s="31"/>
    </row>
    <row r="101" spans="2:22" ht="17.45" customHeight="1">
      <c r="B101" s="113">
        <v>2025</v>
      </c>
      <c r="C101" s="68">
        <v>7</v>
      </c>
      <c r="D101" s="68" t="s">
        <v>15</v>
      </c>
      <c r="E101" s="68" t="s">
        <v>649</v>
      </c>
      <c r="F101" s="68" t="s">
        <v>100</v>
      </c>
      <c r="G101" s="68">
        <v>3013150301</v>
      </c>
      <c r="H101" s="68" t="s">
        <v>2398</v>
      </c>
      <c r="I101" s="68" t="s">
        <v>2399</v>
      </c>
      <c r="J101" s="68" t="s">
        <v>16</v>
      </c>
      <c r="K101" s="68">
        <v>388</v>
      </c>
      <c r="L101" s="68" t="s">
        <v>108</v>
      </c>
      <c r="M101" s="69">
        <v>15648040</v>
      </c>
      <c r="N101" s="68"/>
      <c r="O101" s="152" t="s">
        <v>1161</v>
      </c>
      <c r="P101" s="68"/>
      <c r="Q101" s="68" t="s">
        <v>186</v>
      </c>
      <c r="R101" s="68" t="s">
        <v>293</v>
      </c>
      <c r="S101" s="68" t="s">
        <v>294</v>
      </c>
      <c r="T101" s="59" t="s">
        <v>3116</v>
      </c>
      <c r="U101" s="31"/>
      <c r="V101" s="31"/>
    </row>
    <row r="102" spans="2:22" ht="17.45" customHeight="1">
      <c r="B102" s="35">
        <v>2025</v>
      </c>
      <c r="C102" s="35">
        <v>7</v>
      </c>
      <c r="D102" s="35" t="s">
        <v>15</v>
      </c>
      <c r="E102" s="35" t="s">
        <v>2355</v>
      </c>
      <c r="F102" s="35" t="s">
        <v>62</v>
      </c>
      <c r="G102" s="35">
        <v>3010990201</v>
      </c>
      <c r="H102" s="35" t="s">
        <v>2356</v>
      </c>
      <c r="I102" s="35" t="s">
        <v>2357</v>
      </c>
      <c r="J102" s="41" t="s">
        <v>846</v>
      </c>
      <c r="K102" s="41">
        <v>485</v>
      </c>
      <c r="L102" s="41" t="s">
        <v>881</v>
      </c>
      <c r="M102" s="41">
        <v>18100000</v>
      </c>
      <c r="N102" s="41"/>
      <c r="O102" s="152" t="s">
        <v>1161</v>
      </c>
      <c r="P102" s="41"/>
      <c r="Q102" s="35" t="s">
        <v>2386</v>
      </c>
      <c r="R102" s="35" t="s">
        <v>2358</v>
      </c>
      <c r="S102" s="35" t="s">
        <v>2359</v>
      </c>
      <c r="T102" s="59" t="s">
        <v>3116</v>
      </c>
      <c r="U102" s="35"/>
      <c r="V102" s="35"/>
    </row>
    <row r="103" spans="2:22" ht="17.45" customHeight="1">
      <c r="B103" s="79">
        <v>2025</v>
      </c>
      <c r="C103" s="35">
        <v>7</v>
      </c>
      <c r="D103" s="35" t="s">
        <v>15</v>
      </c>
      <c r="E103" s="35" t="s">
        <v>2360</v>
      </c>
      <c r="F103" s="35" t="s">
        <v>62</v>
      </c>
      <c r="G103" s="35">
        <v>3010990201</v>
      </c>
      <c r="H103" s="35" t="s">
        <v>2361</v>
      </c>
      <c r="I103" s="35" t="s">
        <v>1147</v>
      </c>
      <c r="J103" s="41" t="s">
        <v>846</v>
      </c>
      <c r="K103" s="41">
        <v>2140</v>
      </c>
      <c r="L103" s="41" t="s">
        <v>881</v>
      </c>
      <c r="M103" s="41">
        <v>19800000</v>
      </c>
      <c r="N103" s="41"/>
      <c r="O103" s="152" t="s">
        <v>1161</v>
      </c>
      <c r="P103" s="41"/>
      <c r="Q103" s="79" t="s">
        <v>2386</v>
      </c>
      <c r="R103" s="79" t="s">
        <v>2358</v>
      </c>
      <c r="S103" s="79" t="s">
        <v>2359</v>
      </c>
      <c r="T103" s="59" t="s">
        <v>3116</v>
      </c>
      <c r="U103" s="79"/>
      <c r="V103" s="79"/>
    </row>
    <row r="104" spans="2:22" ht="17.45" customHeight="1">
      <c r="B104" s="79">
        <v>2025</v>
      </c>
      <c r="C104" s="79">
        <v>7</v>
      </c>
      <c r="D104" s="79" t="s">
        <v>15</v>
      </c>
      <c r="E104" s="79" t="s">
        <v>2362</v>
      </c>
      <c r="F104" s="35" t="s">
        <v>100</v>
      </c>
      <c r="G104" s="35">
        <v>4014212301</v>
      </c>
      <c r="H104" s="35" t="s">
        <v>2363</v>
      </c>
      <c r="I104" s="35" t="s">
        <v>2364</v>
      </c>
      <c r="J104" s="96" t="s">
        <v>846</v>
      </c>
      <c r="K104" s="96">
        <v>50</v>
      </c>
      <c r="L104" s="96" t="s">
        <v>919</v>
      </c>
      <c r="M104" s="96">
        <v>53000000</v>
      </c>
      <c r="N104" s="96"/>
      <c r="O104" s="114" t="s">
        <v>1161</v>
      </c>
      <c r="P104" s="41"/>
      <c r="Q104" s="35" t="s">
        <v>2386</v>
      </c>
      <c r="R104" s="35" t="s">
        <v>2358</v>
      </c>
      <c r="S104" s="35" t="s">
        <v>2359</v>
      </c>
      <c r="T104" s="59" t="s">
        <v>3116</v>
      </c>
      <c r="U104" s="79"/>
      <c r="V104" s="35"/>
    </row>
    <row r="105" spans="2:22" ht="17.45" customHeight="1">
      <c r="B105" s="79">
        <v>2025</v>
      </c>
      <c r="C105" s="79">
        <v>7</v>
      </c>
      <c r="D105" s="79" t="s">
        <v>15</v>
      </c>
      <c r="E105" s="79" t="s">
        <v>2365</v>
      </c>
      <c r="F105" s="79" t="s">
        <v>100</v>
      </c>
      <c r="G105" s="79">
        <v>4017250301</v>
      </c>
      <c r="H105" s="79" t="s">
        <v>2366</v>
      </c>
      <c r="I105" s="79" t="s">
        <v>2367</v>
      </c>
      <c r="J105" s="96" t="s">
        <v>846</v>
      </c>
      <c r="K105" s="96">
        <v>87</v>
      </c>
      <c r="L105" s="96" t="s">
        <v>1145</v>
      </c>
      <c r="M105" s="96">
        <v>17000000</v>
      </c>
      <c r="N105" s="96"/>
      <c r="O105" s="152" t="s">
        <v>1161</v>
      </c>
      <c r="P105" s="41"/>
      <c r="Q105" s="79" t="s">
        <v>2386</v>
      </c>
      <c r="R105" s="79" t="s">
        <v>2358</v>
      </c>
      <c r="S105" s="79" t="s">
        <v>2359</v>
      </c>
      <c r="T105" s="59" t="s">
        <v>3116</v>
      </c>
      <c r="U105" s="35"/>
      <c r="V105" s="35"/>
    </row>
    <row r="106" spans="2:22" ht="17.45" customHeight="1">
      <c r="B106" s="35">
        <v>2025</v>
      </c>
      <c r="C106" s="35">
        <v>7</v>
      </c>
      <c r="D106" s="35" t="s">
        <v>15</v>
      </c>
      <c r="E106" s="35" t="s">
        <v>2368</v>
      </c>
      <c r="F106" s="35" t="s">
        <v>100</v>
      </c>
      <c r="G106" s="35">
        <v>3013151401</v>
      </c>
      <c r="H106" s="35" t="s">
        <v>2369</v>
      </c>
      <c r="I106" s="35" t="s">
        <v>2370</v>
      </c>
      <c r="J106" s="41" t="s">
        <v>846</v>
      </c>
      <c r="K106" s="41">
        <v>507</v>
      </c>
      <c r="L106" s="41" t="s">
        <v>957</v>
      </c>
      <c r="M106" s="41">
        <v>480000000</v>
      </c>
      <c r="N106" s="41"/>
      <c r="O106" s="152" t="s">
        <v>1161</v>
      </c>
      <c r="P106" s="41"/>
      <c r="Q106" s="35" t="s">
        <v>2386</v>
      </c>
      <c r="R106" s="35" t="s">
        <v>2358</v>
      </c>
      <c r="S106" s="35" t="s">
        <v>2359</v>
      </c>
      <c r="T106" s="59" t="s">
        <v>3116</v>
      </c>
      <c r="U106" s="35"/>
      <c r="V106" s="35"/>
    </row>
    <row r="107" spans="2:22" ht="17.45" customHeight="1">
      <c r="B107" s="79">
        <v>2025</v>
      </c>
      <c r="C107" s="35">
        <v>7</v>
      </c>
      <c r="D107" s="35" t="s">
        <v>15</v>
      </c>
      <c r="E107" s="79" t="s">
        <v>2371</v>
      </c>
      <c r="F107" s="35" t="s">
        <v>100</v>
      </c>
      <c r="G107" s="35">
        <v>3012169901</v>
      </c>
      <c r="H107" s="35" t="s">
        <v>2372</v>
      </c>
      <c r="I107" s="35" t="s">
        <v>2373</v>
      </c>
      <c r="J107" s="41" t="s">
        <v>846</v>
      </c>
      <c r="K107" s="41">
        <v>62</v>
      </c>
      <c r="L107" s="41" t="s">
        <v>919</v>
      </c>
      <c r="M107" s="41">
        <v>36000000</v>
      </c>
      <c r="N107" s="41"/>
      <c r="O107" s="152" t="s">
        <v>1161</v>
      </c>
      <c r="P107" s="41"/>
      <c r="Q107" s="35" t="s">
        <v>2386</v>
      </c>
      <c r="R107" s="35" t="s">
        <v>2358</v>
      </c>
      <c r="S107" s="35" t="s">
        <v>2359</v>
      </c>
      <c r="T107" s="59" t="s">
        <v>3116</v>
      </c>
      <c r="U107" s="79"/>
      <c r="V107" s="35"/>
    </row>
    <row r="108" spans="2:22" ht="17.45" customHeight="1">
      <c r="B108" s="79">
        <v>2025</v>
      </c>
      <c r="C108" s="35">
        <v>7</v>
      </c>
      <c r="D108" s="35" t="s">
        <v>15</v>
      </c>
      <c r="E108" s="35" t="s">
        <v>2374</v>
      </c>
      <c r="F108" s="35" t="s">
        <v>100</v>
      </c>
      <c r="G108" s="35">
        <v>3013150301</v>
      </c>
      <c r="H108" s="35" t="s">
        <v>2375</v>
      </c>
      <c r="I108" s="35" t="s">
        <v>2376</v>
      </c>
      <c r="J108" s="41" t="s">
        <v>846</v>
      </c>
      <c r="K108" s="41">
        <v>932</v>
      </c>
      <c r="L108" s="41" t="s">
        <v>919</v>
      </c>
      <c r="M108" s="41">
        <v>37600000</v>
      </c>
      <c r="N108" s="41"/>
      <c r="O108" s="152" t="s">
        <v>1161</v>
      </c>
      <c r="P108" s="41"/>
      <c r="Q108" s="35" t="s">
        <v>2386</v>
      </c>
      <c r="R108" s="35" t="s">
        <v>2358</v>
      </c>
      <c r="S108" s="35" t="s">
        <v>2359</v>
      </c>
      <c r="T108" s="59" t="s">
        <v>3116</v>
      </c>
      <c r="U108" s="35"/>
      <c r="V108" s="35"/>
    </row>
    <row r="109" spans="2:22" ht="17.45" customHeight="1">
      <c r="B109" s="79">
        <v>2025</v>
      </c>
      <c r="C109" s="35">
        <v>7</v>
      </c>
      <c r="D109" s="35" t="s">
        <v>15</v>
      </c>
      <c r="E109" s="35" t="s">
        <v>2377</v>
      </c>
      <c r="F109" s="35" t="s">
        <v>53</v>
      </c>
      <c r="G109" s="35"/>
      <c r="H109" s="35" t="s">
        <v>2378</v>
      </c>
      <c r="I109" s="35" t="s">
        <v>2379</v>
      </c>
      <c r="J109" s="41" t="s">
        <v>846</v>
      </c>
      <c r="K109" s="41">
        <v>1</v>
      </c>
      <c r="L109" s="41" t="s">
        <v>847</v>
      </c>
      <c r="M109" s="41">
        <v>99650000</v>
      </c>
      <c r="N109" s="41"/>
      <c r="O109" s="41"/>
      <c r="P109" s="32" t="s">
        <v>3119</v>
      </c>
      <c r="Q109" s="35" t="s">
        <v>2386</v>
      </c>
      <c r="R109" s="35" t="s">
        <v>2358</v>
      </c>
      <c r="S109" s="35" t="s">
        <v>2359</v>
      </c>
      <c r="T109" s="59" t="s">
        <v>3116</v>
      </c>
      <c r="U109" s="35"/>
      <c r="V109" s="35" t="s">
        <v>2380</v>
      </c>
    </row>
    <row r="110" spans="2:22" ht="17.45" customHeight="1">
      <c r="B110" s="79">
        <v>2025</v>
      </c>
      <c r="C110" s="79">
        <v>7</v>
      </c>
      <c r="D110" s="79" t="s">
        <v>15</v>
      </c>
      <c r="E110" s="79" t="s">
        <v>2381</v>
      </c>
      <c r="F110" s="79" t="s">
        <v>53</v>
      </c>
      <c r="G110" s="79"/>
      <c r="H110" s="79" t="s">
        <v>2382</v>
      </c>
      <c r="I110" s="79" t="s">
        <v>2383</v>
      </c>
      <c r="J110" s="96" t="s">
        <v>846</v>
      </c>
      <c r="K110" s="96">
        <v>24</v>
      </c>
      <c r="L110" s="96" t="s">
        <v>1145</v>
      </c>
      <c r="M110" s="96">
        <v>25000000</v>
      </c>
      <c r="N110" s="96"/>
      <c r="O110" s="41"/>
      <c r="P110" s="65" t="s">
        <v>3119</v>
      </c>
      <c r="Q110" s="79" t="s">
        <v>2386</v>
      </c>
      <c r="R110" s="79" t="s">
        <v>2358</v>
      </c>
      <c r="S110" s="79" t="s">
        <v>2359</v>
      </c>
      <c r="T110" s="59" t="s">
        <v>3116</v>
      </c>
      <c r="U110" s="79"/>
      <c r="V110" s="79" t="s">
        <v>2380</v>
      </c>
    </row>
    <row r="111" spans="2:22" ht="17.45" customHeight="1">
      <c r="B111" s="16">
        <v>2025</v>
      </c>
      <c r="C111" s="31">
        <v>7</v>
      </c>
      <c r="D111" s="31" t="s">
        <v>14</v>
      </c>
      <c r="E111" s="68" t="s">
        <v>521</v>
      </c>
      <c r="F111" s="31" t="s">
        <v>100</v>
      </c>
      <c r="G111" s="68">
        <v>4014229801</v>
      </c>
      <c r="H111" s="68" t="s">
        <v>651</v>
      </c>
      <c r="I111" s="68" t="s">
        <v>650</v>
      </c>
      <c r="J111" s="86" t="s">
        <v>16</v>
      </c>
      <c r="K111" s="87">
        <v>62</v>
      </c>
      <c r="L111" s="86" t="s">
        <v>98</v>
      </c>
      <c r="M111" s="86">
        <v>17936600</v>
      </c>
      <c r="N111" s="32"/>
      <c r="O111" s="152" t="s">
        <v>1161</v>
      </c>
      <c r="P111" s="32"/>
      <c r="Q111" s="113" t="s">
        <v>184</v>
      </c>
      <c r="R111" s="31" t="s">
        <v>519</v>
      </c>
      <c r="S111" s="31" t="s">
        <v>520</v>
      </c>
      <c r="T111" s="59" t="s">
        <v>3116</v>
      </c>
      <c r="U111" s="31"/>
      <c r="V111" s="59"/>
    </row>
    <row r="112" spans="2:22" ht="17.45" customHeight="1">
      <c r="B112" s="16">
        <v>2025</v>
      </c>
      <c r="C112" s="31">
        <v>7</v>
      </c>
      <c r="D112" s="31" t="s">
        <v>14</v>
      </c>
      <c r="E112" s="31" t="s">
        <v>1015</v>
      </c>
      <c r="F112" s="31" t="s">
        <v>100</v>
      </c>
      <c r="G112" s="31">
        <v>3011150501</v>
      </c>
      <c r="H112" s="31" t="s">
        <v>94</v>
      </c>
      <c r="I112" s="31" t="s">
        <v>207</v>
      </c>
      <c r="J112" s="33" t="s">
        <v>581</v>
      </c>
      <c r="K112" s="33">
        <v>456</v>
      </c>
      <c r="L112" s="33" t="s">
        <v>95</v>
      </c>
      <c r="M112" s="33">
        <v>45508800</v>
      </c>
      <c r="N112" s="33"/>
      <c r="O112" s="152" t="s">
        <v>1161</v>
      </c>
      <c r="P112" s="33"/>
      <c r="Q112" s="16" t="s">
        <v>183</v>
      </c>
      <c r="R112" s="31" t="s">
        <v>1007</v>
      </c>
      <c r="S112" s="31" t="s">
        <v>341</v>
      </c>
      <c r="T112" s="59" t="s">
        <v>3116</v>
      </c>
      <c r="U112" s="31"/>
      <c r="V112" s="31"/>
    </row>
    <row r="113" spans="2:22" ht="17.45" customHeight="1">
      <c r="B113" s="16">
        <v>2025</v>
      </c>
      <c r="C113" s="31">
        <v>7</v>
      </c>
      <c r="D113" s="31" t="s">
        <v>14</v>
      </c>
      <c r="E113" s="31" t="s">
        <v>2333</v>
      </c>
      <c r="F113" s="31" t="s">
        <v>53</v>
      </c>
      <c r="G113" s="31">
        <v>3912118901</v>
      </c>
      <c r="H113" s="31" t="s">
        <v>2334</v>
      </c>
      <c r="I113" s="31"/>
      <c r="J113" s="33" t="s">
        <v>38</v>
      </c>
      <c r="K113" s="33">
        <v>1</v>
      </c>
      <c r="L113" s="33" t="s">
        <v>92</v>
      </c>
      <c r="M113" s="33">
        <v>102795000</v>
      </c>
      <c r="N113" s="33"/>
      <c r="O113" s="33"/>
      <c r="P113" s="33"/>
      <c r="Q113" s="16" t="s">
        <v>183</v>
      </c>
      <c r="R113" s="31" t="s">
        <v>386</v>
      </c>
      <c r="S113" s="31" t="s">
        <v>387</v>
      </c>
      <c r="T113" s="59" t="s">
        <v>3116</v>
      </c>
      <c r="U113" s="31"/>
      <c r="V113" s="31" t="s">
        <v>2335</v>
      </c>
    </row>
    <row r="114" spans="2:22" ht="17.45" customHeight="1">
      <c r="B114" s="16">
        <v>2025</v>
      </c>
      <c r="C114" s="31">
        <v>7</v>
      </c>
      <c r="D114" s="31" t="s">
        <v>14</v>
      </c>
      <c r="E114" s="31" t="s">
        <v>522</v>
      </c>
      <c r="F114" s="31" t="s">
        <v>100</v>
      </c>
      <c r="G114" s="31">
        <v>3013151401</v>
      </c>
      <c r="H114" s="31" t="s">
        <v>653</v>
      </c>
      <c r="I114" s="31" t="s">
        <v>654</v>
      </c>
      <c r="J114" s="33" t="s">
        <v>16</v>
      </c>
      <c r="K114" s="43">
        <v>155</v>
      </c>
      <c r="L114" s="100" t="s">
        <v>235</v>
      </c>
      <c r="M114" s="33">
        <v>84889000</v>
      </c>
      <c r="N114" s="32"/>
      <c r="O114" s="152" t="s">
        <v>1161</v>
      </c>
      <c r="P114" s="66"/>
      <c r="Q114" s="16" t="s">
        <v>183</v>
      </c>
      <c r="R114" s="31" t="s">
        <v>412</v>
      </c>
      <c r="S114" s="31" t="s">
        <v>199</v>
      </c>
      <c r="T114" s="59" t="s">
        <v>3116</v>
      </c>
      <c r="U114" s="31"/>
      <c r="V114" s="31"/>
    </row>
    <row r="115" spans="2:22" ht="17.45" customHeight="1">
      <c r="B115" s="113">
        <v>2025</v>
      </c>
      <c r="C115" s="68">
        <v>7</v>
      </c>
      <c r="D115" s="68" t="s">
        <v>15</v>
      </c>
      <c r="E115" s="68" t="s">
        <v>2336</v>
      </c>
      <c r="F115" s="68" t="s">
        <v>100</v>
      </c>
      <c r="G115" s="68">
        <v>3011150501</v>
      </c>
      <c r="H115" s="68" t="s">
        <v>94</v>
      </c>
      <c r="I115" s="68" t="s">
        <v>570</v>
      </c>
      <c r="J115" s="68" t="s">
        <v>247</v>
      </c>
      <c r="K115" s="68">
        <v>100</v>
      </c>
      <c r="L115" s="68" t="s">
        <v>95</v>
      </c>
      <c r="M115" s="69">
        <v>11467000</v>
      </c>
      <c r="N115" s="68"/>
      <c r="O115" s="152" t="s">
        <v>1161</v>
      </c>
      <c r="P115" s="68"/>
      <c r="Q115" s="113" t="s">
        <v>183</v>
      </c>
      <c r="R115" s="68" t="s">
        <v>342</v>
      </c>
      <c r="S115" s="68" t="s">
        <v>343</v>
      </c>
      <c r="T115" s="59" t="s">
        <v>3116</v>
      </c>
      <c r="U115" s="68"/>
      <c r="V115" s="31"/>
    </row>
    <row r="116" spans="2:22" ht="17.45" customHeight="1">
      <c r="B116" s="113">
        <v>2025</v>
      </c>
      <c r="C116" s="68">
        <v>7</v>
      </c>
      <c r="D116" s="68" t="s">
        <v>15</v>
      </c>
      <c r="E116" s="68" t="s">
        <v>2336</v>
      </c>
      <c r="F116" s="68" t="s">
        <v>100</v>
      </c>
      <c r="G116" s="68">
        <v>3010161901</v>
      </c>
      <c r="H116" s="68" t="s">
        <v>105</v>
      </c>
      <c r="I116" s="68" t="s">
        <v>216</v>
      </c>
      <c r="J116" s="68" t="s">
        <v>247</v>
      </c>
      <c r="K116" s="68">
        <v>5</v>
      </c>
      <c r="L116" s="68" t="s">
        <v>106</v>
      </c>
      <c r="M116" s="69">
        <v>4281950</v>
      </c>
      <c r="N116" s="68"/>
      <c r="O116" s="152" t="s">
        <v>1161</v>
      </c>
      <c r="P116" s="68"/>
      <c r="Q116" s="113" t="s">
        <v>183</v>
      </c>
      <c r="R116" s="68" t="s">
        <v>342</v>
      </c>
      <c r="S116" s="68" t="s">
        <v>343</v>
      </c>
      <c r="T116" s="59" t="s">
        <v>3116</v>
      </c>
      <c r="U116" s="68"/>
      <c r="V116" s="31"/>
    </row>
    <row r="117" spans="2:22" ht="17.45" customHeight="1">
      <c r="B117" s="16">
        <v>2025</v>
      </c>
      <c r="C117" s="31">
        <v>7</v>
      </c>
      <c r="D117" s="31" t="s">
        <v>15</v>
      </c>
      <c r="E117" s="31" t="s">
        <v>676</v>
      </c>
      <c r="F117" s="31" t="s">
        <v>100</v>
      </c>
      <c r="G117" s="31">
        <v>2410160101</v>
      </c>
      <c r="H117" s="31" t="s">
        <v>114</v>
      </c>
      <c r="I117" s="31" t="s">
        <v>738</v>
      </c>
      <c r="J117" s="33" t="s">
        <v>17</v>
      </c>
      <c r="K117" s="33">
        <v>1</v>
      </c>
      <c r="L117" s="33" t="s">
        <v>97</v>
      </c>
      <c r="M117" s="33">
        <v>65721000</v>
      </c>
      <c r="N117" s="33"/>
      <c r="O117" s="152" t="s">
        <v>1161</v>
      </c>
      <c r="P117" s="33"/>
      <c r="Q117" s="16" t="s">
        <v>183</v>
      </c>
      <c r="R117" s="31" t="s">
        <v>344</v>
      </c>
      <c r="S117" s="31" t="s">
        <v>345</v>
      </c>
      <c r="T117" s="59" t="s">
        <v>3116</v>
      </c>
      <c r="U117" s="31"/>
      <c r="V117" s="31"/>
    </row>
    <row r="118" spans="2:22" ht="17.45" customHeight="1">
      <c r="B118" s="16">
        <v>2025</v>
      </c>
      <c r="C118" s="31">
        <v>7</v>
      </c>
      <c r="D118" s="31" t="s">
        <v>15</v>
      </c>
      <c r="E118" s="31" t="s">
        <v>676</v>
      </c>
      <c r="F118" s="31" t="s">
        <v>100</v>
      </c>
      <c r="G118" s="31">
        <v>3017169801</v>
      </c>
      <c r="H118" s="31" t="s">
        <v>251</v>
      </c>
      <c r="I118" s="31" t="s">
        <v>311</v>
      </c>
      <c r="J118" s="33" t="s">
        <v>17</v>
      </c>
      <c r="K118" s="33">
        <v>9076</v>
      </c>
      <c r="L118" s="33" t="s">
        <v>298</v>
      </c>
      <c r="M118" s="33">
        <v>137588000</v>
      </c>
      <c r="N118" s="33"/>
      <c r="O118" s="152" t="s">
        <v>1161</v>
      </c>
      <c r="P118" s="33"/>
      <c r="Q118" s="16" t="s">
        <v>183</v>
      </c>
      <c r="R118" s="31" t="s">
        <v>344</v>
      </c>
      <c r="S118" s="31" t="s">
        <v>345</v>
      </c>
      <c r="T118" s="59" t="s">
        <v>3116</v>
      </c>
      <c r="U118" s="31"/>
      <c r="V118" s="31"/>
    </row>
    <row r="119" spans="2:22" ht="17.45" customHeight="1">
      <c r="B119" s="16">
        <v>2025</v>
      </c>
      <c r="C119" s="31">
        <v>7</v>
      </c>
      <c r="D119" s="31" t="s">
        <v>15</v>
      </c>
      <c r="E119" s="31" t="s">
        <v>676</v>
      </c>
      <c r="F119" s="31" t="s">
        <v>100</v>
      </c>
      <c r="G119" s="31">
        <v>4010180601</v>
      </c>
      <c r="H119" s="31" t="s">
        <v>562</v>
      </c>
      <c r="I119" s="31" t="s">
        <v>115</v>
      </c>
      <c r="J119" s="33" t="s">
        <v>224</v>
      </c>
      <c r="K119" s="33">
        <v>1</v>
      </c>
      <c r="L119" s="33" t="s">
        <v>92</v>
      </c>
      <c r="M119" s="33">
        <v>239560000</v>
      </c>
      <c r="N119" s="33"/>
      <c r="O119" s="152" t="s">
        <v>1161</v>
      </c>
      <c r="P119" s="33"/>
      <c r="Q119" s="16" t="s">
        <v>183</v>
      </c>
      <c r="R119" s="31" t="s">
        <v>344</v>
      </c>
      <c r="S119" s="31" t="s">
        <v>345</v>
      </c>
      <c r="T119" s="59" t="s">
        <v>3116</v>
      </c>
      <c r="U119" s="31"/>
      <c r="V119" s="59"/>
    </row>
    <row r="120" spans="2:22" ht="17.45" customHeight="1">
      <c r="B120" s="113">
        <v>2025</v>
      </c>
      <c r="C120" s="68">
        <v>7</v>
      </c>
      <c r="D120" s="68" t="s">
        <v>14</v>
      </c>
      <c r="E120" s="68" t="s">
        <v>677</v>
      </c>
      <c r="F120" s="68" t="s">
        <v>100</v>
      </c>
      <c r="G120" s="68">
        <v>3011150501</v>
      </c>
      <c r="H120" s="68" t="s">
        <v>94</v>
      </c>
      <c r="I120" s="68" t="s">
        <v>213</v>
      </c>
      <c r="J120" s="68" t="s">
        <v>247</v>
      </c>
      <c r="K120" s="68">
        <v>213</v>
      </c>
      <c r="L120" s="68" t="s">
        <v>119</v>
      </c>
      <c r="M120" s="69">
        <v>21879360</v>
      </c>
      <c r="N120" s="68"/>
      <c r="O120" s="152" t="s">
        <v>1161</v>
      </c>
      <c r="P120" s="68"/>
      <c r="Q120" s="113" t="s">
        <v>346</v>
      </c>
      <c r="R120" s="68" t="s">
        <v>347</v>
      </c>
      <c r="S120" s="68" t="s">
        <v>523</v>
      </c>
      <c r="T120" s="59" t="s">
        <v>3116</v>
      </c>
      <c r="U120" s="68"/>
      <c r="V120" s="31"/>
    </row>
    <row r="121" spans="2:22" ht="17.45" customHeight="1">
      <c r="B121" s="113">
        <v>2025</v>
      </c>
      <c r="C121" s="68">
        <v>7</v>
      </c>
      <c r="D121" s="68" t="s">
        <v>14</v>
      </c>
      <c r="E121" s="68" t="s">
        <v>677</v>
      </c>
      <c r="F121" s="68" t="s">
        <v>100</v>
      </c>
      <c r="G121" s="68">
        <v>3011180101</v>
      </c>
      <c r="H121" s="68" t="s">
        <v>124</v>
      </c>
      <c r="I121" s="68" t="s">
        <v>647</v>
      </c>
      <c r="J121" s="68" t="s">
        <v>247</v>
      </c>
      <c r="K121" s="68">
        <v>11.837999999999999</v>
      </c>
      <c r="L121" s="68" t="s">
        <v>106</v>
      </c>
      <c r="M121" s="69">
        <v>10137945</v>
      </c>
      <c r="N121" s="68"/>
      <c r="O121" s="152" t="s">
        <v>1161</v>
      </c>
      <c r="P121" s="68"/>
      <c r="Q121" s="68" t="s">
        <v>346</v>
      </c>
      <c r="R121" s="68" t="s">
        <v>347</v>
      </c>
      <c r="S121" s="68" t="s">
        <v>523</v>
      </c>
      <c r="T121" s="59" t="s">
        <v>3116</v>
      </c>
      <c r="U121" s="68"/>
      <c r="V121" s="31"/>
    </row>
    <row r="122" spans="2:22" ht="17.45" customHeight="1">
      <c r="B122" s="16">
        <v>2025</v>
      </c>
      <c r="C122" s="31">
        <v>7</v>
      </c>
      <c r="D122" s="31" t="s">
        <v>14</v>
      </c>
      <c r="E122" s="31" t="s">
        <v>2408</v>
      </c>
      <c r="F122" s="31" t="s">
        <v>53</v>
      </c>
      <c r="G122" s="31">
        <v>2410165401</v>
      </c>
      <c r="H122" s="31" t="s">
        <v>2409</v>
      </c>
      <c r="I122" s="31" t="s">
        <v>2410</v>
      </c>
      <c r="J122" s="33" t="s">
        <v>917</v>
      </c>
      <c r="K122" s="33">
        <v>1</v>
      </c>
      <c r="L122" s="33" t="s">
        <v>847</v>
      </c>
      <c r="M122" s="33">
        <v>48200000</v>
      </c>
      <c r="N122" s="33"/>
      <c r="O122" s="33"/>
      <c r="P122" s="33"/>
      <c r="Q122" s="68" t="s">
        <v>198</v>
      </c>
      <c r="R122" s="31" t="s">
        <v>1590</v>
      </c>
      <c r="S122" s="31" t="s">
        <v>1591</v>
      </c>
      <c r="T122" s="59" t="s">
        <v>3116</v>
      </c>
      <c r="U122" s="31"/>
      <c r="V122" s="31" t="s">
        <v>78</v>
      </c>
    </row>
    <row r="123" spans="2:22" ht="17.45" customHeight="1">
      <c r="B123" s="16">
        <v>2025</v>
      </c>
      <c r="C123" s="31">
        <v>7</v>
      </c>
      <c r="D123" s="31" t="s">
        <v>14</v>
      </c>
      <c r="E123" s="68" t="s">
        <v>2411</v>
      </c>
      <c r="F123" s="31" t="s">
        <v>100</v>
      </c>
      <c r="G123" s="68">
        <v>2611160701</v>
      </c>
      <c r="H123" s="68" t="s">
        <v>125</v>
      </c>
      <c r="I123" s="68" t="s">
        <v>2412</v>
      </c>
      <c r="J123" s="33" t="s">
        <v>866</v>
      </c>
      <c r="K123" s="33">
        <v>1</v>
      </c>
      <c r="L123" s="33" t="s">
        <v>847</v>
      </c>
      <c r="M123" s="33">
        <v>79470000</v>
      </c>
      <c r="N123" s="33"/>
      <c r="O123" s="152" t="s">
        <v>1161</v>
      </c>
      <c r="P123" s="33"/>
      <c r="Q123" s="68" t="s">
        <v>198</v>
      </c>
      <c r="R123" s="68" t="s">
        <v>2413</v>
      </c>
      <c r="S123" s="68" t="s">
        <v>2414</v>
      </c>
      <c r="T123" s="59" t="s">
        <v>3116</v>
      </c>
      <c r="U123" s="31"/>
      <c r="V123" s="31"/>
    </row>
    <row r="124" spans="2:22" ht="17.45" customHeight="1">
      <c r="B124" s="16">
        <v>2025</v>
      </c>
      <c r="C124" s="31">
        <v>7</v>
      </c>
      <c r="D124" s="31" t="s">
        <v>14</v>
      </c>
      <c r="E124" s="31" t="s">
        <v>2478</v>
      </c>
      <c r="F124" s="31" t="s">
        <v>93</v>
      </c>
      <c r="G124" s="31">
        <v>3017169801</v>
      </c>
      <c r="H124" s="31" t="s">
        <v>2479</v>
      </c>
      <c r="I124" s="31" t="s">
        <v>2480</v>
      </c>
      <c r="J124" s="31" t="s">
        <v>17</v>
      </c>
      <c r="K124" s="31">
        <v>990.5</v>
      </c>
      <c r="L124" s="31" t="s">
        <v>244</v>
      </c>
      <c r="M124" s="33">
        <v>15461705</v>
      </c>
      <c r="N124" s="31"/>
      <c r="O124" s="152" t="s">
        <v>1161</v>
      </c>
      <c r="P124" s="31"/>
      <c r="Q124" s="31" t="s">
        <v>276</v>
      </c>
      <c r="R124" s="31" t="s">
        <v>524</v>
      </c>
      <c r="S124" s="31" t="s">
        <v>525</v>
      </c>
      <c r="T124" s="59" t="s">
        <v>3116</v>
      </c>
      <c r="U124" s="31"/>
      <c r="V124" s="31"/>
    </row>
    <row r="125" spans="2:22" ht="17.45" customHeight="1">
      <c r="B125" s="16">
        <v>2025</v>
      </c>
      <c r="C125" s="31">
        <v>7</v>
      </c>
      <c r="D125" s="31" t="s">
        <v>14</v>
      </c>
      <c r="E125" s="31" t="s">
        <v>2478</v>
      </c>
      <c r="F125" s="31" t="s">
        <v>93</v>
      </c>
      <c r="G125" s="31">
        <v>4010170901</v>
      </c>
      <c r="H125" s="31" t="s">
        <v>2481</v>
      </c>
      <c r="I125" s="31" t="s">
        <v>2482</v>
      </c>
      <c r="J125" s="31" t="s">
        <v>224</v>
      </c>
      <c r="K125" s="31">
        <v>1</v>
      </c>
      <c r="L125" s="31" t="s">
        <v>97</v>
      </c>
      <c r="M125" s="33">
        <v>59700000</v>
      </c>
      <c r="N125" s="31"/>
      <c r="O125" s="152" t="s">
        <v>1161</v>
      </c>
      <c r="P125" s="31"/>
      <c r="Q125" s="31" t="s">
        <v>276</v>
      </c>
      <c r="R125" s="31" t="s">
        <v>524</v>
      </c>
      <c r="S125" s="31" t="s">
        <v>525</v>
      </c>
      <c r="T125" s="59" t="s">
        <v>3116</v>
      </c>
      <c r="U125" s="31"/>
      <c r="V125" s="31"/>
    </row>
    <row r="126" spans="2:22" ht="17.45" customHeight="1">
      <c r="B126" s="16">
        <v>2025</v>
      </c>
      <c r="C126" s="31">
        <v>7</v>
      </c>
      <c r="D126" s="31" t="s">
        <v>14</v>
      </c>
      <c r="E126" s="31" t="s">
        <v>2483</v>
      </c>
      <c r="F126" s="31" t="s">
        <v>93</v>
      </c>
      <c r="G126" s="31">
        <v>3017169801</v>
      </c>
      <c r="H126" s="31" t="s">
        <v>2484</v>
      </c>
      <c r="I126" s="31" t="s">
        <v>2485</v>
      </c>
      <c r="J126" s="31" t="s">
        <v>17</v>
      </c>
      <c r="K126" s="31">
        <v>5817</v>
      </c>
      <c r="L126" s="31" t="s">
        <v>244</v>
      </c>
      <c r="M126" s="33">
        <v>93072000</v>
      </c>
      <c r="N126" s="31"/>
      <c r="O126" s="152" t="s">
        <v>1161</v>
      </c>
      <c r="P126" s="31"/>
      <c r="Q126" s="31" t="s">
        <v>276</v>
      </c>
      <c r="R126" s="31" t="s">
        <v>227</v>
      </c>
      <c r="S126" s="31" t="s">
        <v>549</v>
      </c>
      <c r="T126" s="59" t="s">
        <v>3116</v>
      </c>
      <c r="U126" s="31"/>
      <c r="V126" s="31"/>
    </row>
    <row r="127" spans="2:22" ht="17.45" customHeight="1">
      <c r="B127" s="16">
        <v>2025</v>
      </c>
      <c r="C127" s="31">
        <v>7</v>
      </c>
      <c r="D127" s="31" t="s">
        <v>14</v>
      </c>
      <c r="E127" s="31" t="s">
        <v>2483</v>
      </c>
      <c r="F127" s="31" t="s">
        <v>93</v>
      </c>
      <c r="G127" s="31">
        <v>2611160701</v>
      </c>
      <c r="H127" s="31" t="s">
        <v>125</v>
      </c>
      <c r="I127" s="31" t="s">
        <v>2486</v>
      </c>
      <c r="J127" s="31" t="s">
        <v>37</v>
      </c>
      <c r="K127" s="31">
        <v>4</v>
      </c>
      <c r="L127" s="31" t="s">
        <v>116</v>
      </c>
      <c r="M127" s="33">
        <v>23600000</v>
      </c>
      <c r="N127" s="31"/>
      <c r="O127" s="152" t="s">
        <v>1161</v>
      </c>
      <c r="P127" s="31"/>
      <c r="Q127" s="31" t="s">
        <v>276</v>
      </c>
      <c r="R127" s="31" t="s">
        <v>227</v>
      </c>
      <c r="S127" s="31" t="s">
        <v>549</v>
      </c>
      <c r="T127" s="59" t="s">
        <v>3116</v>
      </c>
      <c r="U127" s="31"/>
      <c r="V127" s="31"/>
    </row>
    <row r="128" spans="2:22" ht="17.45" customHeight="1">
      <c r="B128" s="16">
        <v>2025</v>
      </c>
      <c r="C128" s="31">
        <v>7</v>
      </c>
      <c r="D128" s="31" t="s">
        <v>14</v>
      </c>
      <c r="E128" s="31" t="s">
        <v>701</v>
      </c>
      <c r="F128" s="31" t="s">
        <v>850</v>
      </c>
      <c r="G128" s="31">
        <v>4010178702</v>
      </c>
      <c r="H128" s="31" t="s">
        <v>702</v>
      </c>
      <c r="I128" s="31" t="s">
        <v>703</v>
      </c>
      <c r="J128" s="31" t="s">
        <v>17</v>
      </c>
      <c r="K128" s="31">
        <v>1</v>
      </c>
      <c r="L128" s="31" t="s">
        <v>92</v>
      </c>
      <c r="M128" s="33">
        <v>46044000</v>
      </c>
      <c r="N128" s="31"/>
      <c r="O128" s="152" t="s">
        <v>1161</v>
      </c>
      <c r="P128" s="31"/>
      <c r="Q128" s="31" t="s">
        <v>276</v>
      </c>
      <c r="R128" s="31" t="s">
        <v>1278</v>
      </c>
      <c r="S128" s="31" t="s">
        <v>74</v>
      </c>
      <c r="T128" s="59" t="s">
        <v>3116</v>
      </c>
      <c r="U128" s="31"/>
      <c r="V128" s="31"/>
    </row>
    <row r="129" spans="2:22" ht="17.45" customHeight="1">
      <c r="B129" s="16">
        <v>2025</v>
      </c>
      <c r="C129" s="16">
        <v>7</v>
      </c>
      <c r="D129" s="16" t="s">
        <v>14</v>
      </c>
      <c r="E129" s="31" t="s">
        <v>701</v>
      </c>
      <c r="F129" s="16" t="s">
        <v>100</v>
      </c>
      <c r="G129" s="31">
        <v>3017169801</v>
      </c>
      <c r="H129" s="31" t="s">
        <v>704</v>
      </c>
      <c r="I129" s="31" t="s">
        <v>705</v>
      </c>
      <c r="J129" s="16" t="s">
        <v>17</v>
      </c>
      <c r="K129" s="16">
        <v>1</v>
      </c>
      <c r="L129" s="16" t="s">
        <v>92</v>
      </c>
      <c r="M129" s="58">
        <v>70411000</v>
      </c>
      <c r="N129" s="16"/>
      <c r="O129" s="152" t="s">
        <v>1161</v>
      </c>
      <c r="P129" s="16"/>
      <c r="Q129" s="16" t="s">
        <v>276</v>
      </c>
      <c r="R129" s="16" t="s">
        <v>1278</v>
      </c>
      <c r="S129" s="16" t="s">
        <v>74</v>
      </c>
      <c r="T129" s="59" t="s">
        <v>3116</v>
      </c>
      <c r="U129" s="16"/>
      <c r="V129" s="16"/>
    </row>
    <row r="130" spans="2:22" ht="17.45" customHeight="1">
      <c r="B130" s="16">
        <v>2025</v>
      </c>
      <c r="C130" s="31">
        <v>7</v>
      </c>
      <c r="D130" s="31" t="s">
        <v>14</v>
      </c>
      <c r="E130" s="31" t="s">
        <v>2324</v>
      </c>
      <c r="F130" s="31" t="s">
        <v>100</v>
      </c>
      <c r="G130" s="31">
        <v>4924151101</v>
      </c>
      <c r="H130" s="31" t="s">
        <v>134</v>
      </c>
      <c r="I130" s="31" t="s">
        <v>2325</v>
      </c>
      <c r="J130" s="32" t="s">
        <v>16</v>
      </c>
      <c r="K130" s="44">
        <v>2</v>
      </c>
      <c r="L130" s="32" t="s">
        <v>116</v>
      </c>
      <c r="M130" s="32">
        <v>39600000</v>
      </c>
      <c r="N130" s="32"/>
      <c r="O130" s="152" t="s">
        <v>1161</v>
      </c>
      <c r="P130" s="32"/>
      <c r="Q130" s="31" t="s">
        <v>194</v>
      </c>
      <c r="R130" s="31" t="s">
        <v>413</v>
      </c>
      <c r="S130" s="31" t="s">
        <v>255</v>
      </c>
      <c r="T130" s="59" t="s">
        <v>3116</v>
      </c>
      <c r="U130" s="31"/>
      <c r="V130" s="31"/>
    </row>
    <row r="131" spans="2:22" ht="17.45" customHeight="1">
      <c r="B131" s="16">
        <v>2025</v>
      </c>
      <c r="C131" s="31">
        <v>7</v>
      </c>
      <c r="D131" s="31" t="s">
        <v>14</v>
      </c>
      <c r="E131" s="31" t="s">
        <v>657</v>
      </c>
      <c r="F131" s="31" t="s">
        <v>100</v>
      </c>
      <c r="G131" s="31">
        <v>3011150501</v>
      </c>
      <c r="H131" s="31" t="s">
        <v>94</v>
      </c>
      <c r="I131" s="31" t="s">
        <v>2326</v>
      </c>
      <c r="J131" s="31" t="s">
        <v>247</v>
      </c>
      <c r="K131" s="31">
        <v>533</v>
      </c>
      <c r="L131" s="31" t="s">
        <v>119</v>
      </c>
      <c r="M131" s="33">
        <v>43798910</v>
      </c>
      <c r="N131" s="31"/>
      <c r="O131" s="152" t="s">
        <v>1161</v>
      </c>
      <c r="P131" s="31"/>
      <c r="Q131" s="31" t="s">
        <v>182</v>
      </c>
      <c r="R131" s="31" t="s">
        <v>354</v>
      </c>
      <c r="S131" s="31" t="s">
        <v>355</v>
      </c>
      <c r="T131" s="59" t="s">
        <v>3116</v>
      </c>
      <c r="U131" s="31"/>
      <c r="V131" s="31"/>
    </row>
    <row r="132" spans="2:22" ht="17.45" customHeight="1">
      <c r="B132" s="16">
        <v>2025</v>
      </c>
      <c r="C132" s="31">
        <v>7</v>
      </c>
      <c r="D132" s="31" t="s">
        <v>14</v>
      </c>
      <c r="E132" s="31" t="s">
        <v>728</v>
      </c>
      <c r="F132" s="31" t="s">
        <v>100</v>
      </c>
      <c r="G132" s="31">
        <v>3011150501</v>
      </c>
      <c r="H132" s="31" t="s">
        <v>94</v>
      </c>
      <c r="I132" s="31" t="s">
        <v>648</v>
      </c>
      <c r="J132" s="31" t="s">
        <v>247</v>
      </c>
      <c r="K132" s="31">
        <v>150</v>
      </c>
      <c r="L132" s="31" t="s">
        <v>119</v>
      </c>
      <c r="M132" s="33">
        <v>15000000</v>
      </c>
      <c r="N132" s="31"/>
      <c r="O132" s="152" t="s">
        <v>1161</v>
      </c>
      <c r="P132" s="31"/>
      <c r="Q132" s="31" t="s">
        <v>182</v>
      </c>
      <c r="R132" s="31" t="s">
        <v>390</v>
      </c>
      <c r="S132" s="31" t="s">
        <v>391</v>
      </c>
      <c r="T132" s="59" t="s">
        <v>3116</v>
      </c>
      <c r="U132" s="31"/>
      <c r="V132" s="31"/>
    </row>
    <row r="133" spans="2:22" ht="17.45" customHeight="1">
      <c r="B133" s="16">
        <v>2025</v>
      </c>
      <c r="C133" s="31">
        <v>7</v>
      </c>
      <c r="D133" s="31" t="s">
        <v>14</v>
      </c>
      <c r="E133" s="31" t="s">
        <v>728</v>
      </c>
      <c r="F133" s="31" t="s">
        <v>100</v>
      </c>
      <c r="G133" s="31">
        <v>3010161901</v>
      </c>
      <c r="H133" s="31" t="s">
        <v>107</v>
      </c>
      <c r="I133" s="31" t="s">
        <v>729</v>
      </c>
      <c r="J133" s="31" t="s">
        <v>247</v>
      </c>
      <c r="K133" s="31">
        <v>27</v>
      </c>
      <c r="L133" s="31" t="s">
        <v>99</v>
      </c>
      <c r="M133" s="33">
        <v>24000000</v>
      </c>
      <c r="N133" s="31"/>
      <c r="O133" s="31"/>
      <c r="P133" s="32" t="s">
        <v>3119</v>
      </c>
      <c r="Q133" s="31" t="s">
        <v>182</v>
      </c>
      <c r="R133" s="31" t="s">
        <v>390</v>
      </c>
      <c r="S133" s="31" t="s">
        <v>391</v>
      </c>
      <c r="T133" s="59" t="s">
        <v>3116</v>
      </c>
      <c r="U133" s="31"/>
      <c r="V133" s="31"/>
    </row>
    <row r="134" spans="2:22" ht="17.45" customHeight="1">
      <c r="B134" s="16">
        <v>2025</v>
      </c>
      <c r="C134" s="31">
        <v>7</v>
      </c>
      <c r="D134" s="31" t="s">
        <v>15</v>
      </c>
      <c r="E134" s="31" t="s">
        <v>706</v>
      </c>
      <c r="F134" s="31" t="s">
        <v>100</v>
      </c>
      <c r="G134" s="31">
        <v>3010161901</v>
      </c>
      <c r="H134" s="31" t="s">
        <v>107</v>
      </c>
      <c r="I134" s="31" t="s">
        <v>729</v>
      </c>
      <c r="J134" s="31" t="s">
        <v>247</v>
      </c>
      <c r="K134" s="31">
        <v>30</v>
      </c>
      <c r="L134" s="31" t="s">
        <v>99</v>
      </c>
      <c r="M134" s="33">
        <v>27000000</v>
      </c>
      <c r="N134" s="31"/>
      <c r="O134" s="31"/>
      <c r="P134" s="32" t="s">
        <v>3119</v>
      </c>
      <c r="Q134" s="31" t="s">
        <v>182</v>
      </c>
      <c r="R134" s="31" t="s">
        <v>390</v>
      </c>
      <c r="S134" s="31" t="s">
        <v>391</v>
      </c>
      <c r="T134" s="59" t="s">
        <v>3116</v>
      </c>
      <c r="U134" s="31"/>
      <c r="V134" s="31"/>
    </row>
    <row r="135" spans="2:22" ht="17.45" customHeight="1">
      <c r="B135" s="16">
        <v>2025</v>
      </c>
      <c r="C135" s="31">
        <v>7</v>
      </c>
      <c r="D135" s="31" t="s">
        <v>15</v>
      </c>
      <c r="E135" s="31" t="s">
        <v>657</v>
      </c>
      <c r="F135" s="31" t="s">
        <v>100</v>
      </c>
      <c r="G135" s="31">
        <v>3015200105</v>
      </c>
      <c r="H135" s="31" t="s">
        <v>730</v>
      </c>
      <c r="I135" s="31" t="s">
        <v>646</v>
      </c>
      <c r="J135" s="31" t="s">
        <v>247</v>
      </c>
      <c r="K135" s="31">
        <v>120</v>
      </c>
      <c r="L135" s="31" t="s">
        <v>235</v>
      </c>
      <c r="M135" s="33">
        <v>15485000</v>
      </c>
      <c r="N135" s="31"/>
      <c r="O135" s="152" t="s">
        <v>1161</v>
      </c>
      <c r="P135" s="31"/>
      <c r="Q135" s="31" t="s">
        <v>182</v>
      </c>
      <c r="R135" s="31" t="s">
        <v>354</v>
      </c>
      <c r="S135" s="31" t="s">
        <v>355</v>
      </c>
      <c r="T135" s="59" t="s">
        <v>3116</v>
      </c>
      <c r="U135" s="31"/>
      <c r="V135" s="31"/>
    </row>
    <row r="136" spans="2:22" ht="17.45" customHeight="1">
      <c r="B136" s="16">
        <v>2025</v>
      </c>
      <c r="C136" s="31">
        <v>7</v>
      </c>
      <c r="D136" s="31" t="s">
        <v>15</v>
      </c>
      <c r="E136" s="31" t="s">
        <v>657</v>
      </c>
      <c r="F136" s="31" t="s">
        <v>51</v>
      </c>
      <c r="G136" s="31"/>
      <c r="H136" s="31" t="s">
        <v>739</v>
      </c>
      <c r="I136" s="31" t="s">
        <v>740</v>
      </c>
      <c r="J136" s="31" t="s">
        <v>247</v>
      </c>
      <c r="K136" s="31">
        <v>1</v>
      </c>
      <c r="L136" s="31" t="s">
        <v>92</v>
      </c>
      <c r="M136" s="33">
        <v>208056000</v>
      </c>
      <c r="N136" s="31"/>
      <c r="O136" s="31"/>
      <c r="P136" s="31"/>
      <c r="Q136" s="31" t="s">
        <v>182</v>
      </c>
      <c r="R136" s="31" t="s">
        <v>354</v>
      </c>
      <c r="S136" s="31" t="s">
        <v>355</v>
      </c>
      <c r="T136" s="59" t="s">
        <v>3116</v>
      </c>
      <c r="U136" s="31"/>
      <c r="V136" s="31"/>
    </row>
    <row r="137" spans="2:22" ht="17.45" customHeight="1">
      <c r="B137" s="16">
        <v>2025</v>
      </c>
      <c r="C137" s="31">
        <v>7</v>
      </c>
      <c r="D137" s="31" t="s">
        <v>15</v>
      </c>
      <c r="E137" s="31" t="s">
        <v>2419</v>
      </c>
      <c r="F137" s="31" t="s">
        <v>100</v>
      </c>
      <c r="G137" s="31">
        <v>3010161901</v>
      </c>
      <c r="H137" s="31" t="s">
        <v>107</v>
      </c>
      <c r="I137" s="31" t="s">
        <v>643</v>
      </c>
      <c r="J137" s="31" t="s">
        <v>16</v>
      </c>
      <c r="K137" s="31">
        <v>30</v>
      </c>
      <c r="L137" s="31" t="s">
        <v>106</v>
      </c>
      <c r="M137" s="33">
        <v>72068400</v>
      </c>
      <c r="N137" s="31"/>
      <c r="O137" s="31"/>
      <c r="P137" s="32" t="s">
        <v>3119</v>
      </c>
      <c r="Q137" s="31" t="s">
        <v>195</v>
      </c>
      <c r="R137" s="31" t="s">
        <v>2420</v>
      </c>
      <c r="S137" s="31" t="s">
        <v>2421</v>
      </c>
      <c r="T137" s="59" t="s">
        <v>3116</v>
      </c>
      <c r="U137" s="31"/>
      <c r="V137" s="31"/>
    </row>
    <row r="138" spans="2:22" ht="17.45" customHeight="1">
      <c r="B138" s="16">
        <v>2025</v>
      </c>
      <c r="C138" s="31">
        <v>7</v>
      </c>
      <c r="D138" s="31" t="s">
        <v>15</v>
      </c>
      <c r="E138" s="31" t="s">
        <v>2419</v>
      </c>
      <c r="F138" s="31" t="s">
        <v>100</v>
      </c>
      <c r="G138" s="31">
        <v>3011150501</v>
      </c>
      <c r="H138" s="31" t="s">
        <v>94</v>
      </c>
      <c r="I138" s="31" t="s">
        <v>241</v>
      </c>
      <c r="J138" s="31" t="s">
        <v>16</v>
      </c>
      <c r="K138" s="31">
        <v>1400</v>
      </c>
      <c r="L138" s="31" t="s">
        <v>95</v>
      </c>
      <c r="M138" s="33">
        <v>158738500</v>
      </c>
      <c r="N138" s="31"/>
      <c r="O138" s="152" t="s">
        <v>1161</v>
      </c>
      <c r="P138" s="31"/>
      <c r="Q138" s="31" t="s">
        <v>195</v>
      </c>
      <c r="R138" s="31" t="s">
        <v>2420</v>
      </c>
      <c r="S138" s="31" t="s">
        <v>2421</v>
      </c>
      <c r="T138" s="59" t="s">
        <v>3116</v>
      </c>
      <c r="U138" s="31"/>
      <c r="V138" s="31"/>
    </row>
    <row r="139" spans="2:22" ht="17.45" customHeight="1">
      <c r="B139" s="16">
        <v>2025</v>
      </c>
      <c r="C139" s="31">
        <v>7</v>
      </c>
      <c r="D139" s="31" t="s">
        <v>15</v>
      </c>
      <c r="E139" s="31" t="s">
        <v>2422</v>
      </c>
      <c r="F139" s="31" t="s">
        <v>100</v>
      </c>
      <c r="G139" s="31">
        <v>3011150501</v>
      </c>
      <c r="H139" s="31" t="s">
        <v>94</v>
      </c>
      <c r="I139" s="31" t="s">
        <v>732</v>
      </c>
      <c r="J139" s="31" t="s">
        <v>247</v>
      </c>
      <c r="K139" s="31">
        <v>4000</v>
      </c>
      <c r="L139" s="31" t="s">
        <v>95</v>
      </c>
      <c r="M139" s="33">
        <v>392850000</v>
      </c>
      <c r="N139" s="31"/>
      <c r="O139" s="152" t="s">
        <v>1161</v>
      </c>
      <c r="P139" s="31"/>
      <c r="Q139" s="31" t="s">
        <v>195</v>
      </c>
      <c r="R139" s="31" t="s">
        <v>440</v>
      </c>
      <c r="S139" s="31" t="s">
        <v>441</v>
      </c>
      <c r="T139" s="59" t="s">
        <v>3116</v>
      </c>
      <c r="U139" s="31"/>
      <c r="V139" s="31"/>
    </row>
    <row r="140" spans="2:22" ht="17.45" customHeight="1">
      <c r="B140" s="16">
        <v>2025</v>
      </c>
      <c r="C140" s="31">
        <v>7</v>
      </c>
      <c r="D140" s="31" t="s">
        <v>15</v>
      </c>
      <c r="E140" s="31" t="s">
        <v>2423</v>
      </c>
      <c r="F140" s="31" t="s">
        <v>100</v>
      </c>
      <c r="G140" s="31">
        <v>3010161901</v>
      </c>
      <c r="H140" s="31" t="s">
        <v>107</v>
      </c>
      <c r="I140" s="31" t="s">
        <v>643</v>
      </c>
      <c r="J140" s="31" t="s">
        <v>247</v>
      </c>
      <c r="K140" s="31">
        <v>350</v>
      </c>
      <c r="L140" s="31" t="s">
        <v>106</v>
      </c>
      <c r="M140" s="33">
        <v>176700000</v>
      </c>
      <c r="N140" s="31"/>
      <c r="O140" s="31"/>
      <c r="P140" s="32" t="s">
        <v>3119</v>
      </c>
      <c r="Q140" s="31" t="s">
        <v>195</v>
      </c>
      <c r="R140" s="31" t="s">
        <v>440</v>
      </c>
      <c r="S140" s="31" t="s">
        <v>441</v>
      </c>
      <c r="T140" s="59" t="s">
        <v>3116</v>
      </c>
      <c r="U140" s="31"/>
      <c r="V140" s="31"/>
    </row>
    <row r="141" spans="2:22" ht="17.45" customHeight="1">
      <c r="B141" s="16">
        <v>2025</v>
      </c>
      <c r="C141" s="31">
        <v>7</v>
      </c>
      <c r="D141" s="31" t="s">
        <v>15</v>
      </c>
      <c r="E141" s="31" t="s">
        <v>2422</v>
      </c>
      <c r="F141" s="31" t="s">
        <v>100</v>
      </c>
      <c r="G141" s="31">
        <v>3011150501</v>
      </c>
      <c r="H141" s="31" t="s">
        <v>94</v>
      </c>
      <c r="I141" s="31" t="s">
        <v>732</v>
      </c>
      <c r="J141" s="31" t="s">
        <v>247</v>
      </c>
      <c r="K141" s="31">
        <v>4000</v>
      </c>
      <c r="L141" s="31" t="s">
        <v>95</v>
      </c>
      <c r="M141" s="33">
        <v>392850000</v>
      </c>
      <c r="N141" s="31"/>
      <c r="O141" s="152" t="s">
        <v>1161</v>
      </c>
      <c r="P141" s="31"/>
      <c r="Q141" s="31" t="s">
        <v>195</v>
      </c>
      <c r="R141" s="31" t="s">
        <v>440</v>
      </c>
      <c r="S141" s="31" t="s">
        <v>441</v>
      </c>
      <c r="T141" s="59" t="s">
        <v>3116</v>
      </c>
      <c r="U141" s="31"/>
      <c r="V141" s="31"/>
    </row>
    <row r="142" spans="2:22" ht="17.45" customHeight="1">
      <c r="B142" s="16">
        <v>2025</v>
      </c>
      <c r="C142" s="31">
        <v>7</v>
      </c>
      <c r="D142" s="31" t="s">
        <v>15</v>
      </c>
      <c r="E142" s="31" t="s">
        <v>2423</v>
      </c>
      <c r="F142" s="31" t="s">
        <v>100</v>
      </c>
      <c r="G142" s="31">
        <v>3010161901</v>
      </c>
      <c r="H142" s="31" t="s">
        <v>107</v>
      </c>
      <c r="I142" s="31" t="s">
        <v>643</v>
      </c>
      <c r="J142" s="31" t="s">
        <v>247</v>
      </c>
      <c r="K142" s="31">
        <v>350</v>
      </c>
      <c r="L142" s="31" t="s">
        <v>106</v>
      </c>
      <c r="M142" s="33">
        <v>176700000</v>
      </c>
      <c r="N142" s="31"/>
      <c r="O142" s="31"/>
      <c r="P142" s="32" t="s">
        <v>3119</v>
      </c>
      <c r="Q142" s="31" t="s">
        <v>195</v>
      </c>
      <c r="R142" s="31" t="s">
        <v>440</v>
      </c>
      <c r="S142" s="31" t="s">
        <v>441</v>
      </c>
      <c r="T142" s="59" t="s">
        <v>3116</v>
      </c>
      <c r="U142" s="31"/>
      <c r="V142" s="31"/>
    </row>
    <row r="143" spans="2:22" ht="17.45" customHeight="1">
      <c r="B143" s="16">
        <v>2025</v>
      </c>
      <c r="C143" s="31">
        <v>7</v>
      </c>
      <c r="D143" s="31" t="s">
        <v>15</v>
      </c>
      <c r="E143" s="31" t="s">
        <v>731</v>
      </c>
      <c r="F143" s="31" t="s">
        <v>100</v>
      </c>
      <c r="G143" s="31">
        <v>3011150501</v>
      </c>
      <c r="H143" s="31" t="s">
        <v>94</v>
      </c>
      <c r="I143" s="31" t="s">
        <v>732</v>
      </c>
      <c r="J143" s="31" t="s">
        <v>247</v>
      </c>
      <c r="K143" s="31">
        <v>1200</v>
      </c>
      <c r="L143" s="31" t="s">
        <v>95</v>
      </c>
      <c r="M143" s="33">
        <v>100000000</v>
      </c>
      <c r="N143" s="31"/>
      <c r="O143" s="152" t="s">
        <v>1161</v>
      </c>
      <c r="P143" s="31"/>
      <c r="Q143" s="31" t="s">
        <v>195</v>
      </c>
      <c r="R143" s="31" t="s">
        <v>440</v>
      </c>
      <c r="S143" s="31" t="s">
        <v>441</v>
      </c>
      <c r="T143" s="64" t="s">
        <v>3116</v>
      </c>
      <c r="U143" s="31"/>
      <c r="V143" s="31"/>
    </row>
    <row r="144" spans="2:22" ht="17.45" customHeight="1">
      <c r="B144" s="16">
        <v>2025</v>
      </c>
      <c r="C144" s="31">
        <v>7</v>
      </c>
      <c r="D144" s="31" t="s">
        <v>15</v>
      </c>
      <c r="E144" s="31" t="s">
        <v>733</v>
      </c>
      <c r="F144" s="31" t="s">
        <v>100</v>
      </c>
      <c r="G144" s="31">
        <v>3010161901</v>
      </c>
      <c r="H144" s="31" t="s">
        <v>107</v>
      </c>
      <c r="I144" s="31" t="s">
        <v>643</v>
      </c>
      <c r="J144" s="31" t="s">
        <v>247</v>
      </c>
      <c r="K144" s="31">
        <v>30</v>
      </c>
      <c r="L144" s="31" t="s">
        <v>106</v>
      </c>
      <c r="M144" s="33">
        <v>72068400</v>
      </c>
      <c r="N144" s="31"/>
      <c r="O144" s="31"/>
      <c r="P144" s="32" t="s">
        <v>3119</v>
      </c>
      <c r="Q144" s="31" t="s">
        <v>195</v>
      </c>
      <c r="R144" s="31" t="s">
        <v>440</v>
      </c>
      <c r="S144" s="31" t="s">
        <v>441</v>
      </c>
      <c r="T144" s="59" t="s">
        <v>3116</v>
      </c>
      <c r="U144" s="31"/>
      <c r="V144" s="31"/>
    </row>
    <row r="145" spans="2:22" ht="17.45" customHeight="1">
      <c r="B145" s="16">
        <v>2025</v>
      </c>
      <c r="C145" s="31">
        <v>7</v>
      </c>
      <c r="D145" s="31" t="s">
        <v>15</v>
      </c>
      <c r="E145" s="31" t="s">
        <v>707</v>
      </c>
      <c r="F145" s="31" t="s">
        <v>100</v>
      </c>
      <c r="G145" s="31">
        <v>3013160202</v>
      </c>
      <c r="H145" s="31" t="s">
        <v>708</v>
      </c>
      <c r="I145" s="31" t="s">
        <v>709</v>
      </c>
      <c r="J145" s="33" t="s">
        <v>71</v>
      </c>
      <c r="K145" s="33">
        <v>89500</v>
      </c>
      <c r="L145" s="33" t="s">
        <v>243</v>
      </c>
      <c r="M145" s="33">
        <v>32394000</v>
      </c>
      <c r="N145" s="33"/>
      <c r="O145" s="152" t="s">
        <v>1161</v>
      </c>
      <c r="P145" s="33"/>
      <c r="Q145" s="31" t="s">
        <v>195</v>
      </c>
      <c r="R145" s="31" t="s">
        <v>2440</v>
      </c>
      <c r="S145" s="31" t="s">
        <v>2441</v>
      </c>
      <c r="T145" s="64" t="s">
        <v>3116</v>
      </c>
      <c r="U145" s="31"/>
      <c r="V145" s="31"/>
    </row>
    <row r="146" spans="2:22" ht="17.45" customHeight="1">
      <c r="B146" s="16">
        <v>2025</v>
      </c>
      <c r="C146" s="31">
        <v>7</v>
      </c>
      <c r="D146" s="31" t="s">
        <v>15</v>
      </c>
      <c r="E146" s="31" t="s">
        <v>710</v>
      </c>
      <c r="F146" s="31" t="s">
        <v>100</v>
      </c>
      <c r="G146" s="31">
        <v>3011150501</v>
      </c>
      <c r="H146" s="31" t="s">
        <v>94</v>
      </c>
      <c r="I146" s="31" t="s">
        <v>205</v>
      </c>
      <c r="J146" s="33" t="s">
        <v>71</v>
      </c>
      <c r="K146" s="33">
        <v>421</v>
      </c>
      <c r="L146" s="33" t="s">
        <v>249</v>
      </c>
      <c r="M146" s="33">
        <v>35498000</v>
      </c>
      <c r="N146" s="33"/>
      <c r="O146" s="152" t="s">
        <v>1161</v>
      </c>
      <c r="P146" s="33"/>
      <c r="Q146" s="31" t="s">
        <v>195</v>
      </c>
      <c r="R146" s="31" t="s">
        <v>2440</v>
      </c>
      <c r="S146" s="31" t="s">
        <v>2441</v>
      </c>
      <c r="T146" s="64" t="s">
        <v>3116</v>
      </c>
      <c r="U146" s="31"/>
      <c r="V146" s="31"/>
    </row>
    <row r="147" spans="2:22" ht="17.45" customHeight="1">
      <c r="B147" s="16">
        <v>2025</v>
      </c>
      <c r="C147" s="16">
        <v>7</v>
      </c>
      <c r="D147" s="16" t="s">
        <v>15</v>
      </c>
      <c r="E147" s="16" t="s">
        <v>710</v>
      </c>
      <c r="F147" s="16" t="s">
        <v>100</v>
      </c>
      <c r="G147" s="16">
        <v>3011159701</v>
      </c>
      <c r="H147" s="16" t="s">
        <v>594</v>
      </c>
      <c r="I147" s="16" t="s">
        <v>711</v>
      </c>
      <c r="J147" s="58" t="s">
        <v>71</v>
      </c>
      <c r="K147" s="58">
        <v>301</v>
      </c>
      <c r="L147" s="58" t="s">
        <v>106</v>
      </c>
      <c r="M147" s="58">
        <v>26136000</v>
      </c>
      <c r="N147" s="58"/>
      <c r="O147" s="114" t="s">
        <v>1161</v>
      </c>
      <c r="P147" s="58"/>
      <c r="Q147" s="16" t="s">
        <v>195</v>
      </c>
      <c r="R147" s="16" t="s">
        <v>2440</v>
      </c>
      <c r="S147" s="16" t="s">
        <v>2441</v>
      </c>
      <c r="T147" s="59" t="s">
        <v>3116</v>
      </c>
      <c r="U147" s="16"/>
      <c r="V147" s="16"/>
    </row>
    <row r="148" spans="2:22" ht="17.45" customHeight="1">
      <c r="B148" s="31">
        <v>2025</v>
      </c>
      <c r="C148" s="31">
        <v>7</v>
      </c>
      <c r="D148" s="31" t="s">
        <v>15</v>
      </c>
      <c r="E148" s="31" t="s">
        <v>710</v>
      </c>
      <c r="F148" s="31" t="s">
        <v>100</v>
      </c>
      <c r="G148" s="31">
        <v>3013150202</v>
      </c>
      <c r="H148" s="31" t="s">
        <v>712</v>
      </c>
      <c r="I148" s="31" t="s">
        <v>713</v>
      </c>
      <c r="J148" s="33" t="s">
        <v>71</v>
      </c>
      <c r="K148" s="33">
        <v>1620</v>
      </c>
      <c r="L148" s="33" t="s">
        <v>108</v>
      </c>
      <c r="M148" s="33">
        <v>117950000</v>
      </c>
      <c r="N148" s="33"/>
      <c r="O148" s="152" t="s">
        <v>1161</v>
      </c>
      <c r="P148" s="33"/>
      <c r="Q148" s="31" t="s">
        <v>195</v>
      </c>
      <c r="R148" s="31" t="s">
        <v>2440</v>
      </c>
      <c r="S148" s="31" t="s">
        <v>2441</v>
      </c>
      <c r="T148" s="59" t="s">
        <v>3116</v>
      </c>
      <c r="U148" s="31"/>
      <c r="V148" s="31"/>
    </row>
    <row r="149" spans="2:22" ht="17.45" customHeight="1">
      <c r="B149" s="31">
        <v>2025</v>
      </c>
      <c r="C149" s="31">
        <v>7</v>
      </c>
      <c r="D149" s="31" t="s">
        <v>15</v>
      </c>
      <c r="E149" s="31" t="s">
        <v>270</v>
      </c>
      <c r="F149" s="31" t="s">
        <v>100</v>
      </c>
      <c r="G149" s="31">
        <v>3010161901</v>
      </c>
      <c r="H149" s="31" t="s">
        <v>107</v>
      </c>
      <c r="I149" s="31" t="s">
        <v>741</v>
      </c>
      <c r="J149" s="33" t="s">
        <v>247</v>
      </c>
      <c r="K149" s="33">
        <v>63.923000000000002</v>
      </c>
      <c r="L149" s="33" t="s">
        <v>106</v>
      </c>
      <c r="M149" s="33">
        <v>54758284</v>
      </c>
      <c r="N149" s="33"/>
      <c r="O149" s="33"/>
      <c r="P149" s="32" t="s">
        <v>3119</v>
      </c>
      <c r="Q149" s="31" t="s">
        <v>195</v>
      </c>
      <c r="R149" s="31" t="s">
        <v>271</v>
      </c>
      <c r="S149" s="31" t="s">
        <v>86</v>
      </c>
      <c r="T149" s="59" t="s">
        <v>3116</v>
      </c>
      <c r="U149" s="31"/>
      <c r="V149" s="31"/>
    </row>
    <row r="150" spans="2:22" ht="17.45" customHeight="1">
      <c r="B150" s="16">
        <v>2025</v>
      </c>
      <c r="C150" s="16">
        <v>7</v>
      </c>
      <c r="D150" s="16" t="s">
        <v>15</v>
      </c>
      <c r="E150" s="16" t="s">
        <v>270</v>
      </c>
      <c r="F150" s="16" t="s">
        <v>100</v>
      </c>
      <c r="G150" s="16">
        <v>3011150501</v>
      </c>
      <c r="H150" s="16" t="s">
        <v>94</v>
      </c>
      <c r="I150" s="16" t="s">
        <v>732</v>
      </c>
      <c r="J150" s="58" t="s">
        <v>742</v>
      </c>
      <c r="K150" s="58">
        <v>2215</v>
      </c>
      <c r="L150" s="58" t="s">
        <v>95</v>
      </c>
      <c r="M150" s="58">
        <v>220434910</v>
      </c>
      <c r="N150" s="58"/>
      <c r="O150" s="152" t="s">
        <v>1161</v>
      </c>
      <c r="P150" s="58"/>
      <c r="Q150" s="16" t="s">
        <v>195</v>
      </c>
      <c r="R150" s="16" t="s">
        <v>271</v>
      </c>
      <c r="S150" s="16" t="s">
        <v>86</v>
      </c>
      <c r="T150" s="59" t="s">
        <v>3116</v>
      </c>
      <c r="U150" s="16"/>
      <c r="V150" s="16"/>
    </row>
    <row r="151" spans="2:22" ht="17.45" customHeight="1">
      <c r="B151" s="16">
        <v>2025</v>
      </c>
      <c r="C151" s="31">
        <v>7</v>
      </c>
      <c r="D151" s="31" t="s">
        <v>15</v>
      </c>
      <c r="E151" s="31" t="s">
        <v>270</v>
      </c>
      <c r="F151" s="31" t="s">
        <v>100</v>
      </c>
      <c r="G151" s="31">
        <v>3011159701</v>
      </c>
      <c r="H151" s="31" t="s">
        <v>117</v>
      </c>
      <c r="I151" s="31" t="s">
        <v>743</v>
      </c>
      <c r="J151" s="33" t="s">
        <v>576</v>
      </c>
      <c r="K151" s="33">
        <v>1743</v>
      </c>
      <c r="L151" s="33" t="s">
        <v>106</v>
      </c>
      <c r="M151" s="33">
        <v>172649250</v>
      </c>
      <c r="N151" s="33"/>
      <c r="O151" s="152" t="s">
        <v>1161</v>
      </c>
      <c r="P151" s="33"/>
      <c r="Q151" s="31" t="s">
        <v>195</v>
      </c>
      <c r="R151" s="31" t="s">
        <v>271</v>
      </c>
      <c r="S151" s="31" t="s">
        <v>86</v>
      </c>
      <c r="T151" s="59" t="s">
        <v>3116</v>
      </c>
      <c r="U151" s="31"/>
      <c r="V151" s="31"/>
    </row>
    <row r="152" spans="2:22" ht="17.45" customHeight="1">
      <c r="B152" s="16">
        <v>2025</v>
      </c>
      <c r="C152" s="31">
        <v>7</v>
      </c>
      <c r="D152" s="31" t="s">
        <v>15</v>
      </c>
      <c r="E152" s="31" t="s">
        <v>270</v>
      </c>
      <c r="F152" s="31" t="s">
        <v>100</v>
      </c>
      <c r="G152" s="31">
        <v>4014218902</v>
      </c>
      <c r="H152" s="31" t="s">
        <v>120</v>
      </c>
      <c r="I152" s="31" t="s">
        <v>248</v>
      </c>
      <c r="J152" s="33" t="s">
        <v>666</v>
      </c>
      <c r="K152" s="33">
        <v>7237</v>
      </c>
      <c r="L152" s="33" t="s">
        <v>235</v>
      </c>
      <c r="M152" s="33">
        <v>1075418200</v>
      </c>
      <c r="N152" s="33"/>
      <c r="O152" s="152" t="s">
        <v>1161</v>
      </c>
      <c r="P152" s="33"/>
      <c r="Q152" s="31" t="s">
        <v>195</v>
      </c>
      <c r="R152" s="31" t="s">
        <v>271</v>
      </c>
      <c r="S152" s="31" t="s">
        <v>86</v>
      </c>
      <c r="T152" s="31" t="s">
        <v>3117</v>
      </c>
      <c r="U152" s="31"/>
      <c r="V152" s="31"/>
    </row>
    <row r="153" spans="2:22" ht="17.45" customHeight="1">
      <c r="B153" s="16">
        <v>2025</v>
      </c>
      <c r="C153" s="31">
        <v>7</v>
      </c>
      <c r="D153" s="31" t="s">
        <v>15</v>
      </c>
      <c r="E153" s="31" t="s">
        <v>270</v>
      </c>
      <c r="F153" s="31" t="s">
        <v>100</v>
      </c>
      <c r="G153" s="31">
        <v>4014238401</v>
      </c>
      <c r="H153" s="31" t="s">
        <v>744</v>
      </c>
      <c r="I153" s="31" t="s">
        <v>745</v>
      </c>
      <c r="J153" s="33" t="s">
        <v>666</v>
      </c>
      <c r="K153" s="33">
        <v>504</v>
      </c>
      <c r="L153" s="33" t="s">
        <v>108</v>
      </c>
      <c r="M153" s="33">
        <v>281437170</v>
      </c>
      <c r="N153" s="33"/>
      <c r="O153" s="152" t="s">
        <v>1161</v>
      </c>
      <c r="P153" s="33"/>
      <c r="Q153" s="31" t="s">
        <v>195</v>
      </c>
      <c r="R153" s="31" t="s">
        <v>271</v>
      </c>
      <c r="S153" s="31" t="s">
        <v>746</v>
      </c>
      <c r="T153" s="59" t="s">
        <v>3116</v>
      </c>
      <c r="U153" s="31"/>
      <c r="V153" s="31"/>
    </row>
    <row r="154" spans="2:22" ht="17.45" customHeight="1">
      <c r="B154" s="16">
        <v>2025</v>
      </c>
      <c r="C154" s="16">
        <v>7</v>
      </c>
      <c r="D154" s="16" t="s">
        <v>15</v>
      </c>
      <c r="E154" s="16" t="s">
        <v>585</v>
      </c>
      <c r="F154" s="16" t="s">
        <v>100</v>
      </c>
      <c r="G154" s="16">
        <v>4511170501</v>
      </c>
      <c r="H154" s="16" t="s">
        <v>2442</v>
      </c>
      <c r="I154" s="16" t="s">
        <v>2443</v>
      </c>
      <c r="J154" s="16" t="s">
        <v>38</v>
      </c>
      <c r="K154" s="16">
        <v>1</v>
      </c>
      <c r="L154" s="16" t="s">
        <v>92</v>
      </c>
      <c r="M154" s="58">
        <v>881742000</v>
      </c>
      <c r="N154" s="16"/>
      <c r="O154" s="152" t="s">
        <v>1161</v>
      </c>
      <c r="P154" s="16"/>
      <c r="Q154" s="16" t="s">
        <v>527</v>
      </c>
      <c r="R154" s="16" t="s">
        <v>528</v>
      </c>
      <c r="S154" s="16" t="s">
        <v>586</v>
      </c>
      <c r="T154" s="31" t="s">
        <v>3117</v>
      </c>
      <c r="U154" s="16"/>
      <c r="V154" s="16"/>
    </row>
    <row r="155" spans="2:22" ht="17.45" customHeight="1">
      <c r="B155" s="16">
        <v>2025</v>
      </c>
      <c r="C155" s="31">
        <v>7</v>
      </c>
      <c r="D155" s="31" t="s">
        <v>15</v>
      </c>
      <c r="E155" s="31" t="s">
        <v>585</v>
      </c>
      <c r="F155" s="31" t="s">
        <v>100</v>
      </c>
      <c r="G155" s="31">
        <v>4511170501</v>
      </c>
      <c r="H155" s="31" t="s">
        <v>2442</v>
      </c>
      <c r="I155" s="31" t="s">
        <v>2443</v>
      </c>
      <c r="J155" s="31" t="s">
        <v>38</v>
      </c>
      <c r="K155" s="31">
        <v>1</v>
      </c>
      <c r="L155" s="31" t="s">
        <v>92</v>
      </c>
      <c r="M155" s="33">
        <v>881742000</v>
      </c>
      <c r="N155" s="31"/>
      <c r="O155" s="152" t="s">
        <v>1161</v>
      </c>
      <c r="P155" s="31"/>
      <c r="Q155" s="31" t="s">
        <v>527</v>
      </c>
      <c r="R155" s="31" t="s">
        <v>528</v>
      </c>
      <c r="S155" s="31" t="s">
        <v>586</v>
      </c>
      <c r="T155" s="31" t="s">
        <v>3117</v>
      </c>
      <c r="U155" s="31"/>
      <c r="V155" s="31"/>
    </row>
    <row r="156" spans="2:22" ht="17.45" customHeight="1">
      <c r="B156" s="16">
        <v>2025</v>
      </c>
      <c r="C156" s="31">
        <v>7</v>
      </c>
      <c r="D156" s="31" t="s">
        <v>14</v>
      </c>
      <c r="E156" s="31" t="s">
        <v>2444</v>
      </c>
      <c r="F156" s="31" t="s">
        <v>52</v>
      </c>
      <c r="G156" s="31">
        <v>3020179401</v>
      </c>
      <c r="H156" s="31" t="s">
        <v>2445</v>
      </c>
      <c r="I156" s="31" t="s">
        <v>2446</v>
      </c>
      <c r="J156" s="33" t="s">
        <v>2447</v>
      </c>
      <c r="K156" s="33">
        <v>1</v>
      </c>
      <c r="L156" s="33" t="s">
        <v>847</v>
      </c>
      <c r="M156" s="33">
        <v>598843000</v>
      </c>
      <c r="N156" s="33"/>
      <c r="O156" s="33"/>
      <c r="P156" s="33"/>
      <c r="Q156" s="31" t="s">
        <v>1011</v>
      </c>
      <c r="R156" s="31" t="s">
        <v>1012</v>
      </c>
      <c r="S156" s="31" t="s">
        <v>1013</v>
      </c>
      <c r="T156" s="59" t="s">
        <v>3116</v>
      </c>
      <c r="U156" s="31"/>
      <c r="V156" s="31"/>
    </row>
    <row r="157" spans="2:22" ht="17.45" customHeight="1">
      <c r="B157" s="16">
        <v>2025</v>
      </c>
      <c r="C157" s="16">
        <v>7</v>
      </c>
      <c r="D157" s="16" t="s">
        <v>14</v>
      </c>
      <c r="E157" s="16" t="s">
        <v>1612</v>
      </c>
      <c r="F157" s="16" t="s">
        <v>51</v>
      </c>
      <c r="G157" s="16">
        <v>3020179401</v>
      </c>
      <c r="H157" s="16" t="s">
        <v>2467</v>
      </c>
      <c r="I157" s="16" t="s">
        <v>32</v>
      </c>
      <c r="J157" s="58" t="s">
        <v>959</v>
      </c>
      <c r="K157" s="58">
        <v>1</v>
      </c>
      <c r="L157" s="58" t="s">
        <v>919</v>
      </c>
      <c r="M157" s="58">
        <v>5000000</v>
      </c>
      <c r="N157" s="58"/>
      <c r="O157" s="33"/>
      <c r="P157" s="58"/>
      <c r="Q157" s="16" t="s">
        <v>1006</v>
      </c>
      <c r="R157" s="16" t="s">
        <v>1614</v>
      </c>
      <c r="S157" s="16" t="s">
        <v>1615</v>
      </c>
      <c r="T157" s="59" t="s">
        <v>3116</v>
      </c>
      <c r="U157" s="31"/>
      <c r="V157" s="31"/>
    </row>
    <row r="158" spans="2:22" ht="17.45" customHeight="1">
      <c r="B158" s="16">
        <v>2025</v>
      </c>
      <c r="C158" s="31">
        <v>7</v>
      </c>
      <c r="D158" s="31" t="s">
        <v>14</v>
      </c>
      <c r="E158" s="16" t="s">
        <v>2473</v>
      </c>
      <c r="F158" s="16" t="s">
        <v>100</v>
      </c>
      <c r="G158" s="16">
        <v>3013150202</v>
      </c>
      <c r="H158" s="16" t="s">
        <v>587</v>
      </c>
      <c r="I158" s="31" t="s">
        <v>2474</v>
      </c>
      <c r="J158" s="33" t="s">
        <v>2475</v>
      </c>
      <c r="K158" s="43">
        <v>788</v>
      </c>
      <c r="L158" s="58" t="s">
        <v>111</v>
      </c>
      <c r="M158" s="33">
        <v>33693000</v>
      </c>
      <c r="N158" s="33"/>
      <c r="O158" s="152" t="s">
        <v>1161</v>
      </c>
      <c r="P158" s="33"/>
      <c r="Q158" s="16" t="s">
        <v>283</v>
      </c>
      <c r="R158" s="16" t="s">
        <v>529</v>
      </c>
      <c r="S158" s="16" t="s">
        <v>530</v>
      </c>
      <c r="T158" s="59" t="s">
        <v>3116</v>
      </c>
      <c r="U158" s="31"/>
      <c r="V158" s="31"/>
    </row>
    <row r="159" spans="2:22" ht="17.45" customHeight="1">
      <c r="B159" s="16">
        <v>2025</v>
      </c>
      <c r="C159" s="31">
        <v>7</v>
      </c>
      <c r="D159" s="31" t="s">
        <v>14</v>
      </c>
      <c r="E159" s="16" t="s">
        <v>658</v>
      </c>
      <c r="F159" s="16" t="s">
        <v>100</v>
      </c>
      <c r="G159" s="16">
        <v>4014229801</v>
      </c>
      <c r="H159" s="31" t="s">
        <v>2476</v>
      </c>
      <c r="I159" s="31" t="s">
        <v>2477</v>
      </c>
      <c r="J159" s="33"/>
      <c r="K159" s="43">
        <v>1</v>
      </c>
      <c r="L159" s="58" t="s">
        <v>108</v>
      </c>
      <c r="M159" s="33">
        <v>12500000</v>
      </c>
      <c r="N159" s="33"/>
      <c r="O159" s="152" t="s">
        <v>1161</v>
      </c>
      <c r="P159" s="33"/>
      <c r="Q159" s="16" t="s">
        <v>283</v>
      </c>
      <c r="R159" s="16" t="s">
        <v>392</v>
      </c>
      <c r="S159" s="16" t="s">
        <v>289</v>
      </c>
      <c r="T159" s="59" t="s">
        <v>3116</v>
      </c>
      <c r="U159" s="31"/>
      <c r="V159" s="31"/>
    </row>
    <row r="160" spans="2:22" ht="17.45" customHeight="1">
      <c r="B160" s="16">
        <v>2025</v>
      </c>
      <c r="C160" s="31">
        <v>7</v>
      </c>
      <c r="D160" s="31" t="s">
        <v>14</v>
      </c>
      <c r="E160" s="16" t="s">
        <v>715</v>
      </c>
      <c r="F160" s="16" t="s">
        <v>100</v>
      </c>
      <c r="G160" s="16">
        <v>3011150501</v>
      </c>
      <c r="H160" s="31" t="s">
        <v>94</v>
      </c>
      <c r="I160" s="31" t="s">
        <v>207</v>
      </c>
      <c r="J160" s="33" t="s">
        <v>16</v>
      </c>
      <c r="K160" s="33">
        <v>527</v>
      </c>
      <c r="L160" s="58" t="s">
        <v>95</v>
      </c>
      <c r="M160" s="33">
        <v>52979309</v>
      </c>
      <c r="N160" s="33"/>
      <c r="O160" s="152" t="s">
        <v>1161</v>
      </c>
      <c r="P160" s="33"/>
      <c r="Q160" s="16" t="s">
        <v>283</v>
      </c>
      <c r="R160" s="16" t="s">
        <v>356</v>
      </c>
      <c r="S160" s="16" t="s">
        <v>202</v>
      </c>
      <c r="T160" s="59" t="s">
        <v>3116</v>
      </c>
      <c r="U160" s="31"/>
      <c r="V160" s="31"/>
    </row>
    <row r="161" spans="2:22" ht="17.45" customHeight="1">
      <c r="B161" s="16">
        <v>2025</v>
      </c>
      <c r="C161" s="31">
        <v>7</v>
      </c>
      <c r="D161" s="31" t="s">
        <v>14</v>
      </c>
      <c r="E161" s="16" t="s">
        <v>715</v>
      </c>
      <c r="F161" s="16" t="s">
        <v>100</v>
      </c>
      <c r="G161" s="16">
        <v>3010161901</v>
      </c>
      <c r="H161" s="31" t="s">
        <v>302</v>
      </c>
      <c r="I161" s="31" t="s">
        <v>716</v>
      </c>
      <c r="J161" s="33" t="s">
        <v>16</v>
      </c>
      <c r="K161" s="33">
        <v>18</v>
      </c>
      <c r="L161" s="58" t="s">
        <v>106</v>
      </c>
      <c r="M161" s="33">
        <v>13705684</v>
      </c>
      <c r="N161" s="33"/>
      <c r="O161" s="33"/>
      <c r="P161" s="32" t="s">
        <v>3119</v>
      </c>
      <c r="Q161" s="16" t="s">
        <v>283</v>
      </c>
      <c r="R161" s="16" t="s">
        <v>356</v>
      </c>
      <c r="S161" s="16" t="s">
        <v>202</v>
      </c>
      <c r="T161" s="59" t="s">
        <v>3116</v>
      </c>
      <c r="U161" s="31"/>
      <c r="V161" s="31"/>
    </row>
    <row r="162" spans="2:22" ht="17.45" customHeight="1">
      <c r="B162" s="16">
        <v>2025</v>
      </c>
      <c r="C162" s="31">
        <v>7</v>
      </c>
      <c r="D162" s="31" t="s">
        <v>14</v>
      </c>
      <c r="E162" s="16" t="s">
        <v>715</v>
      </c>
      <c r="F162" s="16" t="s">
        <v>100</v>
      </c>
      <c r="G162" s="16">
        <v>3012178801</v>
      </c>
      <c r="H162" s="31" t="s">
        <v>717</v>
      </c>
      <c r="I162" s="31" t="s">
        <v>718</v>
      </c>
      <c r="J162" s="33" t="s">
        <v>16</v>
      </c>
      <c r="K162" s="33">
        <v>5110</v>
      </c>
      <c r="L162" s="58" t="s">
        <v>111</v>
      </c>
      <c r="M162" s="33">
        <v>241466000</v>
      </c>
      <c r="N162" s="33"/>
      <c r="O162" s="152" t="s">
        <v>1161</v>
      </c>
      <c r="P162" s="33"/>
      <c r="Q162" s="16" t="s">
        <v>283</v>
      </c>
      <c r="R162" s="16" t="s">
        <v>356</v>
      </c>
      <c r="S162" s="16" t="s">
        <v>202</v>
      </c>
      <c r="T162" s="59" t="s">
        <v>3116</v>
      </c>
      <c r="U162" s="31"/>
      <c r="V162" s="31"/>
    </row>
    <row r="163" spans="2:22" ht="17.45" customHeight="1">
      <c r="B163" s="64">
        <v>2025</v>
      </c>
      <c r="C163" s="59">
        <v>7</v>
      </c>
      <c r="D163" s="59" t="s">
        <v>14</v>
      </c>
      <c r="E163" s="64" t="s">
        <v>2328</v>
      </c>
      <c r="F163" s="64" t="s">
        <v>100</v>
      </c>
      <c r="G163" s="64">
        <v>4014218902</v>
      </c>
      <c r="H163" s="59" t="s">
        <v>2329</v>
      </c>
      <c r="I163" s="59" t="s">
        <v>2330</v>
      </c>
      <c r="J163" s="32" t="s">
        <v>846</v>
      </c>
      <c r="K163" s="32">
        <v>287.17</v>
      </c>
      <c r="L163" s="65" t="s">
        <v>957</v>
      </c>
      <c r="M163" s="32">
        <v>198820844</v>
      </c>
      <c r="N163" s="32"/>
      <c r="O163" s="152" t="s">
        <v>1161</v>
      </c>
      <c r="P163" s="32"/>
      <c r="Q163" s="64" t="s">
        <v>2331</v>
      </c>
      <c r="R163" s="64" t="s">
        <v>1009</v>
      </c>
      <c r="S163" s="64" t="s">
        <v>1010</v>
      </c>
      <c r="T163" s="59" t="s">
        <v>3116</v>
      </c>
      <c r="U163" s="59"/>
      <c r="V163" s="59"/>
    </row>
    <row r="164" spans="2:22" ht="17.45" customHeight="1">
      <c r="B164" s="64">
        <v>2025</v>
      </c>
      <c r="C164" s="59">
        <v>7</v>
      </c>
      <c r="D164" s="59" t="s">
        <v>14</v>
      </c>
      <c r="E164" s="64" t="s">
        <v>2328</v>
      </c>
      <c r="F164" s="64" t="s">
        <v>100</v>
      </c>
      <c r="G164" s="64">
        <v>4014218902</v>
      </c>
      <c r="H164" s="59" t="s">
        <v>2329</v>
      </c>
      <c r="I164" s="59" t="s">
        <v>2332</v>
      </c>
      <c r="J164" s="32" t="s">
        <v>846</v>
      </c>
      <c r="K164" s="32">
        <v>31</v>
      </c>
      <c r="L164" s="65" t="s">
        <v>957</v>
      </c>
      <c r="M164" s="32">
        <v>12817373</v>
      </c>
      <c r="N164" s="32"/>
      <c r="O164" s="152" t="s">
        <v>1161</v>
      </c>
      <c r="P164" s="32"/>
      <c r="Q164" s="64" t="s">
        <v>2331</v>
      </c>
      <c r="R164" s="64" t="s">
        <v>1009</v>
      </c>
      <c r="S164" s="64" t="s">
        <v>1010</v>
      </c>
      <c r="T164" s="59" t="s">
        <v>3116</v>
      </c>
      <c r="U164" s="59"/>
      <c r="V164" s="59"/>
    </row>
    <row r="165" spans="2:22" ht="17.45" customHeight="1">
      <c r="B165" s="16">
        <v>2025</v>
      </c>
      <c r="C165" s="31">
        <v>7</v>
      </c>
      <c r="D165" s="31" t="s">
        <v>14</v>
      </c>
      <c r="E165" s="16" t="s">
        <v>531</v>
      </c>
      <c r="F165" s="16" t="s">
        <v>100</v>
      </c>
      <c r="G165" s="16">
        <v>4014218902</v>
      </c>
      <c r="H165" s="31" t="s">
        <v>588</v>
      </c>
      <c r="I165" s="31" t="s">
        <v>589</v>
      </c>
      <c r="J165" s="32" t="s">
        <v>16</v>
      </c>
      <c r="K165" s="44">
        <v>299</v>
      </c>
      <c r="L165" s="65" t="s">
        <v>235</v>
      </c>
      <c r="M165" s="32">
        <v>236472000</v>
      </c>
      <c r="N165" s="32"/>
      <c r="O165" s="152" t="s">
        <v>1161</v>
      </c>
      <c r="P165" s="32"/>
      <c r="Q165" s="16" t="s">
        <v>181</v>
      </c>
      <c r="R165" s="16" t="s">
        <v>442</v>
      </c>
      <c r="S165" s="16" t="s">
        <v>443</v>
      </c>
      <c r="T165" s="59" t="s">
        <v>3116</v>
      </c>
      <c r="U165" s="59"/>
      <c r="V165" s="59"/>
    </row>
    <row r="166" spans="2:22" ht="17.45" customHeight="1">
      <c r="B166" s="16">
        <v>2025</v>
      </c>
      <c r="C166" s="31">
        <v>7</v>
      </c>
      <c r="D166" s="31" t="s">
        <v>14</v>
      </c>
      <c r="E166" s="64" t="s">
        <v>1859</v>
      </c>
      <c r="F166" s="64" t="s">
        <v>93</v>
      </c>
      <c r="G166" s="64">
        <v>5212150201</v>
      </c>
      <c r="H166" s="59" t="s">
        <v>1860</v>
      </c>
      <c r="I166" s="59" t="s">
        <v>1861</v>
      </c>
      <c r="J166" s="32" t="s">
        <v>1862</v>
      </c>
      <c r="K166" s="32">
        <v>100</v>
      </c>
      <c r="L166" s="65" t="s">
        <v>1863</v>
      </c>
      <c r="M166" s="32">
        <v>600000000</v>
      </c>
      <c r="N166" s="33"/>
      <c r="O166" s="33"/>
      <c r="P166" s="33"/>
      <c r="Q166" s="64" t="s">
        <v>1864</v>
      </c>
      <c r="R166" s="64" t="s">
        <v>734</v>
      </c>
      <c r="S166" s="64" t="s">
        <v>735</v>
      </c>
      <c r="T166" s="59" t="s">
        <v>3116</v>
      </c>
      <c r="U166" s="31"/>
      <c r="V166" s="31"/>
    </row>
    <row r="167" spans="2:22" ht="17.45" customHeight="1">
      <c r="B167" s="16">
        <v>2025</v>
      </c>
      <c r="C167" s="31">
        <v>7</v>
      </c>
      <c r="D167" s="31" t="s">
        <v>14</v>
      </c>
      <c r="E167" s="16" t="s">
        <v>2487</v>
      </c>
      <c r="F167" s="16" t="s">
        <v>53</v>
      </c>
      <c r="G167" s="16">
        <v>4323350601</v>
      </c>
      <c r="H167" s="31" t="s">
        <v>2488</v>
      </c>
      <c r="I167" s="31"/>
      <c r="J167" s="33" t="s">
        <v>2489</v>
      </c>
      <c r="K167" s="33">
        <v>3</v>
      </c>
      <c r="L167" s="58" t="s">
        <v>919</v>
      </c>
      <c r="M167" s="33">
        <v>17250000</v>
      </c>
      <c r="N167" s="33"/>
      <c r="O167" s="33"/>
      <c r="P167" s="33"/>
      <c r="Q167" s="16" t="s">
        <v>1023</v>
      </c>
      <c r="R167" s="16" t="s">
        <v>1024</v>
      </c>
      <c r="S167" s="16" t="s">
        <v>1025</v>
      </c>
      <c r="T167" s="59" t="s">
        <v>3116</v>
      </c>
      <c r="U167" s="31"/>
      <c r="V167" s="31" t="s">
        <v>2490</v>
      </c>
    </row>
    <row r="168" spans="2:22" ht="17.45" customHeight="1">
      <c r="B168" s="64">
        <v>2025</v>
      </c>
      <c r="C168" s="59">
        <v>7</v>
      </c>
      <c r="D168" s="59" t="s">
        <v>14</v>
      </c>
      <c r="E168" s="64" t="s">
        <v>2633</v>
      </c>
      <c r="F168" s="64" t="s">
        <v>51</v>
      </c>
      <c r="G168" s="64" t="s">
        <v>2634</v>
      </c>
      <c r="H168" s="59" t="s">
        <v>2635</v>
      </c>
      <c r="I168" s="59" t="s">
        <v>2454</v>
      </c>
      <c r="J168" s="32" t="s">
        <v>2636</v>
      </c>
      <c r="K168" s="32">
        <v>1</v>
      </c>
      <c r="L168" s="65" t="s">
        <v>847</v>
      </c>
      <c r="M168" s="32">
        <v>4120754000</v>
      </c>
      <c r="N168" s="32"/>
      <c r="O168" s="32"/>
      <c r="P168" s="32"/>
      <c r="Q168" s="153" t="s">
        <v>3128</v>
      </c>
      <c r="R168" s="64" t="s">
        <v>2637</v>
      </c>
      <c r="S168" s="64" t="s">
        <v>2638</v>
      </c>
      <c r="T168" s="16" t="s">
        <v>3117</v>
      </c>
      <c r="U168" s="59"/>
      <c r="V168" s="59"/>
    </row>
    <row r="169" spans="2:22" ht="17.45" customHeight="1">
      <c r="B169" s="64">
        <v>2025</v>
      </c>
      <c r="C169" s="59">
        <v>7</v>
      </c>
      <c r="D169" s="59" t="s">
        <v>14</v>
      </c>
      <c r="E169" s="64" t="s">
        <v>2093</v>
      </c>
      <c r="F169" s="64" t="s">
        <v>52</v>
      </c>
      <c r="G169" s="64">
        <v>9941111801</v>
      </c>
      <c r="H169" s="59" t="s">
        <v>2094</v>
      </c>
      <c r="I169" s="59" t="s">
        <v>206</v>
      </c>
      <c r="J169" s="32" t="s">
        <v>2095</v>
      </c>
      <c r="K169" s="32">
        <v>15</v>
      </c>
      <c r="L169" s="65" t="s">
        <v>2096</v>
      </c>
      <c r="M169" s="32">
        <v>550110000</v>
      </c>
      <c r="N169" s="32"/>
      <c r="O169" s="32"/>
      <c r="P169" s="32"/>
      <c r="Q169" s="64" t="s">
        <v>3129</v>
      </c>
      <c r="R169" s="64" t="s">
        <v>2097</v>
      </c>
      <c r="S169" s="64" t="s">
        <v>2098</v>
      </c>
      <c r="T169" s="59" t="s">
        <v>3116</v>
      </c>
      <c r="U169" s="59"/>
      <c r="V169" s="59"/>
    </row>
    <row r="170" spans="2:22" ht="17.45" customHeight="1">
      <c r="B170" s="64">
        <v>2025</v>
      </c>
      <c r="C170" s="59">
        <v>7</v>
      </c>
      <c r="D170" s="59" t="s">
        <v>15</v>
      </c>
      <c r="E170" s="64" t="s">
        <v>2099</v>
      </c>
      <c r="F170" s="64" t="s">
        <v>93</v>
      </c>
      <c r="G170" s="64">
        <v>4111250101</v>
      </c>
      <c r="H170" s="59" t="s">
        <v>2100</v>
      </c>
      <c r="I170" s="59" t="s">
        <v>206</v>
      </c>
      <c r="J170" s="32" t="s">
        <v>2095</v>
      </c>
      <c r="K170" s="32">
        <v>114</v>
      </c>
      <c r="L170" s="65" t="s">
        <v>2096</v>
      </c>
      <c r="M170" s="32">
        <v>4456000000</v>
      </c>
      <c r="N170" s="32"/>
      <c r="O170" s="32"/>
      <c r="P170" s="32"/>
      <c r="Q170" s="64" t="s">
        <v>3129</v>
      </c>
      <c r="R170" s="64" t="s">
        <v>2097</v>
      </c>
      <c r="S170" s="64" t="s">
        <v>2098</v>
      </c>
      <c r="T170" s="16" t="s">
        <v>3117</v>
      </c>
      <c r="U170" s="59"/>
      <c r="V170" s="59"/>
    </row>
    <row r="171" spans="2:22" ht="17.45" customHeight="1">
      <c r="B171" s="64">
        <v>2025</v>
      </c>
      <c r="C171" s="59">
        <v>7</v>
      </c>
      <c r="D171" s="59" t="s">
        <v>14</v>
      </c>
      <c r="E171" s="64" t="s">
        <v>2101</v>
      </c>
      <c r="F171" s="64" t="s">
        <v>52</v>
      </c>
      <c r="G171" s="64">
        <v>4322250101</v>
      </c>
      <c r="H171" s="59" t="s">
        <v>2102</v>
      </c>
      <c r="I171" s="59" t="s">
        <v>206</v>
      </c>
      <c r="J171" s="32" t="s">
        <v>2095</v>
      </c>
      <c r="K171" s="32">
        <v>8</v>
      </c>
      <c r="L171" s="65" t="s">
        <v>2096</v>
      </c>
      <c r="M171" s="32">
        <v>2304500000</v>
      </c>
      <c r="N171" s="32"/>
      <c r="O171" s="32"/>
      <c r="P171" s="32"/>
      <c r="Q171" s="64" t="s">
        <v>3129</v>
      </c>
      <c r="R171" s="64" t="s">
        <v>2097</v>
      </c>
      <c r="S171" s="64" t="s">
        <v>2098</v>
      </c>
      <c r="T171" s="16" t="s">
        <v>3117</v>
      </c>
      <c r="U171" s="59"/>
      <c r="V171" s="59" t="s">
        <v>78</v>
      </c>
    </row>
    <row r="172" spans="2:22" ht="17.45" customHeight="1">
      <c r="B172" s="64">
        <v>2025</v>
      </c>
      <c r="C172" s="59">
        <v>7</v>
      </c>
      <c r="D172" s="59" t="s">
        <v>15</v>
      </c>
      <c r="E172" s="64" t="s">
        <v>2103</v>
      </c>
      <c r="F172" s="64" t="s">
        <v>93</v>
      </c>
      <c r="G172" s="64">
        <v>4323290201</v>
      </c>
      <c r="H172" s="59" t="s">
        <v>2104</v>
      </c>
      <c r="I172" s="59" t="s">
        <v>206</v>
      </c>
      <c r="J172" s="32" t="s">
        <v>2095</v>
      </c>
      <c r="K172" s="32">
        <v>115</v>
      </c>
      <c r="L172" s="65" t="s">
        <v>116</v>
      </c>
      <c r="M172" s="32">
        <v>80950000</v>
      </c>
      <c r="N172" s="32"/>
      <c r="O172" s="66"/>
      <c r="P172" s="66"/>
      <c r="Q172" s="64" t="s">
        <v>3129</v>
      </c>
      <c r="R172" s="64" t="s">
        <v>2097</v>
      </c>
      <c r="S172" s="64" t="s">
        <v>2098</v>
      </c>
      <c r="T172" s="59" t="s">
        <v>3116</v>
      </c>
      <c r="U172" s="59"/>
      <c r="V172" s="59"/>
    </row>
    <row r="173" spans="2:22" ht="17.45" customHeight="1">
      <c r="B173" s="16">
        <v>2025</v>
      </c>
      <c r="C173" s="31">
        <v>7</v>
      </c>
      <c r="D173" s="31" t="s">
        <v>14</v>
      </c>
      <c r="E173" s="16" t="s">
        <v>2002</v>
      </c>
      <c r="F173" s="16" t="s">
        <v>64</v>
      </c>
      <c r="G173" s="16">
        <v>2110151001</v>
      </c>
      <c r="H173" s="31" t="s">
        <v>2003</v>
      </c>
      <c r="I173" s="31" t="s">
        <v>2004</v>
      </c>
      <c r="J173" s="33" t="s">
        <v>959</v>
      </c>
      <c r="K173" s="33">
        <v>50</v>
      </c>
      <c r="L173" s="58" t="s">
        <v>2005</v>
      </c>
      <c r="M173" s="33">
        <v>9000000</v>
      </c>
      <c r="N173" s="33"/>
      <c r="O173" s="33"/>
      <c r="P173" s="33"/>
      <c r="Q173" s="108" t="s">
        <v>2006</v>
      </c>
      <c r="R173" s="108" t="s">
        <v>2007</v>
      </c>
      <c r="S173" s="108" t="s">
        <v>2008</v>
      </c>
      <c r="T173" s="59" t="s">
        <v>3116</v>
      </c>
      <c r="U173" s="31"/>
      <c r="V173" s="31" t="s">
        <v>78</v>
      </c>
    </row>
    <row r="174" spans="2:22" ht="17.45" customHeight="1">
      <c r="B174" s="16">
        <v>2025</v>
      </c>
      <c r="C174" s="31">
        <v>7</v>
      </c>
      <c r="D174" s="31" t="s">
        <v>15</v>
      </c>
      <c r="E174" s="16" t="s">
        <v>2014</v>
      </c>
      <c r="F174" s="16" t="s">
        <v>100</v>
      </c>
      <c r="G174" s="16">
        <v>3911160501</v>
      </c>
      <c r="H174" s="31" t="s">
        <v>2015</v>
      </c>
      <c r="I174" s="31"/>
      <c r="J174" s="33" t="s">
        <v>2016</v>
      </c>
      <c r="K174" s="33">
        <v>44</v>
      </c>
      <c r="L174" s="58" t="s">
        <v>919</v>
      </c>
      <c r="M174" s="33">
        <v>59000000</v>
      </c>
      <c r="N174" s="33"/>
      <c r="O174" s="152" t="s">
        <v>1161</v>
      </c>
      <c r="P174" s="33"/>
      <c r="Q174" s="154" t="s">
        <v>938</v>
      </c>
      <c r="R174" s="16" t="s">
        <v>1299</v>
      </c>
      <c r="S174" s="16" t="s">
        <v>937</v>
      </c>
      <c r="T174" s="59" t="s">
        <v>3116</v>
      </c>
      <c r="U174" s="31"/>
      <c r="V174" s="31"/>
    </row>
    <row r="175" spans="2:22" ht="17.45" customHeight="1">
      <c r="B175" s="64">
        <v>2025</v>
      </c>
      <c r="C175" s="59">
        <v>7</v>
      </c>
      <c r="D175" s="59" t="s">
        <v>14</v>
      </c>
      <c r="E175" s="64" t="s">
        <v>719</v>
      </c>
      <c r="F175" s="64" t="s">
        <v>63</v>
      </c>
      <c r="G175" s="64">
        <v>4111180401</v>
      </c>
      <c r="H175" s="59" t="s">
        <v>720</v>
      </c>
      <c r="I175" s="59" t="s">
        <v>565</v>
      </c>
      <c r="J175" s="59" t="s">
        <v>721</v>
      </c>
      <c r="K175" s="59">
        <v>7</v>
      </c>
      <c r="L175" s="64" t="s">
        <v>102</v>
      </c>
      <c r="M175" s="32">
        <v>53900000</v>
      </c>
      <c r="N175" s="32"/>
      <c r="O175" s="32"/>
      <c r="P175" s="32"/>
      <c r="Q175" s="64" t="s">
        <v>217</v>
      </c>
      <c r="R175" s="64" t="s">
        <v>722</v>
      </c>
      <c r="S175" s="64" t="s">
        <v>218</v>
      </c>
      <c r="T175" s="59" t="s">
        <v>3116</v>
      </c>
      <c r="U175" s="59"/>
      <c r="V175" s="59"/>
    </row>
    <row r="176" spans="2:22" ht="17.45" customHeight="1">
      <c r="B176" s="64">
        <v>2025</v>
      </c>
      <c r="C176" s="59">
        <v>7</v>
      </c>
      <c r="D176" s="59" t="s">
        <v>15</v>
      </c>
      <c r="E176" s="64" t="s">
        <v>683</v>
      </c>
      <c r="F176" s="64" t="s">
        <v>100</v>
      </c>
      <c r="G176" s="64">
        <v>4014160701</v>
      </c>
      <c r="H176" s="59" t="s">
        <v>1868</v>
      </c>
      <c r="I176" s="59">
        <v>700</v>
      </c>
      <c r="J176" s="32" t="s">
        <v>303</v>
      </c>
      <c r="K176" s="32">
        <v>2</v>
      </c>
      <c r="L176" s="65" t="s">
        <v>108</v>
      </c>
      <c r="M176" s="32">
        <v>99253087</v>
      </c>
      <c r="N176" s="32"/>
      <c r="O176" s="152" t="s">
        <v>1161</v>
      </c>
      <c r="P176" s="32"/>
      <c r="Q176" s="64" t="s">
        <v>200</v>
      </c>
      <c r="R176" s="64" t="s">
        <v>286</v>
      </c>
      <c r="S176" s="64" t="s">
        <v>287</v>
      </c>
      <c r="T176" s="59" t="s">
        <v>3116</v>
      </c>
      <c r="U176" s="59"/>
      <c r="V176" s="59"/>
    </row>
    <row r="177" spans="2:22" ht="17.45" customHeight="1">
      <c r="B177" s="64">
        <v>2025</v>
      </c>
      <c r="C177" s="59">
        <v>7</v>
      </c>
      <c r="D177" s="59" t="s">
        <v>15</v>
      </c>
      <c r="E177" s="64" t="s">
        <v>683</v>
      </c>
      <c r="F177" s="64" t="s">
        <v>100</v>
      </c>
      <c r="G177" s="64">
        <v>4014160701</v>
      </c>
      <c r="H177" s="59" t="s">
        <v>1869</v>
      </c>
      <c r="I177" s="59">
        <v>700</v>
      </c>
      <c r="J177" s="32" t="s">
        <v>303</v>
      </c>
      <c r="K177" s="32">
        <v>2</v>
      </c>
      <c r="L177" s="65" t="s">
        <v>108</v>
      </c>
      <c r="M177" s="32">
        <v>32595069</v>
      </c>
      <c r="N177" s="32"/>
      <c r="O177" s="152" t="s">
        <v>1161</v>
      </c>
      <c r="P177" s="32"/>
      <c r="Q177" s="64" t="s">
        <v>200</v>
      </c>
      <c r="R177" s="64" t="s">
        <v>286</v>
      </c>
      <c r="S177" s="64" t="s">
        <v>287</v>
      </c>
      <c r="T177" s="59" t="s">
        <v>3116</v>
      </c>
      <c r="U177" s="59"/>
      <c r="V177" s="59"/>
    </row>
    <row r="178" spans="2:22" ht="17.45" customHeight="1">
      <c r="B178" s="64">
        <v>2025</v>
      </c>
      <c r="C178" s="59">
        <v>7</v>
      </c>
      <c r="D178" s="59" t="s">
        <v>15</v>
      </c>
      <c r="E178" s="64" t="s">
        <v>683</v>
      </c>
      <c r="F178" s="64" t="s">
        <v>51</v>
      </c>
      <c r="G178" s="64"/>
      <c r="H178" s="59" t="s">
        <v>1870</v>
      </c>
      <c r="I178" s="59" t="s">
        <v>1871</v>
      </c>
      <c r="J178" s="32" t="s">
        <v>303</v>
      </c>
      <c r="K178" s="32">
        <v>1</v>
      </c>
      <c r="L178" s="65" t="s">
        <v>108</v>
      </c>
      <c r="M178" s="32">
        <v>191670000</v>
      </c>
      <c r="N178" s="32"/>
      <c r="O178" s="32"/>
      <c r="P178" s="32"/>
      <c r="Q178" s="64" t="s">
        <v>200</v>
      </c>
      <c r="R178" s="64" t="s">
        <v>286</v>
      </c>
      <c r="S178" s="64" t="s">
        <v>287</v>
      </c>
      <c r="T178" s="59" t="s">
        <v>3116</v>
      </c>
      <c r="U178" s="59"/>
      <c r="V178" s="59"/>
    </row>
    <row r="179" spans="2:22" ht="17.45" customHeight="1">
      <c r="B179" s="64">
        <v>2025</v>
      </c>
      <c r="C179" s="59">
        <v>7</v>
      </c>
      <c r="D179" s="59" t="s">
        <v>15</v>
      </c>
      <c r="E179" s="64" t="s">
        <v>683</v>
      </c>
      <c r="F179" s="64" t="s">
        <v>51</v>
      </c>
      <c r="G179" s="64"/>
      <c r="H179" s="59" t="s">
        <v>1872</v>
      </c>
      <c r="I179" s="59">
        <v>200</v>
      </c>
      <c r="J179" s="32" t="s">
        <v>303</v>
      </c>
      <c r="K179" s="32">
        <v>3</v>
      </c>
      <c r="L179" s="65" t="s">
        <v>108</v>
      </c>
      <c r="M179" s="32">
        <v>11302000</v>
      </c>
      <c r="N179" s="32"/>
      <c r="O179" s="76"/>
      <c r="P179" s="76"/>
      <c r="Q179" s="64" t="s">
        <v>200</v>
      </c>
      <c r="R179" s="64" t="s">
        <v>286</v>
      </c>
      <c r="S179" s="64" t="s">
        <v>287</v>
      </c>
      <c r="T179" s="59" t="s">
        <v>3116</v>
      </c>
      <c r="U179" s="59"/>
      <c r="V179" s="59"/>
    </row>
    <row r="180" spans="2:22" ht="17.45" customHeight="1">
      <c r="B180" s="64">
        <v>2025</v>
      </c>
      <c r="C180" s="59">
        <v>7</v>
      </c>
      <c r="D180" s="59" t="s">
        <v>14</v>
      </c>
      <c r="E180" s="64" t="s">
        <v>2038</v>
      </c>
      <c r="F180" s="64" t="s">
        <v>100</v>
      </c>
      <c r="G180" s="64">
        <v>3011150501</v>
      </c>
      <c r="H180" s="59" t="s">
        <v>94</v>
      </c>
      <c r="I180" s="59" t="s">
        <v>208</v>
      </c>
      <c r="J180" s="32" t="s">
        <v>576</v>
      </c>
      <c r="K180" s="32">
        <v>131</v>
      </c>
      <c r="L180" s="65" t="s">
        <v>119</v>
      </c>
      <c r="M180" s="32">
        <v>55849360</v>
      </c>
      <c r="N180" s="32"/>
      <c r="O180" s="152" t="s">
        <v>1161</v>
      </c>
      <c r="P180" s="32"/>
      <c r="Q180" s="64" t="s">
        <v>1303</v>
      </c>
      <c r="R180" s="64" t="s">
        <v>921</v>
      </c>
      <c r="S180" s="64" t="s">
        <v>532</v>
      </c>
      <c r="T180" s="59" t="s">
        <v>3116</v>
      </c>
      <c r="U180" s="59"/>
      <c r="V180" s="59"/>
    </row>
    <row r="181" spans="2:22" ht="17.45" customHeight="1">
      <c r="B181" s="64">
        <v>2025</v>
      </c>
      <c r="C181" s="59">
        <v>7</v>
      </c>
      <c r="D181" s="59" t="s">
        <v>14</v>
      </c>
      <c r="E181" s="64" t="s">
        <v>2038</v>
      </c>
      <c r="F181" s="64" t="s">
        <v>100</v>
      </c>
      <c r="G181" s="64">
        <v>4014178201</v>
      </c>
      <c r="H181" s="59" t="s">
        <v>2039</v>
      </c>
      <c r="I181" s="59" t="s">
        <v>2040</v>
      </c>
      <c r="J181" s="32" t="s">
        <v>239</v>
      </c>
      <c r="K181" s="32">
        <v>324</v>
      </c>
      <c r="L181" s="65" t="s">
        <v>98</v>
      </c>
      <c r="M181" s="32">
        <v>22356000</v>
      </c>
      <c r="N181" s="32"/>
      <c r="O181" s="152" t="s">
        <v>1161</v>
      </c>
      <c r="P181" s="32"/>
      <c r="Q181" s="64" t="s">
        <v>1303</v>
      </c>
      <c r="R181" s="64" t="s">
        <v>921</v>
      </c>
      <c r="S181" s="64" t="s">
        <v>532</v>
      </c>
      <c r="T181" s="59" t="s">
        <v>3116</v>
      </c>
      <c r="U181" s="59"/>
      <c r="V181" s="59"/>
    </row>
    <row r="182" spans="2:22" ht="17.45" customHeight="1">
      <c r="B182" s="64">
        <v>2025</v>
      </c>
      <c r="C182" s="59">
        <v>7</v>
      </c>
      <c r="D182" s="59" t="s">
        <v>14</v>
      </c>
      <c r="E182" s="64" t="s">
        <v>2038</v>
      </c>
      <c r="F182" s="64" t="s">
        <v>100</v>
      </c>
      <c r="G182" s="64">
        <v>3011180101</v>
      </c>
      <c r="H182" s="59" t="s">
        <v>606</v>
      </c>
      <c r="I182" s="59" t="s">
        <v>2041</v>
      </c>
      <c r="J182" s="32" t="s">
        <v>576</v>
      </c>
      <c r="K182" s="32">
        <v>3177</v>
      </c>
      <c r="L182" s="65" t="s">
        <v>130</v>
      </c>
      <c r="M182" s="32">
        <v>15694380</v>
      </c>
      <c r="N182" s="32"/>
      <c r="O182" s="152" t="s">
        <v>1161</v>
      </c>
      <c r="P182" s="32"/>
      <c r="Q182" s="64" t="s">
        <v>1303</v>
      </c>
      <c r="R182" s="64" t="s">
        <v>921</v>
      </c>
      <c r="S182" s="64" t="s">
        <v>532</v>
      </c>
      <c r="T182" s="59" t="s">
        <v>3116</v>
      </c>
      <c r="U182" s="59"/>
      <c r="V182" s="59"/>
    </row>
    <row r="183" spans="2:22" ht="17.45" customHeight="1">
      <c r="B183" s="64">
        <v>2025</v>
      </c>
      <c r="C183" s="59">
        <v>7</v>
      </c>
      <c r="D183" s="59" t="s">
        <v>14</v>
      </c>
      <c r="E183" s="64" t="s">
        <v>533</v>
      </c>
      <c r="F183" s="64" t="s">
        <v>100</v>
      </c>
      <c r="G183" s="64">
        <v>3011159701</v>
      </c>
      <c r="H183" s="59" t="s">
        <v>117</v>
      </c>
      <c r="I183" s="59" t="s">
        <v>590</v>
      </c>
      <c r="J183" s="32" t="s">
        <v>16</v>
      </c>
      <c r="K183" s="32">
        <v>226</v>
      </c>
      <c r="L183" s="65" t="s">
        <v>119</v>
      </c>
      <c r="M183" s="32">
        <v>27061240</v>
      </c>
      <c r="N183" s="32"/>
      <c r="O183" s="152" t="s">
        <v>1161</v>
      </c>
      <c r="P183" s="32"/>
      <c r="Q183" s="64" t="s">
        <v>357</v>
      </c>
      <c r="R183" s="64" t="s">
        <v>358</v>
      </c>
      <c r="S183" s="64" t="s">
        <v>359</v>
      </c>
      <c r="T183" s="59" t="s">
        <v>3116</v>
      </c>
      <c r="U183" s="59"/>
      <c r="V183" s="59"/>
    </row>
    <row r="184" spans="2:22" ht="17.45" customHeight="1">
      <c r="B184" s="64">
        <v>2025</v>
      </c>
      <c r="C184" s="59">
        <v>7</v>
      </c>
      <c r="D184" s="59" t="s">
        <v>14</v>
      </c>
      <c r="E184" s="64" t="s">
        <v>533</v>
      </c>
      <c r="F184" s="64" t="s">
        <v>100</v>
      </c>
      <c r="G184" s="64">
        <v>3011159701</v>
      </c>
      <c r="H184" s="59" t="s">
        <v>117</v>
      </c>
      <c r="I184" s="59" t="s">
        <v>591</v>
      </c>
      <c r="J184" s="32" t="s">
        <v>16</v>
      </c>
      <c r="K184" s="32">
        <v>291</v>
      </c>
      <c r="L184" s="65" t="s">
        <v>119</v>
      </c>
      <c r="M184" s="32">
        <v>28424880</v>
      </c>
      <c r="N184" s="32"/>
      <c r="O184" s="152" t="s">
        <v>1161</v>
      </c>
      <c r="P184" s="32"/>
      <c r="Q184" s="64" t="s">
        <v>357</v>
      </c>
      <c r="R184" s="64" t="s">
        <v>358</v>
      </c>
      <c r="S184" s="64" t="s">
        <v>359</v>
      </c>
      <c r="T184" s="59" t="s">
        <v>3116</v>
      </c>
      <c r="U184" s="59"/>
      <c r="V184" s="59"/>
    </row>
    <row r="185" spans="2:22" ht="17.45" customHeight="1">
      <c r="B185" s="64">
        <v>2025</v>
      </c>
      <c r="C185" s="59">
        <v>7</v>
      </c>
      <c r="D185" s="59" t="s">
        <v>14</v>
      </c>
      <c r="E185" s="64" t="s">
        <v>2042</v>
      </c>
      <c r="F185" s="64" t="s">
        <v>100</v>
      </c>
      <c r="G185" s="64">
        <v>3011150501</v>
      </c>
      <c r="H185" s="59" t="s">
        <v>94</v>
      </c>
      <c r="I185" s="59" t="s">
        <v>207</v>
      </c>
      <c r="J185" s="32" t="s">
        <v>16</v>
      </c>
      <c r="K185" s="32">
        <v>27</v>
      </c>
      <c r="L185" s="65" t="s">
        <v>111</v>
      </c>
      <c r="M185" s="32">
        <v>2899800</v>
      </c>
      <c r="N185" s="32"/>
      <c r="O185" s="152" t="s">
        <v>1161</v>
      </c>
      <c r="P185" s="32"/>
      <c r="Q185" s="64" t="s">
        <v>361</v>
      </c>
      <c r="R185" s="64" t="s">
        <v>85</v>
      </c>
      <c r="S185" s="64" t="s">
        <v>534</v>
      </c>
      <c r="T185" s="59" t="s">
        <v>3116</v>
      </c>
      <c r="U185" s="59"/>
      <c r="V185" s="59"/>
    </row>
    <row r="186" spans="2:22" ht="17.45" customHeight="1">
      <c r="B186" s="64">
        <v>2025</v>
      </c>
      <c r="C186" s="64">
        <v>7</v>
      </c>
      <c r="D186" s="64" t="s">
        <v>14</v>
      </c>
      <c r="E186" s="59" t="s">
        <v>2042</v>
      </c>
      <c r="F186" s="64" t="s">
        <v>100</v>
      </c>
      <c r="G186" s="59">
        <v>3011150501</v>
      </c>
      <c r="H186" s="59" t="s">
        <v>94</v>
      </c>
      <c r="I186" s="59" t="s">
        <v>209</v>
      </c>
      <c r="J186" s="32" t="s">
        <v>16</v>
      </c>
      <c r="K186" s="65">
        <v>396</v>
      </c>
      <c r="L186" s="65" t="s">
        <v>111</v>
      </c>
      <c r="M186" s="32">
        <v>34693560</v>
      </c>
      <c r="N186" s="65"/>
      <c r="O186" s="152" t="s">
        <v>1161</v>
      </c>
      <c r="P186" s="65"/>
      <c r="Q186" s="64" t="s">
        <v>361</v>
      </c>
      <c r="R186" s="64" t="s">
        <v>85</v>
      </c>
      <c r="S186" s="64" t="s">
        <v>534</v>
      </c>
      <c r="T186" s="59" t="s">
        <v>3116</v>
      </c>
      <c r="U186" s="64"/>
      <c r="V186" s="64"/>
    </row>
    <row r="187" spans="2:22" ht="17.45" customHeight="1">
      <c r="B187" s="64">
        <v>2025</v>
      </c>
      <c r="C187" s="59">
        <v>7</v>
      </c>
      <c r="D187" s="59" t="s">
        <v>14</v>
      </c>
      <c r="E187" s="59" t="s">
        <v>2042</v>
      </c>
      <c r="F187" s="59" t="s">
        <v>100</v>
      </c>
      <c r="G187" s="59">
        <v>3011150501</v>
      </c>
      <c r="H187" s="59" t="s">
        <v>94</v>
      </c>
      <c r="I187" s="59" t="s">
        <v>208</v>
      </c>
      <c r="J187" s="32" t="s">
        <v>16</v>
      </c>
      <c r="K187" s="32">
        <v>10</v>
      </c>
      <c r="L187" s="65" t="s">
        <v>111</v>
      </c>
      <c r="M187" s="32">
        <v>973630</v>
      </c>
      <c r="N187" s="32"/>
      <c r="O187" s="152" t="s">
        <v>1161</v>
      </c>
      <c r="P187" s="32"/>
      <c r="Q187" s="64" t="s">
        <v>361</v>
      </c>
      <c r="R187" s="64" t="s">
        <v>85</v>
      </c>
      <c r="S187" s="64" t="s">
        <v>534</v>
      </c>
      <c r="T187" s="59" t="s">
        <v>3116</v>
      </c>
      <c r="U187" s="59"/>
      <c r="V187" s="64"/>
    </row>
    <row r="188" spans="2:22" ht="17.45" customHeight="1">
      <c r="B188" s="64">
        <v>2025</v>
      </c>
      <c r="C188" s="59">
        <v>7</v>
      </c>
      <c r="D188" s="59" t="s">
        <v>14</v>
      </c>
      <c r="E188" s="59" t="s">
        <v>2042</v>
      </c>
      <c r="F188" s="59" t="s">
        <v>100</v>
      </c>
      <c r="G188" s="59">
        <v>3010161901</v>
      </c>
      <c r="H188" s="59" t="s">
        <v>107</v>
      </c>
      <c r="I188" s="59" t="s">
        <v>2043</v>
      </c>
      <c r="J188" s="32" t="s">
        <v>16</v>
      </c>
      <c r="K188" s="32">
        <v>1.4179999999999999</v>
      </c>
      <c r="L188" s="65" t="s">
        <v>106</v>
      </c>
      <c r="M188" s="32">
        <v>1103964</v>
      </c>
      <c r="N188" s="32"/>
      <c r="O188" s="152" t="s">
        <v>1161</v>
      </c>
      <c r="P188" s="32"/>
      <c r="Q188" s="64" t="s">
        <v>361</v>
      </c>
      <c r="R188" s="64" t="s">
        <v>85</v>
      </c>
      <c r="S188" s="64" t="s">
        <v>534</v>
      </c>
      <c r="T188" s="59" t="s">
        <v>3116</v>
      </c>
      <c r="U188" s="59"/>
      <c r="V188" s="64"/>
    </row>
    <row r="189" spans="2:22" ht="17.45" customHeight="1">
      <c r="B189" s="64">
        <v>2025</v>
      </c>
      <c r="C189" s="64">
        <v>7</v>
      </c>
      <c r="D189" s="64" t="s">
        <v>14</v>
      </c>
      <c r="E189" s="64" t="s">
        <v>2042</v>
      </c>
      <c r="F189" s="64" t="s">
        <v>100</v>
      </c>
      <c r="G189" s="64">
        <v>3010161901</v>
      </c>
      <c r="H189" s="64" t="s">
        <v>107</v>
      </c>
      <c r="I189" s="64" t="s">
        <v>2044</v>
      </c>
      <c r="J189" s="65" t="s">
        <v>16</v>
      </c>
      <c r="K189" s="65">
        <v>1.954</v>
      </c>
      <c r="L189" s="65" t="s">
        <v>106</v>
      </c>
      <c r="M189" s="65">
        <v>1521259</v>
      </c>
      <c r="N189" s="65"/>
      <c r="O189" s="152" t="s">
        <v>1161</v>
      </c>
      <c r="P189" s="65"/>
      <c r="Q189" s="64" t="s">
        <v>361</v>
      </c>
      <c r="R189" s="64" t="s">
        <v>85</v>
      </c>
      <c r="S189" s="64" t="s">
        <v>534</v>
      </c>
      <c r="T189" s="59" t="s">
        <v>3116</v>
      </c>
      <c r="U189" s="64"/>
      <c r="V189" s="64"/>
    </row>
    <row r="190" spans="2:22" ht="17.45" customHeight="1">
      <c r="B190" s="64">
        <v>2025</v>
      </c>
      <c r="C190" s="59">
        <v>7</v>
      </c>
      <c r="D190" s="59" t="s">
        <v>14</v>
      </c>
      <c r="E190" s="59" t="s">
        <v>2052</v>
      </c>
      <c r="F190" s="59" t="s">
        <v>100</v>
      </c>
      <c r="G190" s="59">
        <v>3011150501</v>
      </c>
      <c r="H190" s="59" t="s">
        <v>94</v>
      </c>
      <c r="I190" s="59" t="s">
        <v>209</v>
      </c>
      <c r="J190" s="32" t="s">
        <v>16</v>
      </c>
      <c r="K190" s="32">
        <v>208</v>
      </c>
      <c r="L190" s="32" t="s">
        <v>95</v>
      </c>
      <c r="M190" s="32">
        <v>22950720</v>
      </c>
      <c r="N190" s="32"/>
      <c r="O190" s="152" t="s">
        <v>1161</v>
      </c>
      <c r="P190" s="32"/>
      <c r="Q190" s="59" t="s">
        <v>222</v>
      </c>
      <c r="R190" s="59" t="s">
        <v>2053</v>
      </c>
      <c r="S190" s="59" t="s">
        <v>2054</v>
      </c>
      <c r="T190" s="59" t="s">
        <v>3116</v>
      </c>
      <c r="U190" s="59"/>
      <c r="V190" s="59"/>
    </row>
    <row r="191" spans="2:22" ht="17.45" customHeight="1">
      <c r="B191" s="64">
        <v>2025</v>
      </c>
      <c r="C191" s="59">
        <v>7</v>
      </c>
      <c r="D191" s="59" t="s">
        <v>14</v>
      </c>
      <c r="E191" s="59" t="s">
        <v>2055</v>
      </c>
      <c r="F191" s="59" t="s">
        <v>100</v>
      </c>
      <c r="G191" s="110">
        <v>3011150501</v>
      </c>
      <c r="H191" s="59" t="s">
        <v>94</v>
      </c>
      <c r="I191" s="59" t="s">
        <v>209</v>
      </c>
      <c r="J191" s="32" t="s">
        <v>16</v>
      </c>
      <c r="K191" s="32">
        <v>253</v>
      </c>
      <c r="L191" s="32" t="s">
        <v>95</v>
      </c>
      <c r="M191" s="32">
        <v>27916020</v>
      </c>
      <c r="N191" s="32"/>
      <c r="O191" s="152" t="s">
        <v>1161</v>
      </c>
      <c r="P191" s="32"/>
      <c r="Q191" s="59" t="s">
        <v>222</v>
      </c>
      <c r="R191" s="59" t="s">
        <v>2056</v>
      </c>
      <c r="S191" s="59" t="s">
        <v>2057</v>
      </c>
      <c r="T191" s="59" t="s">
        <v>3116</v>
      </c>
      <c r="U191" s="59"/>
      <c r="V191" s="59"/>
    </row>
    <row r="192" spans="2:22" ht="17.45" customHeight="1">
      <c r="B192" s="64">
        <v>2025</v>
      </c>
      <c r="C192" s="64">
        <v>7</v>
      </c>
      <c r="D192" s="64" t="s">
        <v>14</v>
      </c>
      <c r="E192" s="64" t="s">
        <v>2058</v>
      </c>
      <c r="F192" s="64" t="s">
        <v>100</v>
      </c>
      <c r="G192" s="59">
        <v>3011150501</v>
      </c>
      <c r="H192" s="64" t="s">
        <v>94</v>
      </c>
      <c r="I192" s="64" t="s">
        <v>209</v>
      </c>
      <c r="J192" s="65" t="s">
        <v>16</v>
      </c>
      <c r="K192" s="65">
        <v>345</v>
      </c>
      <c r="L192" s="65" t="s">
        <v>95</v>
      </c>
      <c r="M192" s="65">
        <v>38067300</v>
      </c>
      <c r="N192" s="65"/>
      <c r="O192" s="152" t="s">
        <v>1161</v>
      </c>
      <c r="P192" s="65"/>
      <c r="Q192" s="59" t="s">
        <v>222</v>
      </c>
      <c r="R192" s="64" t="s">
        <v>2059</v>
      </c>
      <c r="S192" s="64" t="s">
        <v>2060</v>
      </c>
      <c r="T192" s="59" t="s">
        <v>3116</v>
      </c>
      <c r="U192" s="64"/>
      <c r="V192" s="64"/>
    </row>
    <row r="193" spans="2:22" ht="17.45" customHeight="1">
      <c r="B193" s="64">
        <v>2025</v>
      </c>
      <c r="C193" s="64">
        <v>7</v>
      </c>
      <c r="D193" s="64" t="s">
        <v>14</v>
      </c>
      <c r="E193" s="64" t="s">
        <v>2061</v>
      </c>
      <c r="F193" s="64" t="s">
        <v>100</v>
      </c>
      <c r="G193" s="64">
        <v>3011150501</v>
      </c>
      <c r="H193" s="64" t="s">
        <v>94</v>
      </c>
      <c r="I193" s="59" t="s">
        <v>209</v>
      </c>
      <c r="J193" s="65" t="s">
        <v>16</v>
      </c>
      <c r="K193" s="32">
        <v>193</v>
      </c>
      <c r="L193" s="32" t="s">
        <v>95</v>
      </c>
      <c r="M193" s="32">
        <v>21295620</v>
      </c>
      <c r="N193" s="65"/>
      <c r="O193" s="152" t="s">
        <v>1161</v>
      </c>
      <c r="P193" s="65"/>
      <c r="Q193" s="59" t="s">
        <v>222</v>
      </c>
      <c r="R193" s="64" t="s">
        <v>2062</v>
      </c>
      <c r="S193" s="59" t="s">
        <v>2063</v>
      </c>
      <c r="T193" s="59" t="s">
        <v>3116</v>
      </c>
      <c r="U193" s="64"/>
      <c r="V193" s="64"/>
    </row>
    <row r="194" spans="2:22" ht="17.45" customHeight="1">
      <c r="B194" s="64">
        <v>2025</v>
      </c>
      <c r="C194" s="59">
        <v>7</v>
      </c>
      <c r="D194" s="59" t="s">
        <v>14</v>
      </c>
      <c r="E194" s="64" t="s">
        <v>2064</v>
      </c>
      <c r="F194" s="59" t="s">
        <v>100</v>
      </c>
      <c r="G194" s="59">
        <v>3011150501</v>
      </c>
      <c r="H194" s="59" t="s">
        <v>94</v>
      </c>
      <c r="I194" s="59" t="s">
        <v>209</v>
      </c>
      <c r="J194" s="65" t="s">
        <v>16</v>
      </c>
      <c r="K194" s="32">
        <v>168</v>
      </c>
      <c r="L194" s="32" t="s">
        <v>95</v>
      </c>
      <c r="M194" s="32">
        <v>18537120</v>
      </c>
      <c r="N194" s="32"/>
      <c r="O194" s="152" t="s">
        <v>1161</v>
      </c>
      <c r="P194" s="32"/>
      <c r="Q194" s="59" t="s">
        <v>222</v>
      </c>
      <c r="R194" s="64" t="s">
        <v>2056</v>
      </c>
      <c r="S194" s="59" t="s">
        <v>2057</v>
      </c>
      <c r="T194" s="59" t="s">
        <v>3116</v>
      </c>
      <c r="U194" s="59"/>
      <c r="V194" s="59"/>
    </row>
    <row r="195" spans="2:22" ht="17.45" customHeight="1">
      <c r="B195" s="64">
        <v>2025</v>
      </c>
      <c r="C195" s="59">
        <v>7</v>
      </c>
      <c r="D195" s="59" t="s">
        <v>14</v>
      </c>
      <c r="E195" s="64" t="s">
        <v>2070</v>
      </c>
      <c r="F195" s="59" t="s">
        <v>51</v>
      </c>
      <c r="G195" s="59">
        <v>3912110301</v>
      </c>
      <c r="H195" s="59" t="s">
        <v>104</v>
      </c>
      <c r="I195" s="59" t="s">
        <v>2071</v>
      </c>
      <c r="J195" s="65"/>
      <c r="K195" s="32">
        <v>1</v>
      </c>
      <c r="L195" s="32" t="s">
        <v>92</v>
      </c>
      <c r="M195" s="32">
        <v>501764629</v>
      </c>
      <c r="N195" s="32"/>
      <c r="O195" s="32"/>
      <c r="P195" s="32"/>
      <c r="Q195" s="59" t="s">
        <v>179</v>
      </c>
      <c r="R195" s="64" t="s">
        <v>559</v>
      </c>
      <c r="S195" s="59" t="s">
        <v>560</v>
      </c>
      <c r="T195" s="59" t="s">
        <v>3116</v>
      </c>
      <c r="U195" s="59"/>
      <c r="V195" s="59"/>
    </row>
    <row r="196" spans="2:22" ht="17.45" customHeight="1">
      <c r="B196" s="64">
        <v>2025</v>
      </c>
      <c r="C196" s="59">
        <v>7</v>
      </c>
      <c r="D196" s="59" t="s">
        <v>14</v>
      </c>
      <c r="E196" s="64" t="s">
        <v>2065</v>
      </c>
      <c r="F196" s="59" t="s">
        <v>100</v>
      </c>
      <c r="G196" s="64">
        <v>2410171201</v>
      </c>
      <c r="H196" s="59" t="s">
        <v>2066</v>
      </c>
      <c r="I196" s="59"/>
      <c r="J196" s="65" t="s">
        <v>224</v>
      </c>
      <c r="K196" s="32">
        <v>1</v>
      </c>
      <c r="L196" s="32" t="s">
        <v>2067</v>
      </c>
      <c r="M196" s="32">
        <v>135964000</v>
      </c>
      <c r="N196" s="32"/>
      <c r="O196" s="152" t="s">
        <v>1161</v>
      </c>
      <c r="P196" s="32"/>
      <c r="Q196" s="59" t="s">
        <v>139</v>
      </c>
      <c r="R196" s="64" t="s">
        <v>909</v>
      </c>
      <c r="S196" s="59" t="s">
        <v>910</v>
      </c>
      <c r="T196" s="59" t="s">
        <v>3116</v>
      </c>
      <c r="U196" s="59"/>
      <c r="V196" s="59"/>
    </row>
    <row r="197" spans="2:22" ht="17.45" customHeight="1">
      <c r="B197" s="59">
        <v>2025</v>
      </c>
      <c r="C197" s="59">
        <v>7</v>
      </c>
      <c r="D197" s="59" t="s">
        <v>14</v>
      </c>
      <c r="E197" s="59" t="s">
        <v>2072</v>
      </c>
      <c r="F197" s="59" t="s">
        <v>100</v>
      </c>
      <c r="G197" s="59">
        <v>3013150202</v>
      </c>
      <c r="H197" s="59" t="s">
        <v>2073</v>
      </c>
      <c r="I197" s="59" t="s">
        <v>679</v>
      </c>
      <c r="J197" s="32" t="s">
        <v>16</v>
      </c>
      <c r="K197" s="32">
        <v>90</v>
      </c>
      <c r="L197" s="32" t="s">
        <v>102</v>
      </c>
      <c r="M197" s="32">
        <v>6552000</v>
      </c>
      <c r="N197" s="32"/>
      <c r="O197" s="152" t="s">
        <v>1161</v>
      </c>
      <c r="P197" s="32"/>
      <c r="Q197" s="59" t="s">
        <v>180</v>
      </c>
      <c r="R197" s="59" t="s">
        <v>911</v>
      </c>
      <c r="S197" s="59" t="s">
        <v>912</v>
      </c>
      <c r="T197" s="59" t="s">
        <v>3116</v>
      </c>
      <c r="U197" s="59"/>
      <c r="V197" s="59"/>
    </row>
    <row r="198" spans="2:22" ht="17.45" customHeight="1">
      <c r="B198" s="59">
        <v>2025</v>
      </c>
      <c r="C198" s="59">
        <v>7</v>
      </c>
      <c r="D198" s="59" t="s">
        <v>14</v>
      </c>
      <c r="E198" s="59" t="s">
        <v>2072</v>
      </c>
      <c r="F198" s="59" t="s">
        <v>100</v>
      </c>
      <c r="G198" s="59">
        <v>3013150202</v>
      </c>
      <c r="H198" s="59" t="s">
        <v>2073</v>
      </c>
      <c r="I198" s="59" t="s">
        <v>915</v>
      </c>
      <c r="J198" s="32" t="s">
        <v>16</v>
      </c>
      <c r="K198" s="32">
        <v>49</v>
      </c>
      <c r="L198" s="32" t="s">
        <v>102</v>
      </c>
      <c r="M198" s="32">
        <v>1450400</v>
      </c>
      <c r="N198" s="32"/>
      <c r="O198" s="152" t="s">
        <v>1161</v>
      </c>
      <c r="P198" s="32"/>
      <c r="Q198" s="59" t="s">
        <v>180</v>
      </c>
      <c r="R198" s="59" t="s">
        <v>911</v>
      </c>
      <c r="S198" s="59" t="s">
        <v>912</v>
      </c>
      <c r="T198" s="59" t="s">
        <v>3116</v>
      </c>
      <c r="U198" s="59"/>
      <c r="V198" s="59"/>
    </row>
    <row r="199" spans="2:22" ht="17.45" customHeight="1">
      <c r="B199" s="59">
        <v>2025</v>
      </c>
      <c r="C199" s="59">
        <v>7</v>
      </c>
      <c r="D199" s="59" t="s">
        <v>14</v>
      </c>
      <c r="E199" s="59" t="s">
        <v>2074</v>
      </c>
      <c r="F199" s="59" t="s">
        <v>100</v>
      </c>
      <c r="G199" s="59">
        <v>4617162201</v>
      </c>
      <c r="H199" s="59" t="s">
        <v>684</v>
      </c>
      <c r="I199" s="59"/>
      <c r="J199" s="32"/>
      <c r="K199" s="32">
        <v>1</v>
      </c>
      <c r="L199" s="32" t="s">
        <v>92</v>
      </c>
      <c r="M199" s="32">
        <v>18500000</v>
      </c>
      <c r="N199" s="32"/>
      <c r="O199" s="114" t="s">
        <v>1161</v>
      </c>
      <c r="P199" s="32"/>
      <c r="Q199" s="59" t="s">
        <v>916</v>
      </c>
      <c r="R199" s="59" t="s">
        <v>908</v>
      </c>
      <c r="S199" s="59" t="s">
        <v>482</v>
      </c>
      <c r="T199" s="59" t="s">
        <v>3116</v>
      </c>
      <c r="U199" s="59"/>
      <c r="V199" s="59"/>
    </row>
    <row r="200" spans="2:22" ht="17.45" customHeight="1">
      <c r="B200" s="64">
        <v>2025</v>
      </c>
      <c r="C200" s="59">
        <v>7</v>
      </c>
      <c r="D200" s="59" t="s">
        <v>14</v>
      </c>
      <c r="E200" s="59" t="s">
        <v>2075</v>
      </c>
      <c r="F200" s="59" t="s">
        <v>100</v>
      </c>
      <c r="G200" s="59">
        <v>4617162201</v>
      </c>
      <c r="H200" s="59" t="s">
        <v>684</v>
      </c>
      <c r="I200" s="59"/>
      <c r="J200" s="32"/>
      <c r="K200" s="32">
        <v>1</v>
      </c>
      <c r="L200" s="32" t="s">
        <v>92</v>
      </c>
      <c r="M200" s="32">
        <v>34500000</v>
      </c>
      <c r="N200" s="32" t="s">
        <v>1804</v>
      </c>
      <c r="O200" s="32"/>
      <c r="P200" s="32"/>
      <c r="Q200" s="59" t="s">
        <v>916</v>
      </c>
      <c r="R200" s="59" t="s">
        <v>908</v>
      </c>
      <c r="S200" s="59" t="s">
        <v>482</v>
      </c>
      <c r="T200" s="59" t="s">
        <v>3116</v>
      </c>
      <c r="U200" s="59"/>
      <c r="V200" s="59"/>
    </row>
    <row r="201" spans="2:22" ht="17.45" customHeight="1">
      <c r="B201" s="64">
        <v>2025</v>
      </c>
      <c r="C201" s="59">
        <v>7</v>
      </c>
      <c r="D201" s="59" t="s">
        <v>14</v>
      </c>
      <c r="E201" s="59" t="s">
        <v>2076</v>
      </c>
      <c r="F201" s="59" t="s">
        <v>100</v>
      </c>
      <c r="G201" s="59">
        <v>3911160802</v>
      </c>
      <c r="H201" s="59" t="s">
        <v>2077</v>
      </c>
      <c r="I201" s="59"/>
      <c r="J201" s="32"/>
      <c r="K201" s="32">
        <v>12</v>
      </c>
      <c r="L201" s="32" t="s">
        <v>98</v>
      </c>
      <c r="M201" s="32">
        <v>20600000</v>
      </c>
      <c r="N201" s="32" t="s">
        <v>1804</v>
      </c>
      <c r="O201" s="32"/>
      <c r="P201" s="32"/>
      <c r="Q201" s="59" t="s">
        <v>916</v>
      </c>
      <c r="R201" s="59" t="s">
        <v>908</v>
      </c>
      <c r="S201" s="59" t="s">
        <v>482</v>
      </c>
      <c r="T201" s="59" t="s">
        <v>3116</v>
      </c>
      <c r="U201" s="59"/>
      <c r="V201" s="59"/>
    </row>
    <row r="202" spans="2:22" ht="17.45" customHeight="1">
      <c r="B202" s="16">
        <v>2025</v>
      </c>
      <c r="C202" s="31">
        <v>7</v>
      </c>
      <c r="D202" s="31" t="s">
        <v>14</v>
      </c>
      <c r="E202" s="31" t="s">
        <v>2079</v>
      </c>
      <c r="F202" s="31" t="s">
        <v>53</v>
      </c>
      <c r="G202" s="31">
        <v>2611160701</v>
      </c>
      <c r="H202" s="31" t="s">
        <v>878</v>
      </c>
      <c r="I202" s="31" t="s">
        <v>2080</v>
      </c>
      <c r="J202" s="33" t="s">
        <v>954</v>
      </c>
      <c r="K202" s="33">
        <v>3</v>
      </c>
      <c r="L202" s="33" t="s">
        <v>918</v>
      </c>
      <c r="M202" s="33">
        <v>12663000</v>
      </c>
      <c r="N202" s="33"/>
      <c r="O202" s="33"/>
      <c r="P202" s="33"/>
      <c r="Q202" s="31" t="s">
        <v>2081</v>
      </c>
      <c r="R202" s="31" t="s">
        <v>2082</v>
      </c>
      <c r="S202" s="31" t="s">
        <v>2083</v>
      </c>
      <c r="T202" s="59" t="s">
        <v>3116</v>
      </c>
      <c r="U202" s="31"/>
      <c r="V202" s="31" t="s">
        <v>2084</v>
      </c>
    </row>
    <row r="203" spans="2:22" ht="17.45" customHeight="1">
      <c r="B203" s="16">
        <v>2025</v>
      </c>
      <c r="C203" s="31">
        <v>7</v>
      </c>
      <c r="D203" s="31" t="s">
        <v>14</v>
      </c>
      <c r="E203" s="35" t="s">
        <v>2587</v>
      </c>
      <c r="F203" s="35" t="s">
        <v>51</v>
      </c>
      <c r="G203" s="31">
        <v>3013159304</v>
      </c>
      <c r="H203" s="31" t="s">
        <v>2588</v>
      </c>
      <c r="I203" s="31" t="s">
        <v>2589</v>
      </c>
      <c r="J203" s="33" t="s">
        <v>17</v>
      </c>
      <c r="K203" s="33">
        <v>789</v>
      </c>
      <c r="L203" s="33" t="s">
        <v>111</v>
      </c>
      <c r="M203" s="33">
        <v>154227650</v>
      </c>
      <c r="N203" s="33"/>
      <c r="O203" s="33"/>
      <c r="P203" s="33"/>
      <c r="Q203" s="31" t="s">
        <v>176</v>
      </c>
      <c r="R203" s="31" t="s">
        <v>2590</v>
      </c>
      <c r="S203" s="31" t="s">
        <v>2591</v>
      </c>
      <c r="T203" s="59" t="s">
        <v>3116</v>
      </c>
      <c r="U203" s="31"/>
      <c r="V203" s="31"/>
    </row>
    <row r="204" spans="2:22" ht="17.45" customHeight="1">
      <c r="B204" s="64">
        <v>2025</v>
      </c>
      <c r="C204" s="59">
        <v>7</v>
      </c>
      <c r="D204" s="59" t="s">
        <v>14</v>
      </c>
      <c r="E204" s="59" t="s">
        <v>2592</v>
      </c>
      <c r="F204" s="59" t="s">
        <v>100</v>
      </c>
      <c r="G204" s="59">
        <v>3016179701</v>
      </c>
      <c r="H204" s="59" t="s">
        <v>2593</v>
      </c>
      <c r="I204" s="59" t="s">
        <v>2594</v>
      </c>
      <c r="J204" s="59" t="s">
        <v>17</v>
      </c>
      <c r="K204" s="59">
        <v>634.20000000000005</v>
      </c>
      <c r="L204" s="59" t="s">
        <v>240</v>
      </c>
      <c r="M204" s="32">
        <v>37417800</v>
      </c>
      <c r="N204" s="59"/>
      <c r="O204" s="114" t="s">
        <v>1161</v>
      </c>
      <c r="P204" s="59"/>
      <c r="Q204" s="59" t="s">
        <v>176</v>
      </c>
      <c r="R204" s="59" t="s">
        <v>2595</v>
      </c>
      <c r="S204" s="59" t="s">
        <v>2596</v>
      </c>
      <c r="T204" s="59" t="s">
        <v>3116</v>
      </c>
      <c r="U204" s="59"/>
      <c r="V204" s="59"/>
    </row>
    <row r="205" spans="2:22" ht="17.45" customHeight="1">
      <c r="B205" s="64">
        <v>2025</v>
      </c>
      <c r="C205" s="59">
        <v>7</v>
      </c>
      <c r="D205" s="59" t="s">
        <v>14</v>
      </c>
      <c r="E205" s="59" t="s">
        <v>2592</v>
      </c>
      <c r="F205" s="59" t="s">
        <v>100</v>
      </c>
      <c r="G205" s="59">
        <v>3016170201</v>
      </c>
      <c r="H205" s="59" t="s">
        <v>2597</v>
      </c>
      <c r="I205" s="59" t="s">
        <v>2598</v>
      </c>
      <c r="J205" s="59" t="s">
        <v>17</v>
      </c>
      <c r="K205" s="59">
        <v>634.20000000000005</v>
      </c>
      <c r="L205" s="59" t="s">
        <v>240</v>
      </c>
      <c r="M205" s="32">
        <v>53907000</v>
      </c>
      <c r="N205" s="59"/>
      <c r="O205" s="114" t="s">
        <v>1161</v>
      </c>
      <c r="P205" s="59"/>
      <c r="Q205" s="59" t="s">
        <v>176</v>
      </c>
      <c r="R205" s="59" t="s">
        <v>2595</v>
      </c>
      <c r="S205" s="59" t="s">
        <v>2596</v>
      </c>
      <c r="T205" s="59" t="s">
        <v>3116</v>
      </c>
      <c r="U205" s="59"/>
      <c r="V205" s="59"/>
    </row>
    <row r="206" spans="2:22" ht="17.45" customHeight="1">
      <c r="B206" s="64">
        <v>2025</v>
      </c>
      <c r="C206" s="59">
        <v>7</v>
      </c>
      <c r="D206" s="59" t="s">
        <v>14</v>
      </c>
      <c r="E206" s="59" t="s">
        <v>2592</v>
      </c>
      <c r="F206" s="59" t="s">
        <v>100</v>
      </c>
      <c r="G206" s="59">
        <v>3018150801</v>
      </c>
      <c r="H206" s="59" t="s">
        <v>2599</v>
      </c>
      <c r="I206" s="59" t="s">
        <v>2600</v>
      </c>
      <c r="J206" s="59" t="s">
        <v>17</v>
      </c>
      <c r="K206" s="59">
        <v>22.04</v>
      </c>
      <c r="L206" s="59" t="s">
        <v>240</v>
      </c>
      <c r="M206" s="32">
        <v>2931320</v>
      </c>
      <c r="N206" s="59"/>
      <c r="O206" s="114" t="s">
        <v>1161</v>
      </c>
      <c r="P206" s="59"/>
      <c r="Q206" s="59" t="s">
        <v>176</v>
      </c>
      <c r="R206" s="59" t="s">
        <v>2595</v>
      </c>
      <c r="S206" s="59" t="s">
        <v>2596</v>
      </c>
      <c r="T206" s="59" t="s">
        <v>3116</v>
      </c>
      <c r="U206" s="59"/>
      <c r="V206" s="59"/>
    </row>
    <row r="207" spans="2:22" ht="17.45" customHeight="1">
      <c r="B207" s="64">
        <v>2025</v>
      </c>
      <c r="C207" s="59">
        <v>7</v>
      </c>
      <c r="D207" s="59" t="s">
        <v>14</v>
      </c>
      <c r="E207" s="59" t="s">
        <v>2592</v>
      </c>
      <c r="F207" s="59" t="s">
        <v>100</v>
      </c>
      <c r="G207" s="59">
        <v>3018150801</v>
      </c>
      <c r="H207" s="59" t="s">
        <v>2601</v>
      </c>
      <c r="I207" s="59" t="s">
        <v>2602</v>
      </c>
      <c r="J207" s="59" t="s">
        <v>17</v>
      </c>
      <c r="K207" s="59">
        <v>1</v>
      </c>
      <c r="L207" s="59" t="s">
        <v>102</v>
      </c>
      <c r="M207" s="32">
        <v>114000</v>
      </c>
      <c r="N207" s="59"/>
      <c r="O207" s="114" t="s">
        <v>1161</v>
      </c>
      <c r="P207" s="59"/>
      <c r="Q207" s="59" t="s">
        <v>176</v>
      </c>
      <c r="R207" s="59" t="s">
        <v>2595</v>
      </c>
      <c r="S207" s="59" t="s">
        <v>2596</v>
      </c>
      <c r="T207" s="59" t="s">
        <v>3116</v>
      </c>
      <c r="U207" s="59"/>
      <c r="V207" s="59"/>
    </row>
    <row r="208" spans="2:22" ht="17.45" customHeight="1">
      <c r="B208" s="64">
        <v>2025</v>
      </c>
      <c r="C208" s="59">
        <v>7</v>
      </c>
      <c r="D208" s="59" t="s">
        <v>14</v>
      </c>
      <c r="E208" s="59" t="s">
        <v>2592</v>
      </c>
      <c r="F208" s="59" t="s">
        <v>100</v>
      </c>
      <c r="G208" s="59">
        <v>4922150601</v>
      </c>
      <c r="H208" s="59" t="s">
        <v>2603</v>
      </c>
      <c r="I208" s="59" t="s">
        <v>2604</v>
      </c>
      <c r="J208" s="59" t="s">
        <v>17</v>
      </c>
      <c r="K208" s="59">
        <v>157.6</v>
      </c>
      <c r="L208" s="59" t="s">
        <v>240</v>
      </c>
      <c r="M208" s="32">
        <v>23167200</v>
      </c>
      <c r="N208" s="59"/>
      <c r="O208" s="152" t="s">
        <v>1161</v>
      </c>
      <c r="P208" s="59"/>
      <c r="Q208" s="59" t="s">
        <v>176</v>
      </c>
      <c r="R208" s="59" t="s">
        <v>2595</v>
      </c>
      <c r="S208" s="59" t="s">
        <v>2596</v>
      </c>
      <c r="T208" s="59" t="s">
        <v>3116</v>
      </c>
      <c r="U208" s="59"/>
      <c r="V208" s="59"/>
    </row>
    <row r="209" spans="2:22" ht="17.45" customHeight="1">
      <c r="B209" s="64">
        <v>2025</v>
      </c>
      <c r="C209" s="59">
        <v>7</v>
      </c>
      <c r="D209" s="59" t="s">
        <v>14</v>
      </c>
      <c r="E209" s="59" t="s">
        <v>2592</v>
      </c>
      <c r="F209" s="59" t="s">
        <v>53</v>
      </c>
      <c r="G209" s="59">
        <v>5213150101</v>
      </c>
      <c r="H209" s="59" t="s">
        <v>2605</v>
      </c>
      <c r="I209" s="59" t="s">
        <v>2606</v>
      </c>
      <c r="J209" s="59" t="s">
        <v>17</v>
      </c>
      <c r="K209" s="59">
        <v>1</v>
      </c>
      <c r="L209" s="59" t="s">
        <v>92</v>
      </c>
      <c r="M209" s="32">
        <v>23000000</v>
      </c>
      <c r="N209" s="59"/>
      <c r="O209" s="152" t="s">
        <v>1161</v>
      </c>
      <c r="P209" s="59"/>
      <c r="Q209" s="59" t="s">
        <v>176</v>
      </c>
      <c r="R209" s="59" t="s">
        <v>2595</v>
      </c>
      <c r="S209" s="59" t="s">
        <v>2596</v>
      </c>
      <c r="T209" s="59" t="s">
        <v>3116</v>
      </c>
      <c r="U209" s="59"/>
      <c r="V209" s="59" t="s">
        <v>326</v>
      </c>
    </row>
    <row r="210" spans="2:22" ht="17.45" customHeight="1">
      <c r="B210" s="16">
        <v>2025</v>
      </c>
      <c r="C210" s="31">
        <v>7</v>
      </c>
      <c r="D210" s="31" t="s">
        <v>14</v>
      </c>
      <c r="E210" s="31" t="s">
        <v>2571</v>
      </c>
      <c r="F210" s="31" t="s">
        <v>100</v>
      </c>
      <c r="G210" s="31">
        <v>3012171401</v>
      </c>
      <c r="H210" s="31" t="s">
        <v>2572</v>
      </c>
      <c r="I210" s="31" t="s">
        <v>2573</v>
      </c>
      <c r="J210" s="33" t="s">
        <v>2574</v>
      </c>
      <c r="K210" s="33">
        <v>67</v>
      </c>
      <c r="L210" s="33" t="s">
        <v>919</v>
      </c>
      <c r="M210" s="33">
        <v>22372000</v>
      </c>
      <c r="N210" s="33"/>
      <c r="O210" s="152" t="s">
        <v>1161</v>
      </c>
      <c r="P210" s="33"/>
      <c r="Q210" s="31" t="s">
        <v>2575</v>
      </c>
      <c r="R210" s="31" t="s">
        <v>2576</v>
      </c>
      <c r="S210" s="31" t="s">
        <v>2577</v>
      </c>
      <c r="T210" s="59" t="s">
        <v>3116</v>
      </c>
      <c r="U210" s="31"/>
      <c r="V210" s="31"/>
    </row>
    <row r="211" spans="2:22" ht="17.45" customHeight="1">
      <c r="B211" s="16">
        <v>2025</v>
      </c>
      <c r="C211" s="31">
        <v>7</v>
      </c>
      <c r="D211" s="31" t="s">
        <v>14</v>
      </c>
      <c r="E211" s="31" t="s">
        <v>2578</v>
      </c>
      <c r="F211" s="31" t="s">
        <v>51</v>
      </c>
      <c r="G211" s="31">
        <v>3015200102</v>
      </c>
      <c r="H211" s="31" t="s">
        <v>981</v>
      </c>
      <c r="I211" s="31" t="s">
        <v>2579</v>
      </c>
      <c r="J211" s="33" t="s">
        <v>880</v>
      </c>
      <c r="K211" s="33">
        <v>50</v>
      </c>
      <c r="L211" s="33" t="s">
        <v>858</v>
      </c>
      <c r="M211" s="33">
        <v>14257000</v>
      </c>
      <c r="N211" s="33"/>
      <c r="O211" s="152" t="s">
        <v>1161</v>
      </c>
      <c r="P211" s="33"/>
      <c r="Q211" s="31" t="s">
        <v>2580</v>
      </c>
      <c r="R211" s="31" t="s">
        <v>2581</v>
      </c>
      <c r="S211" s="31" t="s">
        <v>2582</v>
      </c>
      <c r="T211" s="59" t="s">
        <v>3116</v>
      </c>
      <c r="U211" s="31"/>
      <c r="V211" s="31"/>
    </row>
    <row r="212" spans="2:22" ht="17.45" customHeight="1">
      <c r="B212" s="64">
        <v>2025</v>
      </c>
      <c r="C212" s="59">
        <v>7</v>
      </c>
      <c r="D212" s="59" t="s">
        <v>14</v>
      </c>
      <c r="E212" s="59" t="s">
        <v>2538</v>
      </c>
      <c r="F212" s="59" t="s">
        <v>100</v>
      </c>
      <c r="G212" s="59">
        <v>4920169701</v>
      </c>
      <c r="H212" s="59" t="s">
        <v>2539</v>
      </c>
      <c r="I212" s="59" t="s">
        <v>32</v>
      </c>
      <c r="J212" s="32" t="s">
        <v>2540</v>
      </c>
      <c r="K212" s="32">
        <v>12</v>
      </c>
      <c r="L212" s="32" t="s">
        <v>919</v>
      </c>
      <c r="M212" s="32">
        <v>11059400</v>
      </c>
      <c r="N212" s="32"/>
      <c r="O212" s="152" t="s">
        <v>1161</v>
      </c>
      <c r="P212" s="32"/>
      <c r="Q212" s="59" t="s">
        <v>1798</v>
      </c>
      <c r="R212" s="59" t="s">
        <v>2541</v>
      </c>
      <c r="S212" s="59" t="s">
        <v>2542</v>
      </c>
      <c r="T212" s="59" t="s">
        <v>3116</v>
      </c>
      <c r="U212" s="59"/>
      <c r="V212" s="59"/>
    </row>
    <row r="213" spans="2:22" ht="17.45" customHeight="1">
      <c r="B213" s="64">
        <v>2025</v>
      </c>
      <c r="C213" s="59">
        <v>7</v>
      </c>
      <c r="D213" s="59" t="s">
        <v>14</v>
      </c>
      <c r="E213" s="59" t="s">
        <v>2538</v>
      </c>
      <c r="F213" s="59" t="s">
        <v>100</v>
      </c>
      <c r="G213" s="59">
        <v>4920169701</v>
      </c>
      <c r="H213" s="59" t="s">
        <v>2539</v>
      </c>
      <c r="I213" s="59" t="s">
        <v>32</v>
      </c>
      <c r="J213" s="32" t="s">
        <v>2540</v>
      </c>
      <c r="K213" s="32">
        <v>2</v>
      </c>
      <c r="L213" s="32" t="s">
        <v>919</v>
      </c>
      <c r="M213" s="32">
        <v>5027000</v>
      </c>
      <c r="N213" s="32"/>
      <c r="O213" s="152" t="s">
        <v>1161</v>
      </c>
      <c r="P213" s="32"/>
      <c r="Q213" s="59" t="s">
        <v>1798</v>
      </c>
      <c r="R213" s="59" t="s">
        <v>2541</v>
      </c>
      <c r="S213" s="59" t="s">
        <v>2542</v>
      </c>
      <c r="T213" s="59" t="s">
        <v>3116</v>
      </c>
      <c r="U213" s="59"/>
      <c r="V213" s="59"/>
    </row>
    <row r="214" spans="2:22" ht="17.45" customHeight="1">
      <c r="B214" s="64">
        <v>2025</v>
      </c>
      <c r="C214" s="59">
        <v>7</v>
      </c>
      <c r="D214" s="59" t="s">
        <v>14</v>
      </c>
      <c r="E214" s="59" t="s">
        <v>2543</v>
      </c>
      <c r="F214" s="59" t="s">
        <v>100</v>
      </c>
      <c r="G214" s="59">
        <v>3010161901</v>
      </c>
      <c r="H214" s="59" t="s">
        <v>932</v>
      </c>
      <c r="I214" s="125" t="s">
        <v>2544</v>
      </c>
      <c r="J214" s="32" t="s">
        <v>2545</v>
      </c>
      <c r="K214" s="44">
        <v>2.702</v>
      </c>
      <c r="L214" s="32" t="s">
        <v>2546</v>
      </c>
      <c r="M214" s="32">
        <v>2313970</v>
      </c>
      <c r="N214" s="32"/>
      <c r="O214" s="32"/>
      <c r="P214" s="32" t="s">
        <v>3119</v>
      </c>
      <c r="Q214" s="59" t="s">
        <v>1798</v>
      </c>
      <c r="R214" s="59" t="s">
        <v>2547</v>
      </c>
      <c r="S214" s="59" t="s">
        <v>2548</v>
      </c>
      <c r="T214" s="59" t="s">
        <v>3116</v>
      </c>
      <c r="U214" s="59"/>
      <c r="V214" s="59"/>
    </row>
    <row r="215" spans="2:22" ht="17.45" customHeight="1">
      <c r="B215" s="64">
        <v>2025</v>
      </c>
      <c r="C215" s="59">
        <v>7</v>
      </c>
      <c r="D215" s="59" t="s">
        <v>14</v>
      </c>
      <c r="E215" s="59" t="s">
        <v>2543</v>
      </c>
      <c r="F215" s="59" t="s">
        <v>100</v>
      </c>
      <c r="G215" s="59">
        <v>3010161901</v>
      </c>
      <c r="H215" s="59" t="s">
        <v>932</v>
      </c>
      <c r="I215" s="125" t="s">
        <v>2549</v>
      </c>
      <c r="J215" s="32" t="s">
        <v>2545</v>
      </c>
      <c r="K215" s="44">
        <v>18.823</v>
      </c>
      <c r="L215" s="32" t="s">
        <v>2546</v>
      </c>
      <c r="M215" s="32">
        <v>16119830</v>
      </c>
      <c r="N215" s="32"/>
      <c r="O215" s="32"/>
      <c r="P215" s="32" t="s">
        <v>3119</v>
      </c>
      <c r="Q215" s="59" t="s">
        <v>1798</v>
      </c>
      <c r="R215" s="59" t="s">
        <v>2547</v>
      </c>
      <c r="S215" s="59" t="s">
        <v>2548</v>
      </c>
      <c r="T215" s="59" t="s">
        <v>3116</v>
      </c>
      <c r="U215" s="59"/>
      <c r="V215" s="59"/>
    </row>
    <row r="216" spans="2:22" ht="17.45" customHeight="1">
      <c r="B216" s="64">
        <v>2025</v>
      </c>
      <c r="C216" s="59">
        <v>7</v>
      </c>
      <c r="D216" s="59" t="s">
        <v>14</v>
      </c>
      <c r="E216" s="59" t="s">
        <v>2543</v>
      </c>
      <c r="F216" s="59" t="s">
        <v>100</v>
      </c>
      <c r="G216" s="59">
        <v>3010161901</v>
      </c>
      <c r="H216" s="59" t="s">
        <v>932</v>
      </c>
      <c r="I216" s="125" t="s">
        <v>2550</v>
      </c>
      <c r="J216" s="32" t="s">
        <v>2545</v>
      </c>
      <c r="K216" s="44">
        <v>7.9050000000000002</v>
      </c>
      <c r="L216" s="32" t="s">
        <v>2546</v>
      </c>
      <c r="M216" s="32">
        <v>6769760</v>
      </c>
      <c r="N216" s="32"/>
      <c r="O216" s="32"/>
      <c r="P216" s="32" t="s">
        <v>3119</v>
      </c>
      <c r="Q216" s="59" t="s">
        <v>1798</v>
      </c>
      <c r="R216" s="59" t="s">
        <v>2547</v>
      </c>
      <c r="S216" s="59" t="s">
        <v>2548</v>
      </c>
      <c r="T216" s="59" t="s">
        <v>3116</v>
      </c>
      <c r="U216" s="59"/>
      <c r="V216" s="59"/>
    </row>
    <row r="217" spans="2:22" ht="17.45" customHeight="1">
      <c r="B217" s="64">
        <v>2025</v>
      </c>
      <c r="C217" s="59">
        <v>7</v>
      </c>
      <c r="D217" s="59" t="s">
        <v>14</v>
      </c>
      <c r="E217" s="59" t="s">
        <v>2543</v>
      </c>
      <c r="F217" s="59" t="s">
        <v>100</v>
      </c>
      <c r="G217" s="59">
        <v>3010161901</v>
      </c>
      <c r="H217" s="59" t="s">
        <v>932</v>
      </c>
      <c r="I217" s="125" t="s">
        <v>2551</v>
      </c>
      <c r="J217" s="32" t="s">
        <v>2545</v>
      </c>
      <c r="K217" s="44">
        <v>5.9589999999999996</v>
      </c>
      <c r="L217" s="32" t="s">
        <v>2546</v>
      </c>
      <c r="M217" s="32">
        <v>5103230</v>
      </c>
      <c r="N217" s="32"/>
      <c r="O217" s="32"/>
      <c r="P217" s="32" t="s">
        <v>3119</v>
      </c>
      <c r="Q217" s="59" t="s">
        <v>1798</v>
      </c>
      <c r="R217" s="59" t="s">
        <v>2547</v>
      </c>
      <c r="S217" s="59" t="s">
        <v>2548</v>
      </c>
      <c r="T217" s="59" t="s">
        <v>3116</v>
      </c>
      <c r="U217" s="59"/>
      <c r="V217" s="59"/>
    </row>
    <row r="218" spans="2:22" ht="17.45" customHeight="1">
      <c r="B218" s="64">
        <v>2025</v>
      </c>
      <c r="C218" s="59">
        <v>7</v>
      </c>
      <c r="D218" s="59" t="s">
        <v>15</v>
      </c>
      <c r="E218" s="59" t="s">
        <v>2524</v>
      </c>
      <c r="F218" s="59" t="s">
        <v>100</v>
      </c>
      <c r="G218" s="59">
        <v>3911210201</v>
      </c>
      <c r="H218" s="59" t="s">
        <v>973</v>
      </c>
      <c r="I218" s="59" t="s">
        <v>2525</v>
      </c>
      <c r="J218" s="32" t="s">
        <v>1103</v>
      </c>
      <c r="K218" s="32">
        <v>1</v>
      </c>
      <c r="L218" s="32" t="s">
        <v>919</v>
      </c>
      <c r="M218" s="32">
        <v>37456200</v>
      </c>
      <c r="N218" s="32"/>
      <c r="O218" s="114" t="s">
        <v>1161</v>
      </c>
      <c r="P218" s="32"/>
      <c r="Q218" s="59" t="s">
        <v>1647</v>
      </c>
      <c r="R218" s="59" t="s">
        <v>2526</v>
      </c>
      <c r="S218" s="59" t="s">
        <v>2527</v>
      </c>
      <c r="T218" s="59" t="s">
        <v>3116</v>
      </c>
      <c r="U218" s="59"/>
      <c r="V218" s="59"/>
    </row>
    <row r="219" spans="2:22" ht="17.45" customHeight="1">
      <c r="B219" s="103">
        <v>2025</v>
      </c>
      <c r="C219" s="90">
        <v>7</v>
      </c>
      <c r="D219" s="90" t="s">
        <v>14</v>
      </c>
      <c r="E219" s="90" t="s">
        <v>2558</v>
      </c>
      <c r="F219" s="90" t="s">
        <v>51</v>
      </c>
      <c r="G219" s="90">
        <v>3912110301</v>
      </c>
      <c r="H219" s="90" t="s">
        <v>113</v>
      </c>
      <c r="I219" s="90" t="s">
        <v>2559</v>
      </c>
      <c r="J219" s="90" t="s">
        <v>37</v>
      </c>
      <c r="K219" s="90">
        <v>1</v>
      </c>
      <c r="L219" s="90" t="s">
        <v>92</v>
      </c>
      <c r="M219" s="48">
        <v>486469974</v>
      </c>
      <c r="N219" s="90"/>
      <c r="O219" s="103"/>
      <c r="P219" s="90"/>
      <c r="Q219" s="90" t="s">
        <v>258</v>
      </c>
      <c r="R219" s="90" t="s">
        <v>2560</v>
      </c>
      <c r="S219" s="90" t="s">
        <v>2561</v>
      </c>
      <c r="T219" s="59" t="s">
        <v>3116</v>
      </c>
      <c r="U219" s="90"/>
      <c r="V219" s="90"/>
    </row>
    <row r="220" spans="2:22" ht="17.45" customHeight="1">
      <c r="B220" s="16">
        <v>2025</v>
      </c>
      <c r="C220" s="31">
        <v>7</v>
      </c>
      <c r="D220" s="31" t="s">
        <v>14</v>
      </c>
      <c r="E220" s="31" t="s">
        <v>2564</v>
      </c>
      <c r="F220" s="31" t="s">
        <v>100</v>
      </c>
      <c r="G220" s="31"/>
      <c r="H220" s="31" t="s">
        <v>848</v>
      </c>
      <c r="I220" s="31"/>
      <c r="J220" s="31" t="s">
        <v>917</v>
      </c>
      <c r="K220" s="31">
        <v>1</v>
      </c>
      <c r="L220" s="31" t="s">
        <v>847</v>
      </c>
      <c r="M220" s="33">
        <v>65479000</v>
      </c>
      <c r="N220" s="31"/>
      <c r="O220" s="114" t="s">
        <v>1161</v>
      </c>
      <c r="P220" s="31"/>
      <c r="Q220" s="49" t="s">
        <v>1794</v>
      </c>
      <c r="R220" s="31" t="s">
        <v>2565</v>
      </c>
      <c r="S220" s="31" t="s">
        <v>2566</v>
      </c>
      <c r="T220" s="59" t="s">
        <v>3116</v>
      </c>
      <c r="U220" s="31"/>
      <c r="V220" s="31"/>
    </row>
    <row r="221" spans="2:22" ht="17.45" customHeight="1">
      <c r="B221" s="16">
        <v>2025</v>
      </c>
      <c r="C221" s="31">
        <v>7</v>
      </c>
      <c r="D221" s="31" t="s">
        <v>14</v>
      </c>
      <c r="E221" s="31" t="s">
        <v>2567</v>
      </c>
      <c r="F221" s="31" t="s">
        <v>850</v>
      </c>
      <c r="G221" s="31"/>
      <c r="H221" s="31" t="s">
        <v>848</v>
      </c>
      <c r="I221" s="31" t="s">
        <v>2568</v>
      </c>
      <c r="J221" s="31" t="s">
        <v>917</v>
      </c>
      <c r="K221" s="31">
        <v>1</v>
      </c>
      <c r="L221" s="31" t="s">
        <v>847</v>
      </c>
      <c r="M221" s="33">
        <v>2790000</v>
      </c>
      <c r="N221" s="31"/>
      <c r="O221" s="114" t="s">
        <v>1161</v>
      </c>
      <c r="P221" s="31"/>
      <c r="Q221" s="49" t="s">
        <v>1794</v>
      </c>
      <c r="R221" s="31" t="s">
        <v>2569</v>
      </c>
      <c r="S221" s="31" t="s">
        <v>2570</v>
      </c>
      <c r="T221" s="59" t="s">
        <v>3116</v>
      </c>
      <c r="U221" s="31"/>
      <c r="V221" s="31"/>
    </row>
    <row r="222" spans="2:22" ht="17.45" customHeight="1">
      <c r="B222" s="103">
        <v>2025</v>
      </c>
      <c r="C222" s="90">
        <v>7</v>
      </c>
      <c r="D222" s="103" t="s">
        <v>15</v>
      </c>
      <c r="E222" s="103" t="s">
        <v>1047</v>
      </c>
      <c r="F222" s="103" t="s">
        <v>100</v>
      </c>
      <c r="G222" s="103">
        <v>3011150501</v>
      </c>
      <c r="H222" s="103" t="s">
        <v>94</v>
      </c>
      <c r="I222" s="103" t="s">
        <v>299</v>
      </c>
      <c r="J222" s="104" t="s">
        <v>16</v>
      </c>
      <c r="K222" s="104">
        <v>2059</v>
      </c>
      <c r="L222" s="104" t="s">
        <v>95</v>
      </c>
      <c r="M222" s="104">
        <v>273105760</v>
      </c>
      <c r="N222" s="104"/>
      <c r="O222" s="152" t="s">
        <v>1161</v>
      </c>
      <c r="P222" s="104"/>
      <c r="Q222" s="103" t="s">
        <v>197</v>
      </c>
      <c r="R222" s="103" t="s">
        <v>553</v>
      </c>
      <c r="S222" s="103" t="s">
        <v>87</v>
      </c>
      <c r="T222" s="59" t="s">
        <v>3116</v>
      </c>
      <c r="U222" s="90"/>
      <c r="V222" s="90"/>
    </row>
    <row r="223" spans="2:22" ht="17.45" customHeight="1">
      <c r="B223" s="103">
        <v>2025</v>
      </c>
      <c r="C223" s="90">
        <v>7</v>
      </c>
      <c r="D223" s="90" t="s">
        <v>15</v>
      </c>
      <c r="E223" s="90" t="s">
        <v>1047</v>
      </c>
      <c r="F223" s="90" t="s">
        <v>100</v>
      </c>
      <c r="G223" s="90">
        <v>3011150501</v>
      </c>
      <c r="H223" s="90" t="s">
        <v>94</v>
      </c>
      <c r="I223" s="90" t="s">
        <v>208</v>
      </c>
      <c r="J223" s="48" t="s">
        <v>16</v>
      </c>
      <c r="K223" s="48">
        <v>200</v>
      </c>
      <c r="L223" s="48" t="s">
        <v>95</v>
      </c>
      <c r="M223" s="48">
        <v>23764000</v>
      </c>
      <c r="N223" s="48"/>
      <c r="O223" s="152" t="s">
        <v>1161</v>
      </c>
      <c r="P223" s="48"/>
      <c r="Q223" s="90" t="s">
        <v>197</v>
      </c>
      <c r="R223" s="90" t="s">
        <v>553</v>
      </c>
      <c r="S223" s="90" t="s">
        <v>87</v>
      </c>
      <c r="T223" s="59" t="s">
        <v>3116</v>
      </c>
      <c r="U223" s="90"/>
      <c r="V223" s="90"/>
    </row>
    <row r="224" spans="2:22" ht="17.45" customHeight="1">
      <c r="B224" s="103">
        <v>2025</v>
      </c>
      <c r="C224" s="90">
        <v>7</v>
      </c>
      <c r="D224" s="103" t="s">
        <v>15</v>
      </c>
      <c r="E224" s="103" t="s">
        <v>1047</v>
      </c>
      <c r="F224" s="103" t="s">
        <v>100</v>
      </c>
      <c r="G224" s="103">
        <v>3010161901</v>
      </c>
      <c r="H224" s="103" t="s">
        <v>105</v>
      </c>
      <c r="I224" s="103" t="s">
        <v>1048</v>
      </c>
      <c r="J224" s="104" t="s">
        <v>16</v>
      </c>
      <c r="K224" s="104">
        <v>1.236</v>
      </c>
      <c r="L224" s="104" t="s">
        <v>106</v>
      </c>
      <c r="M224" s="104">
        <v>1109359</v>
      </c>
      <c r="N224" s="104"/>
      <c r="O224" s="48"/>
      <c r="P224" s="65" t="s">
        <v>3119</v>
      </c>
      <c r="Q224" s="103" t="s">
        <v>197</v>
      </c>
      <c r="R224" s="103" t="s">
        <v>553</v>
      </c>
      <c r="S224" s="103" t="s">
        <v>87</v>
      </c>
      <c r="T224" s="59" t="s">
        <v>3116</v>
      </c>
      <c r="U224" s="103"/>
      <c r="V224" s="90"/>
    </row>
    <row r="225" spans="2:22" ht="17.45" customHeight="1">
      <c r="B225" s="103">
        <v>2025</v>
      </c>
      <c r="C225" s="90">
        <v>7</v>
      </c>
      <c r="D225" s="90" t="s">
        <v>15</v>
      </c>
      <c r="E225" s="90" t="s">
        <v>1047</v>
      </c>
      <c r="F225" s="90" t="s">
        <v>100</v>
      </c>
      <c r="G225" s="90">
        <v>3010161901</v>
      </c>
      <c r="H225" s="90" t="s">
        <v>105</v>
      </c>
      <c r="I225" s="90" t="s">
        <v>1049</v>
      </c>
      <c r="J225" s="48" t="s">
        <v>16</v>
      </c>
      <c r="K225" s="48">
        <v>63.33</v>
      </c>
      <c r="L225" s="48" t="s">
        <v>106</v>
      </c>
      <c r="M225" s="48">
        <v>56841208</v>
      </c>
      <c r="N225" s="48"/>
      <c r="O225" s="48"/>
      <c r="P225" s="65" t="s">
        <v>3119</v>
      </c>
      <c r="Q225" s="90" t="s">
        <v>197</v>
      </c>
      <c r="R225" s="90" t="s">
        <v>553</v>
      </c>
      <c r="S225" s="90" t="s">
        <v>87</v>
      </c>
      <c r="T225" s="59" t="s">
        <v>3116</v>
      </c>
      <c r="U225" s="90"/>
      <c r="V225" s="90"/>
    </row>
    <row r="226" spans="2:22" ht="17.45" customHeight="1">
      <c r="B226" s="103">
        <v>2025</v>
      </c>
      <c r="C226" s="90">
        <v>7</v>
      </c>
      <c r="D226" s="90" t="s">
        <v>15</v>
      </c>
      <c r="E226" s="90" t="s">
        <v>1047</v>
      </c>
      <c r="F226" s="90" t="s">
        <v>100</v>
      </c>
      <c r="G226" s="90">
        <v>3010161901</v>
      </c>
      <c r="H226" s="90" t="s">
        <v>105</v>
      </c>
      <c r="I226" s="90" t="s">
        <v>1050</v>
      </c>
      <c r="J226" s="48" t="s">
        <v>16</v>
      </c>
      <c r="K226" s="48">
        <v>17.651</v>
      </c>
      <c r="L226" s="48" t="s">
        <v>106</v>
      </c>
      <c r="M226" s="48">
        <v>15842478</v>
      </c>
      <c r="N226" s="104"/>
      <c r="O226" s="48"/>
      <c r="P226" s="32" t="s">
        <v>3119</v>
      </c>
      <c r="Q226" s="55" t="s">
        <v>197</v>
      </c>
      <c r="R226" s="90" t="s">
        <v>553</v>
      </c>
      <c r="S226" s="90" t="s">
        <v>87</v>
      </c>
      <c r="T226" s="59" t="s">
        <v>3116</v>
      </c>
      <c r="U226" s="90"/>
      <c r="V226" s="90"/>
    </row>
    <row r="227" spans="2:22" ht="17.45" customHeight="1">
      <c r="B227" s="103">
        <v>2025</v>
      </c>
      <c r="C227" s="90">
        <v>7</v>
      </c>
      <c r="D227" s="103" t="s">
        <v>15</v>
      </c>
      <c r="E227" s="103" t="s">
        <v>1047</v>
      </c>
      <c r="F227" s="103" t="s">
        <v>100</v>
      </c>
      <c r="G227" s="103">
        <v>3010161901</v>
      </c>
      <c r="H227" s="103" t="s">
        <v>105</v>
      </c>
      <c r="I227" s="103" t="s">
        <v>1051</v>
      </c>
      <c r="J227" s="104" t="s">
        <v>16</v>
      </c>
      <c r="K227" s="104">
        <v>7.0570000000000004</v>
      </c>
      <c r="L227" s="104" t="s">
        <v>106</v>
      </c>
      <c r="M227" s="104">
        <v>6333939</v>
      </c>
      <c r="N227" s="104"/>
      <c r="O227" s="48"/>
      <c r="P227" s="65" t="s">
        <v>3119</v>
      </c>
      <c r="Q227" s="177" t="s">
        <v>197</v>
      </c>
      <c r="R227" s="103" t="s">
        <v>553</v>
      </c>
      <c r="S227" s="103" t="s">
        <v>87</v>
      </c>
      <c r="T227" s="59" t="s">
        <v>3116</v>
      </c>
      <c r="U227" s="90"/>
      <c r="V227" s="90"/>
    </row>
    <row r="228" spans="2:22" ht="17.45" customHeight="1">
      <c r="B228" s="103">
        <v>2025</v>
      </c>
      <c r="C228" s="90">
        <v>7</v>
      </c>
      <c r="D228" s="103" t="s">
        <v>15</v>
      </c>
      <c r="E228" s="103" t="s">
        <v>1047</v>
      </c>
      <c r="F228" s="103" t="s">
        <v>100</v>
      </c>
      <c r="G228" s="103">
        <v>3010161901</v>
      </c>
      <c r="H228" s="103" t="s">
        <v>105</v>
      </c>
      <c r="I228" s="103" t="s">
        <v>1052</v>
      </c>
      <c r="J228" s="104" t="s">
        <v>16</v>
      </c>
      <c r="K228" s="104">
        <v>90.337000000000003</v>
      </c>
      <c r="L228" s="104" t="s">
        <v>106</v>
      </c>
      <c r="M228" s="104">
        <v>81081070</v>
      </c>
      <c r="N228" s="104"/>
      <c r="O228" s="104"/>
      <c r="P228" s="32" t="s">
        <v>3119</v>
      </c>
      <c r="Q228" s="103" t="s">
        <v>197</v>
      </c>
      <c r="R228" s="103" t="s">
        <v>553</v>
      </c>
      <c r="S228" s="103" t="s">
        <v>87</v>
      </c>
      <c r="T228" s="59" t="s">
        <v>3116</v>
      </c>
      <c r="U228" s="90"/>
      <c r="V228" s="90"/>
    </row>
    <row r="229" spans="2:22" ht="17.45" customHeight="1">
      <c r="B229" s="103">
        <v>2025</v>
      </c>
      <c r="C229" s="103">
        <v>7</v>
      </c>
      <c r="D229" s="103" t="s">
        <v>15</v>
      </c>
      <c r="E229" s="103" t="s">
        <v>1047</v>
      </c>
      <c r="F229" s="103" t="s">
        <v>100</v>
      </c>
      <c r="G229" s="103">
        <v>3010161901</v>
      </c>
      <c r="H229" s="103" t="s">
        <v>105</v>
      </c>
      <c r="I229" s="103" t="s">
        <v>1053</v>
      </c>
      <c r="J229" s="104" t="s">
        <v>16</v>
      </c>
      <c r="K229" s="104">
        <v>68.659000000000006</v>
      </c>
      <c r="L229" s="104" t="s">
        <v>106</v>
      </c>
      <c r="M229" s="104">
        <v>61624198</v>
      </c>
      <c r="N229" s="104"/>
      <c r="O229" s="48"/>
      <c r="P229" s="32" t="s">
        <v>3119</v>
      </c>
      <c r="Q229" s="90" t="s">
        <v>197</v>
      </c>
      <c r="R229" s="90" t="s">
        <v>553</v>
      </c>
      <c r="S229" s="90" t="s">
        <v>87</v>
      </c>
      <c r="T229" s="59" t="s">
        <v>3116</v>
      </c>
      <c r="U229" s="103"/>
      <c r="V229" s="103"/>
    </row>
    <row r="230" spans="2:22" ht="17.45" customHeight="1">
      <c r="B230" s="64">
        <v>2025</v>
      </c>
      <c r="C230" s="64">
        <v>7</v>
      </c>
      <c r="D230" s="64" t="s">
        <v>14</v>
      </c>
      <c r="E230" s="64" t="s">
        <v>1987</v>
      </c>
      <c r="F230" s="64" t="s">
        <v>51</v>
      </c>
      <c r="G230" s="59">
        <v>4014219401</v>
      </c>
      <c r="H230" s="59" t="s">
        <v>1988</v>
      </c>
      <c r="I230" s="59" t="s">
        <v>206</v>
      </c>
      <c r="J230" s="32" t="s">
        <v>1989</v>
      </c>
      <c r="K230" s="32">
        <v>1117</v>
      </c>
      <c r="L230" s="32" t="s">
        <v>235</v>
      </c>
      <c r="M230" s="32">
        <v>227421200</v>
      </c>
      <c r="N230" s="32"/>
      <c r="O230" s="65"/>
      <c r="P230" s="32"/>
      <c r="Q230" s="56" t="s">
        <v>1990</v>
      </c>
      <c r="R230" s="59" t="s">
        <v>1991</v>
      </c>
      <c r="S230" s="59" t="s">
        <v>1992</v>
      </c>
      <c r="T230" s="59" t="s">
        <v>3116</v>
      </c>
      <c r="U230" s="59"/>
      <c r="V230" s="59"/>
    </row>
    <row r="231" spans="2:22" ht="17.45" customHeight="1">
      <c r="B231" s="64">
        <v>2025</v>
      </c>
      <c r="C231" s="64">
        <v>7</v>
      </c>
      <c r="D231" s="64" t="s">
        <v>14</v>
      </c>
      <c r="E231" s="64" t="s">
        <v>1987</v>
      </c>
      <c r="F231" s="64" t="s">
        <v>51</v>
      </c>
      <c r="G231" s="59">
        <v>4014238901</v>
      </c>
      <c r="H231" s="59" t="s">
        <v>1993</v>
      </c>
      <c r="I231" s="59" t="s">
        <v>206</v>
      </c>
      <c r="J231" s="32" t="s">
        <v>1994</v>
      </c>
      <c r="K231" s="32">
        <v>223</v>
      </c>
      <c r="L231" s="32" t="s">
        <v>102</v>
      </c>
      <c r="M231" s="32">
        <v>46845510</v>
      </c>
      <c r="N231" s="32"/>
      <c r="O231" s="65"/>
      <c r="P231" s="32"/>
      <c r="Q231" s="56" t="s">
        <v>1990</v>
      </c>
      <c r="R231" s="59" t="s">
        <v>1991</v>
      </c>
      <c r="S231" s="59" t="s">
        <v>1992</v>
      </c>
      <c r="T231" s="59" t="s">
        <v>3116</v>
      </c>
      <c r="U231" s="59"/>
      <c r="V231" s="59"/>
    </row>
    <row r="232" spans="2:22" ht="17.45" customHeight="1">
      <c r="B232" s="108">
        <v>2025</v>
      </c>
      <c r="C232" s="108">
        <v>7</v>
      </c>
      <c r="D232" s="108" t="s">
        <v>14</v>
      </c>
      <c r="E232" s="108" t="s">
        <v>1912</v>
      </c>
      <c r="F232" s="108" t="s">
        <v>51</v>
      </c>
      <c r="G232" s="108">
        <v>4014178203</v>
      </c>
      <c r="H232" s="108" t="s">
        <v>1913</v>
      </c>
      <c r="I232" s="108" t="s">
        <v>1914</v>
      </c>
      <c r="J232" s="111" t="s">
        <v>1915</v>
      </c>
      <c r="K232" s="111">
        <v>1007</v>
      </c>
      <c r="L232" s="111" t="s">
        <v>919</v>
      </c>
      <c r="M232" s="111">
        <v>442232930</v>
      </c>
      <c r="N232" s="111"/>
      <c r="O232" s="114" t="s">
        <v>1161</v>
      </c>
      <c r="P232" s="36"/>
      <c r="Q232" s="108" t="s">
        <v>1229</v>
      </c>
      <c r="R232" s="108" t="s">
        <v>1236</v>
      </c>
      <c r="S232" s="108" t="s">
        <v>1237</v>
      </c>
      <c r="T232" s="59" t="s">
        <v>3116</v>
      </c>
      <c r="U232" s="108"/>
      <c r="V232" s="34"/>
    </row>
    <row r="233" spans="2:22" ht="17.45" customHeight="1">
      <c r="B233" s="108">
        <v>2025</v>
      </c>
      <c r="C233" s="34">
        <v>7</v>
      </c>
      <c r="D233" s="34" t="s">
        <v>14</v>
      </c>
      <c r="E233" s="34" t="s">
        <v>1916</v>
      </c>
      <c r="F233" s="34" t="s">
        <v>100</v>
      </c>
      <c r="G233" s="34">
        <v>3015180209</v>
      </c>
      <c r="H233" s="34" t="s">
        <v>1917</v>
      </c>
      <c r="I233" s="34" t="s">
        <v>1918</v>
      </c>
      <c r="J233" s="36" t="s">
        <v>876</v>
      </c>
      <c r="K233" s="36">
        <v>340</v>
      </c>
      <c r="L233" s="36" t="s">
        <v>970</v>
      </c>
      <c r="M233" s="36">
        <v>27064000</v>
      </c>
      <c r="N233" s="36"/>
      <c r="O233" s="152" t="s">
        <v>1161</v>
      </c>
      <c r="P233" s="36"/>
      <c r="Q233" s="34" t="s">
        <v>1229</v>
      </c>
      <c r="R233" s="34" t="s">
        <v>1919</v>
      </c>
      <c r="S233" s="34" t="s">
        <v>1920</v>
      </c>
      <c r="T233" s="59" t="s">
        <v>3116</v>
      </c>
      <c r="U233" s="34"/>
      <c r="V233" s="34"/>
    </row>
    <row r="234" spans="2:22" ht="17.45" customHeight="1">
      <c r="B234" s="108">
        <v>2025</v>
      </c>
      <c r="C234" s="34">
        <v>7</v>
      </c>
      <c r="D234" s="34" t="s">
        <v>14</v>
      </c>
      <c r="E234" s="34" t="s">
        <v>1921</v>
      </c>
      <c r="F234" s="34" t="s">
        <v>100</v>
      </c>
      <c r="G234" s="34">
        <v>3017169801</v>
      </c>
      <c r="H234" s="34" t="s">
        <v>989</v>
      </c>
      <c r="I234" s="34" t="s">
        <v>1922</v>
      </c>
      <c r="J234" s="36" t="s">
        <v>876</v>
      </c>
      <c r="K234" s="36">
        <v>5280</v>
      </c>
      <c r="L234" s="36" t="s">
        <v>964</v>
      </c>
      <c r="M234" s="36">
        <v>77375970</v>
      </c>
      <c r="N234" s="36"/>
      <c r="O234" s="114" t="s">
        <v>1161</v>
      </c>
      <c r="P234" s="36"/>
      <c r="Q234" s="34" t="s">
        <v>1229</v>
      </c>
      <c r="R234" s="34" t="s">
        <v>1919</v>
      </c>
      <c r="S234" s="34" t="s">
        <v>1920</v>
      </c>
      <c r="T234" s="59" t="s">
        <v>3116</v>
      </c>
      <c r="U234" s="34"/>
      <c r="V234" s="34"/>
    </row>
    <row r="235" spans="2:22" ht="17.45" customHeight="1">
      <c r="B235" s="108">
        <v>2025</v>
      </c>
      <c r="C235" s="34">
        <v>7</v>
      </c>
      <c r="D235" s="34" t="s">
        <v>14</v>
      </c>
      <c r="E235" s="34" t="s">
        <v>1923</v>
      </c>
      <c r="F235" s="34" t="s">
        <v>100</v>
      </c>
      <c r="G235" s="34">
        <v>3011159701</v>
      </c>
      <c r="H235" s="34" t="s">
        <v>1059</v>
      </c>
      <c r="I235" s="34" t="s">
        <v>1924</v>
      </c>
      <c r="J235" s="34" t="s">
        <v>846</v>
      </c>
      <c r="K235" s="34">
        <v>69</v>
      </c>
      <c r="L235" s="34" t="s">
        <v>856</v>
      </c>
      <c r="M235" s="36">
        <v>6323390</v>
      </c>
      <c r="N235" s="34"/>
      <c r="O235" s="152" t="s">
        <v>1161</v>
      </c>
      <c r="P235" s="111"/>
      <c r="Q235" s="34" t="s">
        <v>1229</v>
      </c>
      <c r="R235" s="34" t="s">
        <v>1919</v>
      </c>
      <c r="S235" s="34" t="s">
        <v>1920</v>
      </c>
      <c r="T235" s="59" t="s">
        <v>3116</v>
      </c>
      <c r="U235" s="34"/>
      <c r="V235" s="34"/>
    </row>
    <row r="236" spans="2:22" ht="17.45" customHeight="1">
      <c r="B236" s="108">
        <v>2025</v>
      </c>
      <c r="C236" s="108">
        <v>7</v>
      </c>
      <c r="D236" s="108" t="s">
        <v>14</v>
      </c>
      <c r="E236" s="108" t="s">
        <v>1925</v>
      </c>
      <c r="F236" s="108" t="s">
        <v>100</v>
      </c>
      <c r="G236" s="108">
        <v>3911210201</v>
      </c>
      <c r="H236" s="108" t="s">
        <v>1102</v>
      </c>
      <c r="I236" s="108" t="s">
        <v>1926</v>
      </c>
      <c r="J236" s="111" t="s">
        <v>866</v>
      </c>
      <c r="K236" s="111">
        <v>136</v>
      </c>
      <c r="L236" s="111" t="s">
        <v>918</v>
      </c>
      <c r="M236" s="111">
        <v>9671000</v>
      </c>
      <c r="N236" s="111"/>
      <c r="O236" s="152" t="s">
        <v>1161</v>
      </c>
      <c r="P236" s="151"/>
      <c r="Q236" s="108" t="s">
        <v>1229</v>
      </c>
      <c r="R236" s="108" t="s">
        <v>1919</v>
      </c>
      <c r="S236" s="108" t="s">
        <v>1920</v>
      </c>
      <c r="T236" s="59" t="s">
        <v>3116</v>
      </c>
      <c r="U236" s="108"/>
      <c r="V236" s="108"/>
    </row>
    <row r="237" spans="2:22" ht="17.45" customHeight="1">
      <c r="B237" s="108">
        <v>2025</v>
      </c>
      <c r="C237" s="34">
        <v>7</v>
      </c>
      <c r="D237" s="34" t="s">
        <v>14</v>
      </c>
      <c r="E237" s="34" t="s">
        <v>1927</v>
      </c>
      <c r="F237" s="34" t="s">
        <v>100</v>
      </c>
      <c r="G237" s="34">
        <v>3911152602</v>
      </c>
      <c r="H237" s="34" t="s">
        <v>1928</v>
      </c>
      <c r="I237" s="34" t="s">
        <v>1929</v>
      </c>
      <c r="J237" s="36" t="s">
        <v>866</v>
      </c>
      <c r="K237" s="36">
        <v>2</v>
      </c>
      <c r="L237" s="36" t="s">
        <v>1145</v>
      </c>
      <c r="M237" s="36">
        <v>2160000</v>
      </c>
      <c r="N237" s="36"/>
      <c r="O237" s="152" t="s">
        <v>1161</v>
      </c>
      <c r="P237" s="36"/>
      <c r="Q237" s="34" t="s">
        <v>1229</v>
      </c>
      <c r="R237" s="34" t="s">
        <v>1919</v>
      </c>
      <c r="S237" s="34" t="s">
        <v>1920</v>
      </c>
      <c r="T237" s="59" t="s">
        <v>3116</v>
      </c>
      <c r="U237" s="34"/>
      <c r="V237" s="34"/>
    </row>
    <row r="238" spans="2:22" ht="17.45" customHeight="1">
      <c r="B238" s="16">
        <v>2025</v>
      </c>
      <c r="C238" s="31">
        <v>7</v>
      </c>
      <c r="D238" s="31" t="s">
        <v>14</v>
      </c>
      <c r="E238" s="31" t="s">
        <v>1930</v>
      </c>
      <c r="F238" s="31" t="s">
        <v>100</v>
      </c>
      <c r="G238" s="31">
        <v>2410160101</v>
      </c>
      <c r="H238" s="31" t="s">
        <v>1931</v>
      </c>
      <c r="I238" s="31" t="s">
        <v>206</v>
      </c>
      <c r="J238" s="33"/>
      <c r="K238" s="43">
        <v>1</v>
      </c>
      <c r="L238" s="33" t="s">
        <v>102</v>
      </c>
      <c r="M238" s="33">
        <v>49540000</v>
      </c>
      <c r="N238" s="33"/>
      <c r="O238" s="152" t="s">
        <v>1161</v>
      </c>
      <c r="P238" s="32"/>
      <c r="Q238" s="31" t="s">
        <v>201</v>
      </c>
      <c r="R238" s="31" t="s">
        <v>1932</v>
      </c>
      <c r="S238" s="31" t="s">
        <v>1933</v>
      </c>
      <c r="T238" s="59" t="s">
        <v>3116</v>
      </c>
      <c r="U238" s="31"/>
      <c r="V238" s="34"/>
    </row>
    <row r="239" spans="2:22" ht="17.45" customHeight="1">
      <c r="B239" s="16">
        <v>2025</v>
      </c>
      <c r="C239" s="31">
        <v>7</v>
      </c>
      <c r="D239" s="31" t="s">
        <v>14</v>
      </c>
      <c r="E239" s="31" t="s">
        <v>1934</v>
      </c>
      <c r="F239" s="31" t="s">
        <v>52</v>
      </c>
      <c r="G239" s="31">
        <v>3912118901</v>
      </c>
      <c r="H239" s="31" t="s">
        <v>91</v>
      </c>
      <c r="I239" s="31"/>
      <c r="J239" s="33" t="s">
        <v>37</v>
      </c>
      <c r="K239" s="43">
        <v>1</v>
      </c>
      <c r="L239" s="33" t="s">
        <v>92</v>
      </c>
      <c r="M239" s="33">
        <v>186847150</v>
      </c>
      <c r="N239" s="33"/>
      <c r="O239" s="32"/>
      <c r="P239" s="33"/>
      <c r="Q239" s="31" t="s">
        <v>368</v>
      </c>
      <c r="R239" s="31" t="s">
        <v>1935</v>
      </c>
      <c r="S239" s="31" t="s">
        <v>1936</v>
      </c>
      <c r="T239" s="59" t="s">
        <v>3116</v>
      </c>
      <c r="U239" s="31"/>
      <c r="V239" s="34"/>
    </row>
    <row r="240" spans="2:22" ht="17.45" customHeight="1">
      <c r="B240" s="108">
        <v>2025</v>
      </c>
      <c r="C240" s="34">
        <v>7</v>
      </c>
      <c r="D240" s="34" t="s">
        <v>14</v>
      </c>
      <c r="E240" s="34" t="s">
        <v>1892</v>
      </c>
      <c r="F240" s="34" t="s">
        <v>100</v>
      </c>
      <c r="G240" s="34">
        <v>3012170301</v>
      </c>
      <c r="H240" s="34" t="s">
        <v>956</v>
      </c>
      <c r="I240" s="34" t="s">
        <v>1893</v>
      </c>
      <c r="J240" s="36" t="s">
        <v>846</v>
      </c>
      <c r="K240" s="36">
        <v>20</v>
      </c>
      <c r="L240" s="36" t="s">
        <v>957</v>
      </c>
      <c r="M240" s="36">
        <v>4680000</v>
      </c>
      <c r="N240" s="33" t="s">
        <v>1161</v>
      </c>
      <c r="O240" s="116"/>
      <c r="P240" s="36"/>
      <c r="Q240" s="117" t="s">
        <v>891</v>
      </c>
      <c r="R240" s="117" t="s">
        <v>1894</v>
      </c>
      <c r="S240" s="117" t="s">
        <v>1895</v>
      </c>
      <c r="T240" s="59" t="s">
        <v>3116</v>
      </c>
      <c r="U240" s="117"/>
      <c r="V240" s="117"/>
    </row>
    <row r="241" spans="2:22" ht="17.45" customHeight="1">
      <c r="B241" s="16">
        <v>2025</v>
      </c>
      <c r="C241" s="31">
        <v>7</v>
      </c>
      <c r="D241" s="31" t="s">
        <v>14</v>
      </c>
      <c r="E241" s="16" t="s">
        <v>1896</v>
      </c>
      <c r="F241" s="16" t="s">
        <v>100</v>
      </c>
      <c r="G241" s="16">
        <v>3911160501</v>
      </c>
      <c r="H241" s="16" t="s">
        <v>973</v>
      </c>
      <c r="I241" s="16" t="s">
        <v>1897</v>
      </c>
      <c r="J241" s="58" t="s">
        <v>866</v>
      </c>
      <c r="K241" s="58">
        <v>9</v>
      </c>
      <c r="L241" s="58" t="s">
        <v>847</v>
      </c>
      <c r="M241" s="58">
        <v>87540000</v>
      </c>
      <c r="N241" s="58"/>
      <c r="O241" s="152" t="s">
        <v>1161</v>
      </c>
      <c r="P241" s="58"/>
      <c r="Q241" s="16" t="s">
        <v>879</v>
      </c>
      <c r="R241" s="16" t="s">
        <v>1898</v>
      </c>
      <c r="S241" s="16" t="s">
        <v>1899</v>
      </c>
      <c r="T241" s="59" t="s">
        <v>3116</v>
      </c>
      <c r="U241" s="31"/>
      <c r="V241" s="31"/>
    </row>
    <row r="242" spans="2:22" ht="17.45" customHeight="1">
      <c r="B242" s="16">
        <v>2025</v>
      </c>
      <c r="C242" s="16">
        <v>7</v>
      </c>
      <c r="D242" s="16" t="s">
        <v>14</v>
      </c>
      <c r="E242" s="16" t="s">
        <v>1896</v>
      </c>
      <c r="F242" s="16" t="s">
        <v>100</v>
      </c>
      <c r="G242" s="16">
        <v>2611160702</v>
      </c>
      <c r="H242" s="16" t="s">
        <v>954</v>
      </c>
      <c r="I242" s="16" t="s">
        <v>1900</v>
      </c>
      <c r="J242" s="58" t="s">
        <v>866</v>
      </c>
      <c r="K242" s="58">
        <v>2</v>
      </c>
      <c r="L242" s="58" t="s">
        <v>847</v>
      </c>
      <c r="M242" s="58">
        <v>71000000</v>
      </c>
      <c r="N242" s="58"/>
      <c r="O242" s="152" t="s">
        <v>1161</v>
      </c>
      <c r="P242" s="58"/>
      <c r="Q242" s="16" t="s">
        <v>879</v>
      </c>
      <c r="R242" s="16" t="s">
        <v>1898</v>
      </c>
      <c r="S242" s="16" t="s">
        <v>1899</v>
      </c>
      <c r="T242" s="59" t="s">
        <v>3116</v>
      </c>
      <c r="U242" s="16"/>
      <c r="V242" s="16"/>
    </row>
    <row r="243" spans="2:22" ht="17.45" customHeight="1">
      <c r="B243" s="16">
        <v>2025</v>
      </c>
      <c r="C243" s="31">
        <v>7</v>
      </c>
      <c r="D243" s="31" t="s">
        <v>14</v>
      </c>
      <c r="E243" s="31" t="s">
        <v>1896</v>
      </c>
      <c r="F243" s="31" t="s">
        <v>100</v>
      </c>
      <c r="G243" s="31">
        <v>3017169801</v>
      </c>
      <c r="H243" s="31" t="s">
        <v>962</v>
      </c>
      <c r="I243" s="31" t="s">
        <v>1901</v>
      </c>
      <c r="J243" s="33" t="s">
        <v>876</v>
      </c>
      <c r="K243" s="33">
        <v>4</v>
      </c>
      <c r="L243" s="33" t="s">
        <v>847</v>
      </c>
      <c r="M243" s="33">
        <v>83000000</v>
      </c>
      <c r="N243" s="33"/>
      <c r="O243" s="152" t="s">
        <v>1161</v>
      </c>
      <c r="P243" s="33"/>
      <c r="Q243" s="31" t="s">
        <v>879</v>
      </c>
      <c r="R243" s="31" t="s">
        <v>1898</v>
      </c>
      <c r="S243" s="31" t="s">
        <v>1899</v>
      </c>
      <c r="T243" s="59" t="s">
        <v>3116</v>
      </c>
      <c r="U243" s="31"/>
      <c r="V243" s="31"/>
    </row>
    <row r="244" spans="2:22" ht="17.45" customHeight="1">
      <c r="B244" s="16">
        <v>2025</v>
      </c>
      <c r="C244" s="31">
        <v>7</v>
      </c>
      <c r="D244" s="31" t="s">
        <v>14</v>
      </c>
      <c r="E244" s="31" t="s">
        <v>1896</v>
      </c>
      <c r="F244" s="31" t="s">
        <v>100</v>
      </c>
      <c r="G244" s="31">
        <v>4617162201</v>
      </c>
      <c r="H244" s="31" t="s">
        <v>1020</v>
      </c>
      <c r="I244" s="31" t="s">
        <v>1902</v>
      </c>
      <c r="J244" s="33" t="s">
        <v>871</v>
      </c>
      <c r="K244" s="33">
        <v>2</v>
      </c>
      <c r="L244" s="33" t="s">
        <v>847</v>
      </c>
      <c r="M244" s="33">
        <v>67000000</v>
      </c>
      <c r="N244" s="65"/>
      <c r="O244" s="152" t="s">
        <v>1161</v>
      </c>
      <c r="P244" s="66"/>
      <c r="Q244" s="16" t="s">
        <v>879</v>
      </c>
      <c r="R244" s="16" t="s">
        <v>1898</v>
      </c>
      <c r="S244" s="16" t="s">
        <v>1899</v>
      </c>
      <c r="T244" s="59" t="s">
        <v>3116</v>
      </c>
      <c r="U244" s="16"/>
      <c r="V244" s="31"/>
    </row>
    <row r="245" spans="2:22" ht="17.45" customHeight="1">
      <c r="B245" s="16">
        <v>2025</v>
      </c>
      <c r="C245" s="31">
        <v>7</v>
      </c>
      <c r="D245" s="31" t="s">
        <v>14</v>
      </c>
      <c r="E245" s="31" t="s">
        <v>597</v>
      </c>
      <c r="F245" s="31" t="s">
        <v>53</v>
      </c>
      <c r="G245" s="31">
        <v>4617162201</v>
      </c>
      <c r="H245" s="31" t="s">
        <v>253</v>
      </c>
      <c r="I245" s="31"/>
      <c r="J245" s="33"/>
      <c r="K245" s="43"/>
      <c r="L245" s="33"/>
      <c r="M245" s="33">
        <v>34281500</v>
      </c>
      <c r="N245" s="33"/>
      <c r="O245" s="66"/>
      <c r="P245" s="33"/>
      <c r="Q245" s="49" t="s">
        <v>175</v>
      </c>
      <c r="R245" s="31" t="s">
        <v>304</v>
      </c>
      <c r="S245" s="31" t="s">
        <v>539</v>
      </c>
      <c r="T245" s="59" t="s">
        <v>3116</v>
      </c>
      <c r="U245" s="31"/>
      <c r="V245" s="31" t="s">
        <v>78</v>
      </c>
    </row>
    <row r="246" spans="2:22" ht="17.45" customHeight="1">
      <c r="B246" s="16">
        <v>2025</v>
      </c>
      <c r="C246" s="31">
        <v>7</v>
      </c>
      <c r="D246" s="31" t="s">
        <v>14</v>
      </c>
      <c r="E246" s="31" t="s">
        <v>598</v>
      </c>
      <c r="F246" s="31" t="s">
        <v>51</v>
      </c>
      <c r="G246" s="31">
        <v>2610111501</v>
      </c>
      <c r="H246" s="31" t="s">
        <v>599</v>
      </c>
      <c r="I246" s="31"/>
      <c r="J246" s="33"/>
      <c r="K246" s="43"/>
      <c r="L246" s="67"/>
      <c r="M246" s="33">
        <v>50591200</v>
      </c>
      <c r="N246" s="33"/>
      <c r="O246" s="65"/>
      <c r="P246" s="33"/>
      <c r="Q246" s="31" t="s">
        <v>175</v>
      </c>
      <c r="R246" s="31" t="s">
        <v>304</v>
      </c>
      <c r="S246" s="31" t="s">
        <v>539</v>
      </c>
      <c r="T246" s="59" t="s">
        <v>3116</v>
      </c>
      <c r="U246" s="31"/>
      <c r="V246" s="31"/>
    </row>
    <row r="247" spans="2:22" ht="17.45" customHeight="1">
      <c r="B247" s="16">
        <v>2025</v>
      </c>
      <c r="C247" s="31">
        <v>7</v>
      </c>
      <c r="D247" s="31" t="s">
        <v>14</v>
      </c>
      <c r="E247" s="31" t="s">
        <v>600</v>
      </c>
      <c r="F247" s="31" t="s">
        <v>100</v>
      </c>
      <c r="G247" s="31">
        <v>4511169701</v>
      </c>
      <c r="H247" s="31" t="s">
        <v>131</v>
      </c>
      <c r="I247" s="31"/>
      <c r="J247" s="33"/>
      <c r="K247" s="43"/>
      <c r="L247" s="33"/>
      <c r="M247" s="33">
        <v>34110000</v>
      </c>
      <c r="N247" s="33"/>
      <c r="O247" s="152" t="s">
        <v>1161</v>
      </c>
      <c r="P247" s="33"/>
      <c r="Q247" s="31" t="s">
        <v>175</v>
      </c>
      <c r="R247" s="31" t="s">
        <v>304</v>
      </c>
      <c r="S247" s="31" t="s">
        <v>539</v>
      </c>
      <c r="T247" s="59" t="s">
        <v>3116</v>
      </c>
      <c r="U247" s="31"/>
      <c r="V247" s="31"/>
    </row>
    <row r="248" spans="2:22" ht="17.45" customHeight="1">
      <c r="B248" s="16">
        <v>2025</v>
      </c>
      <c r="C248" s="31">
        <v>7</v>
      </c>
      <c r="D248" s="31" t="s">
        <v>14</v>
      </c>
      <c r="E248" s="31" t="s">
        <v>601</v>
      </c>
      <c r="F248" s="31" t="s">
        <v>100</v>
      </c>
      <c r="G248" s="31">
        <v>4617162201</v>
      </c>
      <c r="H248" s="31" t="s">
        <v>253</v>
      </c>
      <c r="I248" s="31"/>
      <c r="J248" s="33"/>
      <c r="K248" s="43"/>
      <c r="L248" s="67"/>
      <c r="M248" s="33">
        <v>3357890</v>
      </c>
      <c r="N248" s="33"/>
      <c r="O248" s="152" t="s">
        <v>1161</v>
      </c>
      <c r="P248" s="33"/>
      <c r="Q248" s="31" t="s">
        <v>175</v>
      </c>
      <c r="R248" s="31" t="s">
        <v>304</v>
      </c>
      <c r="S248" s="31" t="s">
        <v>539</v>
      </c>
      <c r="T248" s="59" t="s">
        <v>3116</v>
      </c>
      <c r="U248" s="31"/>
      <c r="V248" s="31"/>
    </row>
    <row r="249" spans="2:22" ht="17.45" customHeight="1">
      <c r="B249" s="16">
        <v>2025</v>
      </c>
      <c r="C249" s="31">
        <v>7</v>
      </c>
      <c r="D249" s="31" t="s">
        <v>14</v>
      </c>
      <c r="E249" s="31" t="s">
        <v>602</v>
      </c>
      <c r="F249" s="31" t="s">
        <v>100</v>
      </c>
      <c r="G249" s="31">
        <v>3912110701</v>
      </c>
      <c r="H249" s="31" t="s">
        <v>252</v>
      </c>
      <c r="I249" s="31"/>
      <c r="J249" s="33"/>
      <c r="K249" s="43"/>
      <c r="L249" s="33"/>
      <c r="M249" s="33">
        <v>3620000</v>
      </c>
      <c r="N249" s="32"/>
      <c r="O249" s="152" t="s">
        <v>1161</v>
      </c>
      <c r="P249" s="33"/>
      <c r="Q249" s="31" t="s">
        <v>175</v>
      </c>
      <c r="R249" s="31" t="s">
        <v>304</v>
      </c>
      <c r="S249" s="31" t="s">
        <v>539</v>
      </c>
      <c r="T249" s="59" t="s">
        <v>3116</v>
      </c>
      <c r="U249" s="31"/>
      <c r="V249" s="31"/>
    </row>
    <row r="250" spans="2:22" ht="17.45" customHeight="1">
      <c r="B250" s="16">
        <v>2025</v>
      </c>
      <c r="C250" s="31">
        <v>7</v>
      </c>
      <c r="D250" s="31" t="s">
        <v>14</v>
      </c>
      <c r="E250" s="31" t="s">
        <v>603</v>
      </c>
      <c r="F250" s="31" t="s">
        <v>100</v>
      </c>
      <c r="G250" s="31">
        <v>3911160801</v>
      </c>
      <c r="H250" s="31" t="s">
        <v>604</v>
      </c>
      <c r="I250" s="31"/>
      <c r="J250" s="33"/>
      <c r="K250" s="43"/>
      <c r="L250" s="33"/>
      <c r="M250" s="33">
        <v>7168000</v>
      </c>
      <c r="N250" s="33"/>
      <c r="O250" s="152" t="s">
        <v>1161</v>
      </c>
      <c r="P250" s="33"/>
      <c r="Q250" s="31" t="s">
        <v>175</v>
      </c>
      <c r="R250" s="31" t="s">
        <v>304</v>
      </c>
      <c r="S250" s="31" t="s">
        <v>539</v>
      </c>
      <c r="T250" s="59" t="s">
        <v>3116</v>
      </c>
      <c r="U250" s="31"/>
      <c r="V250" s="31"/>
    </row>
    <row r="251" spans="2:22" ht="17.45" customHeight="1">
      <c r="B251" s="16">
        <v>2025</v>
      </c>
      <c r="C251" s="31">
        <v>7</v>
      </c>
      <c r="D251" s="31" t="s">
        <v>14</v>
      </c>
      <c r="E251" s="68" t="s">
        <v>685</v>
      </c>
      <c r="F251" s="68" t="s">
        <v>53</v>
      </c>
      <c r="G251" s="68">
        <v>4015150303</v>
      </c>
      <c r="H251" s="68" t="s">
        <v>661</v>
      </c>
      <c r="I251" s="68" t="s">
        <v>686</v>
      </c>
      <c r="J251" s="68" t="s">
        <v>224</v>
      </c>
      <c r="K251" s="68">
        <v>2</v>
      </c>
      <c r="L251" s="68" t="s">
        <v>97</v>
      </c>
      <c r="M251" s="69">
        <v>46936000</v>
      </c>
      <c r="N251" s="68"/>
      <c r="O251" s="113"/>
      <c r="P251" s="33"/>
      <c r="Q251" s="68" t="s">
        <v>175</v>
      </c>
      <c r="R251" s="68" t="s">
        <v>687</v>
      </c>
      <c r="S251" s="68" t="s">
        <v>688</v>
      </c>
      <c r="T251" s="59" t="s">
        <v>3116</v>
      </c>
      <c r="U251" s="31"/>
      <c r="V251" s="31" t="s">
        <v>78</v>
      </c>
    </row>
    <row r="252" spans="2:22" ht="17.45" customHeight="1">
      <c r="B252" s="16">
        <v>2025</v>
      </c>
      <c r="C252" s="31">
        <v>7</v>
      </c>
      <c r="D252" s="31" t="s">
        <v>14</v>
      </c>
      <c r="E252" s="68" t="s">
        <v>685</v>
      </c>
      <c r="F252" s="68" t="s">
        <v>100</v>
      </c>
      <c r="G252" s="68">
        <v>4014231201</v>
      </c>
      <c r="H252" s="68" t="s">
        <v>140</v>
      </c>
      <c r="I252" s="68" t="s">
        <v>689</v>
      </c>
      <c r="J252" s="68" t="s">
        <v>224</v>
      </c>
      <c r="K252" s="68">
        <v>1</v>
      </c>
      <c r="L252" s="68" t="s">
        <v>92</v>
      </c>
      <c r="M252" s="69">
        <v>38283500</v>
      </c>
      <c r="N252" s="68"/>
      <c r="O252" s="152" t="s">
        <v>1161</v>
      </c>
      <c r="P252" s="33"/>
      <c r="Q252" s="68" t="s">
        <v>175</v>
      </c>
      <c r="R252" s="68" t="s">
        <v>687</v>
      </c>
      <c r="S252" s="68" t="s">
        <v>688</v>
      </c>
      <c r="T252" s="59" t="s">
        <v>3116</v>
      </c>
      <c r="U252" s="31"/>
      <c r="V252" s="31"/>
    </row>
    <row r="253" spans="2:22" ht="17.45" customHeight="1">
      <c r="B253" s="16">
        <v>2025</v>
      </c>
      <c r="C253" s="31">
        <v>7</v>
      </c>
      <c r="D253" s="16" t="s">
        <v>14</v>
      </c>
      <c r="E253" s="113" t="s">
        <v>685</v>
      </c>
      <c r="F253" s="113" t="s">
        <v>100</v>
      </c>
      <c r="G253" s="113">
        <v>4111250101</v>
      </c>
      <c r="H253" s="113" t="s">
        <v>236</v>
      </c>
      <c r="I253" s="113" t="s">
        <v>690</v>
      </c>
      <c r="J253" s="113" t="s">
        <v>224</v>
      </c>
      <c r="K253" s="113">
        <v>1</v>
      </c>
      <c r="L253" s="113" t="s">
        <v>97</v>
      </c>
      <c r="M253" s="147">
        <v>11638000</v>
      </c>
      <c r="N253" s="113"/>
      <c r="O253" s="152" t="s">
        <v>1161</v>
      </c>
      <c r="P253" s="58"/>
      <c r="Q253" s="113" t="s">
        <v>175</v>
      </c>
      <c r="R253" s="113" t="s">
        <v>687</v>
      </c>
      <c r="S253" s="113" t="s">
        <v>688</v>
      </c>
      <c r="T253" s="59" t="s">
        <v>3116</v>
      </c>
      <c r="U253" s="31"/>
      <c r="V253" s="31"/>
    </row>
    <row r="254" spans="2:22" ht="17.45" customHeight="1">
      <c r="B254" s="16">
        <v>2025</v>
      </c>
      <c r="C254" s="31">
        <v>7</v>
      </c>
      <c r="D254" s="31" t="s">
        <v>14</v>
      </c>
      <c r="E254" s="68" t="s">
        <v>685</v>
      </c>
      <c r="F254" s="68" t="s">
        <v>52</v>
      </c>
      <c r="G254" s="68">
        <v>4014176301</v>
      </c>
      <c r="H254" s="68" t="s">
        <v>312</v>
      </c>
      <c r="I254" s="68" t="s">
        <v>691</v>
      </c>
      <c r="J254" s="68" t="s">
        <v>224</v>
      </c>
      <c r="K254" s="68">
        <v>1</v>
      </c>
      <c r="L254" s="68" t="s">
        <v>92</v>
      </c>
      <c r="M254" s="69">
        <v>140800000</v>
      </c>
      <c r="N254" s="68"/>
      <c r="O254" s="113"/>
      <c r="P254" s="33"/>
      <c r="Q254" s="68" t="s">
        <v>175</v>
      </c>
      <c r="R254" s="68" t="s">
        <v>687</v>
      </c>
      <c r="S254" s="68" t="s">
        <v>688</v>
      </c>
      <c r="T254" s="59" t="s">
        <v>3116</v>
      </c>
      <c r="U254" s="31"/>
      <c r="V254" s="31"/>
    </row>
    <row r="255" spans="2:22" ht="17.45" customHeight="1">
      <c r="B255" s="16">
        <v>2025</v>
      </c>
      <c r="C255" s="31">
        <v>7</v>
      </c>
      <c r="D255" s="31" t="s">
        <v>14</v>
      </c>
      <c r="E255" s="68" t="s">
        <v>685</v>
      </c>
      <c r="F255" s="68" t="s">
        <v>53</v>
      </c>
      <c r="G255" s="68">
        <v>2410165301</v>
      </c>
      <c r="H255" s="68" t="s">
        <v>692</v>
      </c>
      <c r="I255" s="68" t="s">
        <v>693</v>
      </c>
      <c r="J255" s="68" t="s">
        <v>224</v>
      </c>
      <c r="K255" s="68">
        <v>1</v>
      </c>
      <c r="L255" s="68" t="s">
        <v>97</v>
      </c>
      <c r="M255" s="69">
        <v>32700000</v>
      </c>
      <c r="N255" s="68"/>
      <c r="O255" s="113"/>
      <c r="P255" s="33"/>
      <c r="Q255" s="68" t="s">
        <v>175</v>
      </c>
      <c r="R255" s="68" t="s">
        <v>687</v>
      </c>
      <c r="S255" s="68" t="s">
        <v>688</v>
      </c>
      <c r="T255" s="59" t="s">
        <v>3116</v>
      </c>
      <c r="U255" s="31"/>
      <c r="V255" s="31" t="s">
        <v>78</v>
      </c>
    </row>
    <row r="256" spans="2:22" ht="17.45" customHeight="1">
      <c r="B256" s="85">
        <v>2025</v>
      </c>
      <c r="C256" s="85">
        <v>7</v>
      </c>
      <c r="D256" s="85" t="s">
        <v>14</v>
      </c>
      <c r="E256" s="85" t="s">
        <v>1903</v>
      </c>
      <c r="F256" s="85" t="s">
        <v>100</v>
      </c>
      <c r="G256" s="85">
        <v>4014219702</v>
      </c>
      <c r="H256" s="85" t="s">
        <v>1034</v>
      </c>
      <c r="I256" s="85" t="s">
        <v>1904</v>
      </c>
      <c r="J256" s="85" t="s">
        <v>1905</v>
      </c>
      <c r="K256" s="86">
        <v>720</v>
      </c>
      <c r="L256" s="85" t="s">
        <v>957</v>
      </c>
      <c r="M256" s="86">
        <v>118296000</v>
      </c>
      <c r="N256" s="85"/>
      <c r="O256" s="152" t="s">
        <v>1161</v>
      </c>
      <c r="P256" s="85"/>
      <c r="Q256" s="85" t="s">
        <v>173</v>
      </c>
      <c r="R256" s="85" t="s">
        <v>1906</v>
      </c>
      <c r="S256" s="85" t="s">
        <v>1907</v>
      </c>
      <c r="T256" s="59" t="s">
        <v>3116</v>
      </c>
      <c r="U256" s="85"/>
      <c r="V256" s="118"/>
    </row>
    <row r="257" spans="2:22" ht="17.45" customHeight="1">
      <c r="B257" s="85">
        <v>2025</v>
      </c>
      <c r="C257" s="85">
        <v>7</v>
      </c>
      <c r="D257" s="85" t="s">
        <v>14</v>
      </c>
      <c r="E257" s="85" t="s">
        <v>1908</v>
      </c>
      <c r="F257" s="85" t="s">
        <v>850</v>
      </c>
      <c r="G257" s="85">
        <v>4014179501</v>
      </c>
      <c r="H257" s="85" t="s">
        <v>1909</v>
      </c>
      <c r="I257" s="85" t="s">
        <v>1910</v>
      </c>
      <c r="J257" s="85" t="s">
        <v>1911</v>
      </c>
      <c r="K257" s="85">
        <v>16</v>
      </c>
      <c r="L257" s="85" t="s">
        <v>919</v>
      </c>
      <c r="M257" s="86">
        <v>480000000</v>
      </c>
      <c r="N257" s="148"/>
      <c r="O257" s="85"/>
      <c r="P257" s="32" t="s">
        <v>3119</v>
      </c>
      <c r="Q257" s="85" t="s">
        <v>173</v>
      </c>
      <c r="R257" s="85" t="s">
        <v>1906</v>
      </c>
      <c r="S257" s="85" t="s">
        <v>1907</v>
      </c>
      <c r="T257" s="59" t="s">
        <v>3116</v>
      </c>
      <c r="U257" s="85"/>
      <c r="V257" s="118"/>
    </row>
    <row r="258" spans="2:22" ht="17.45" customHeight="1">
      <c r="B258" s="16">
        <v>2025</v>
      </c>
      <c r="C258" s="31">
        <v>7</v>
      </c>
      <c r="D258" s="31" t="s">
        <v>14</v>
      </c>
      <c r="E258" s="16" t="s">
        <v>1964</v>
      </c>
      <c r="F258" s="59" t="s">
        <v>850</v>
      </c>
      <c r="G258" s="31">
        <v>4617162201</v>
      </c>
      <c r="H258" s="31" t="s">
        <v>1020</v>
      </c>
      <c r="I258" s="31" t="s">
        <v>32</v>
      </c>
      <c r="J258" s="33" t="s">
        <v>871</v>
      </c>
      <c r="K258" s="33">
        <v>1</v>
      </c>
      <c r="L258" s="33" t="s">
        <v>847</v>
      </c>
      <c r="M258" s="33">
        <v>14310780</v>
      </c>
      <c r="N258" s="33"/>
      <c r="O258" s="152" t="s">
        <v>1161</v>
      </c>
      <c r="P258" s="33"/>
      <c r="Q258" s="16" t="s">
        <v>851</v>
      </c>
      <c r="R258" s="16" t="s">
        <v>859</v>
      </c>
      <c r="S258" s="16" t="s">
        <v>860</v>
      </c>
      <c r="T258" s="59" t="s">
        <v>3116</v>
      </c>
      <c r="U258" s="16"/>
      <c r="V258" s="31"/>
    </row>
    <row r="259" spans="2:22" ht="17.45" customHeight="1">
      <c r="B259" s="16">
        <v>2025</v>
      </c>
      <c r="C259" s="31">
        <v>7</v>
      </c>
      <c r="D259" s="31" t="s">
        <v>14</v>
      </c>
      <c r="E259" s="16" t="s">
        <v>1964</v>
      </c>
      <c r="F259" s="59" t="s">
        <v>850</v>
      </c>
      <c r="G259" s="31">
        <v>4511170501</v>
      </c>
      <c r="H259" s="31" t="s">
        <v>1965</v>
      </c>
      <c r="I259" s="31" t="s">
        <v>32</v>
      </c>
      <c r="J259" s="33" t="s">
        <v>871</v>
      </c>
      <c r="K259" s="33">
        <v>1</v>
      </c>
      <c r="L259" s="33" t="s">
        <v>847</v>
      </c>
      <c r="M259" s="33">
        <v>24260080</v>
      </c>
      <c r="N259" s="33"/>
      <c r="O259" s="152" t="s">
        <v>1161</v>
      </c>
      <c r="P259" s="33"/>
      <c r="Q259" s="16" t="s">
        <v>851</v>
      </c>
      <c r="R259" s="16" t="s">
        <v>859</v>
      </c>
      <c r="S259" s="16" t="s">
        <v>860</v>
      </c>
      <c r="T259" s="59" t="s">
        <v>3116</v>
      </c>
      <c r="U259" s="31"/>
      <c r="V259" s="31"/>
    </row>
    <row r="260" spans="2:22" ht="17.45" customHeight="1">
      <c r="B260" s="16">
        <v>2025</v>
      </c>
      <c r="C260" s="31">
        <v>7</v>
      </c>
      <c r="D260" s="31" t="s">
        <v>14</v>
      </c>
      <c r="E260" s="16" t="s">
        <v>1966</v>
      </c>
      <c r="F260" s="34" t="s">
        <v>100</v>
      </c>
      <c r="G260" s="34">
        <v>4511170501</v>
      </c>
      <c r="H260" s="34" t="s">
        <v>1967</v>
      </c>
      <c r="I260" s="31" t="s">
        <v>32</v>
      </c>
      <c r="J260" s="33" t="s">
        <v>871</v>
      </c>
      <c r="K260" s="36">
        <v>1</v>
      </c>
      <c r="L260" s="36" t="s">
        <v>92</v>
      </c>
      <c r="M260" s="36">
        <v>18245999</v>
      </c>
      <c r="N260" s="72"/>
      <c r="O260" s="152" t="s">
        <v>1161</v>
      </c>
      <c r="P260" s="171"/>
      <c r="Q260" s="16" t="s">
        <v>851</v>
      </c>
      <c r="R260" s="16" t="s">
        <v>859</v>
      </c>
      <c r="S260" s="16" t="s">
        <v>860</v>
      </c>
      <c r="T260" s="59" t="s">
        <v>3116</v>
      </c>
      <c r="U260" s="31"/>
      <c r="V260" s="31"/>
    </row>
    <row r="261" spans="2:22" ht="17.45" customHeight="1">
      <c r="B261" s="16">
        <v>2025</v>
      </c>
      <c r="C261" s="31">
        <v>7</v>
      </c>
      <c r="D261" s="31" t="s">
        <v>14</v>
      </c>
      <c r="E261" s="16" t="s">
        <v>1966</v>
      </c>
      <c r="F261" s="34" t="s">
        <v>100</v>
      </c>
      <c r="G261" s="34">
        <v>4617162201</v>
      </c>
      <c r="H261" s="34" t="s">
        <v>253</v>
      </c>
      <c r="I261" s="31" t="s">
        <v>32</v>
      </c>
      <c r="J261" s="36" t="s">
        <v>871</v>
      </c>
      <c r="K261" s="36">
        <v>1</v>
      </c>
      <c r="L261" s="36" t="s">
        <v>92</v>
      </c>
      <c r="M261" s="36">
        <v>41162383</v>
      </c>
      <c r="N261" s="72"/>
      <c r="O261" s="152" t="s">
        <v>1161</v>
      </c>
      <c r="P261" s="171"/>
      <c r="Q261" s="16" t="s">
        <v>851</v>
      </c>
      <c r="R261" s="16" t="s">
        <v>859</v>
      </c>
      <c r="S261" s="16" t="s">
        <v>860</v>
      </c>
      <c r="T261" s="59" t="s">
        <v>3116</v>
      </c>
      <c r="U261" s="31"/>
      <c r="V261" s="31"/>
    </row>
    <row r="262" spans="2:22" ht="17.45" customHeight="1">
      <c r="B262" s="16">
        <v>2025</v>
      </c>
      <c r="C262" s="16">
        <v>7</v>
      </c>
      <c r="D262" s="31" t="s">
        <v>14</v>
      </c>
      <c r="E262" s="16" t="s">
        <v>1966</v>
      </c>
      <c r="F262" s="34" t="s">
        <v>100</v>
      </c>
      <c r="G262" s="34">
        <v>4511170501</v>
      </c>
      <c r="H262" s="34" t="s">
        <v>131</v>
      </c>
      <c r="I262" s="31" t="s">
        <v>32</v>
      </c>
      <c r="J262" s="36" t="s">
        <v>871</v>
      </c>
      <c r="K262" s="36">
        <v>1</v>
      </c>
      <c r="L262" s="36" t="s">
        <v>92</v>
      </c>
      <c r="M262" s="36">
        <v>37907602</v>
      </c>
      <c r="N262" s="72"/>
      <c r="O262" s="152" t="s">
        <v>1161</v>
      </c>
      <c r="P262" s="171"/>
      <c r="Q262" s="16" t="s">
        <v>851</v>
      </c>
      <c r="R262" s="16" t="s">
        <v>859</v>
      </c>
      <c r="S262" s="16" t="s">
        <v>860</v>
      </c>
      <c r="T262" s="59" t="s">
        <v>3116</v>
      </c>
      <c r="U262" s="31"/>
      <c r="V262" s="31"/>
    </row>
    <row r="263" spans="2:22" ht="17.45" customHeight="1">
      <c r="B263" s="16">
        <v>2025</v>
      </c>
      <c r="C263" s="16">
        <v>7</v>
      </c>
      <c r="D263" s="31" t="s">
        <v>14</v>
      </c>
      <c r="E263" s="34" t="s">
        <v>1968</v>
      </c>
      <c r="F263" s="34" t="s">
        <v>100</v>
      </c>
      <c r="G263" s="34">
        <v>4617162201</v>
      </c>
      <c r="H263" s="34" t="s">
        <v>253</v>
      </c>
      <c r="I263" s="31" t="s">
        <v>32</v>
      </c>
      <c r="J263" s="36" t="s">
        <v>871</v>
      </c>
      <c r="K263" s="36">
        <v>1</v>
      </c>
      <c r="L263" s="36" t="s">
        <v>92</v>
      </c>
      <c r="M263" s="36">
        <v>22298760</v>
      </c>
      <c r="N263" s="72"/>
      <c r="O263" s="152" t="s">
        <v>1161</v>
      </c>
      <c r="P263" s="171"/>
      <c r="Q263" s="16" t="s">
        <v>851</v>
      </c>
      <c r="R263" s="31" t="s">
        <v>859</v>
      </c>
      <c r="S263" s="31" t="s">
        <v>860</v>
      </c>
      <c r="T263" s="59" t="s">
        <v>3116</v>
      </c>
      <c r="U263" s="31"/>
      <c r="V263" s="31"/>
    </row>
    <row r="264" spans="2:22" ht="17.45" customHeight="1">
      <c r="B264" s="16">
        <v>2025</v>
      </c>
      <c r="C264" s="16">
        <v>7</v>
      </c>
      <c r="D264" s="31" t="s">
        <v>15</v>
      </c>
      <c r="E264" s="16" t="s">
        <v>2667</v>
      </c>
      <c r="F264" s="31" t="s">
        <v>100</v>
      </c>
      <c r="G264" s="31">
        <v>2410160101</v>
      </c>
      <c r="H264" s="31" t="s">
        <v>2609</v>
      </c>
      <c r="I264" s="31" t="s">
        <v>2609</v>
      </c>
      <c r="J264" s="31" t="s">
        <v>224</v>
      </c>
      <c r="K264" s="31">
        <v>1</v>
      </c>
      <c r="L264" s="31" t="s">
        <v>97</v>
      </c>
      <c r="M264" s="33">
        <v>59700652</v>
      </c>
      <c r="N264" s="31"/>
      <c r="O264" s="152" t="s">
        <v>1161</v>
      </c>
      <c r="P264" s="31"/>
      <c r="Q264" s="16" t="s">
        <v>1773</v>
      </c>
      <c r="R264" s="31" t="s">
        <v>2668</v>
      </c>
      <c r="S264" s="31" t="s">
        <v>2669</v>
      </c>
      <c r="T264" s="59" t="s">
        <v>3116</v>
      </c>
      <c r="U264" s="31"/>
      <c r="V264" s="31"/>
    </row>
    <row r="265" spans="2:22" ht="17.45" customHeight="1">
      <c r="B265" s="16">
        <v>2025</v>
      </c>
      <c r="C265" s="16">
        <v>7</v>
      </c>
      <c r="D265" s="31" t="s">
        <v>15</v>
      </c>
      <c r="E265" s="31" t="s">
        <v>2670</v>
      </c>
      <c r="F265" s="31" t="s">
        <v>100</v>
      </c>
      <c r="G265" s="31">
        <v>2411181001</v>
      </c>
      <c r="H265" s="31" t="s">
        <v>583</v>
      </c>
      <c r="I265" s="31" t="s">
        <v>583</v>
      </c>
      <c r="J265" s="31" t="s">
        <v>224</v>
      </c>
      <c r="K265" s="31">
        <v>2</v>
      </c>
      <c r="L265" s="31" t="s">
        <v>97</v>
      </c>
      <c r="M265" s="33">
        <v>55284130</v>
      </c>
      <c r="N265" s="31"/>
      <c r="O265" s="152" t="s">
        <v>1161</v>
      </c>
      <c r="P265" s="31"/>
      <c r="Q265" s="16" t="s">
        <v>1773</v>
      </c>
      <c r="R265" s="31" t="s">
        <v>2668</v>
      </c>
      <c r="S265" s="31" t="s">
        <v>2669</v>
      </c>
      <c r="T265" s="59" t="s">
        <v>3116</v>
      </c>
      <c r="U265" s="31"/>
      <c r="V265" s="31"/>
    </row>
    <row r="266" spans="2:22" ht="17.45" customHeight="1">
      <c r="B266" s="16">
        <v>2025</v>
      </c>
      <c r="C266" s="16">
        <v>7</v>
      </c>
      <c r="D266" s="16" t="s">
        <v>15</v>
      </c>
      <c r="E266" s="16" t="s">
        <v>2671</v>
      </c>
      <c r="F266" s="31" t="s">
        <v>100</v>
      </c>
      <c r="G266" s="31">
        <v>4010209501</v>
      </c>
      <c r="H266" s="31" t="s">
        <v>2672</v>
      </c>
      <c r="I266" s="31" t="s">
        <v>2673</v>
      </c>
      <c r="J266" s="31" t="s">
        <v>224</v>
      </c>
      <c r="K266" s="31">
        <v>3</v>
      </c>
      <c r="L266" s="31" t="s">
        <v>97</v>
      </c>
      <c r="M266" s="33">
        <v>209889792</v>
      </c>
      <c r="N266" s="58" t="s">
        <v>1161</v>
      </c>
      <c r="O266" s="16"/>
      <c r="P266" s="31"/>
      <c r="Q266" s="31" t="s">
        <v>1773</v>
      </c>
      <c r="R266" s="16" t="s">
        <v>2668</v>
      </c>
      <c r="S266" s="16" t="s">
        <v>2669</v>
      </c>
      <c r="T266" s="59" t="s">
        <v>3116</v>
      </c>
      <c r="U266" s="31"/>
      <c r="V266" s="31"/>
    </row>
    <row r="267" spans="2:22" ht="17.45" customHeight="1">
      <c r="B267" s="16">
        <v>2025</v>
      </c>
      <c r="C267" s="16">
        <v>7</v>
      </c>
      <c r="D267" s="16" t="s">
        <v>15</v>
      </c>
      <c r="E267" s="16" t="s">
        <v>2674</v>
      </c>
      <c r="F267" s="31" t="s">
        <v>52</v>
      </c>
      <c r="G267" s="31">
        <v>4010180602</v>
      </c>
      <c r="H267" s="31" t="s">
        <v>2675</v>
      </c>
      <c r="I267" s="31" t="s">
        <v>2675</v>
      </c>
      <c r="J267" s="31" t="s">
        <v>224</v>
      </c>
      <c r="K267" s="31">
        <v>4</v>
      </c>
      <c r="L267" s="31" t="s">
        <v>97</v>
      </c>
      <c r="M267" s="33">
        <v>323982154</v>
      </c>
      <c r="N267" s="31"/>
      <c r="O267" s="16"/>
      <c r="P267" s="31"/>
      <c r="Q267" s="31" t="s">
        <v>1773</v>
      </c>
      <c r="R267" s="16" t="s">
        <v>2668</v>
      </c>
      <c r="S267" s="16" t="s">
        <v>2669</v>
      </c>
      <c r="T267" s="59" t="s">
        <v>3116</v>
      </c>
      <c r="U267" s="31"/>
      <c r="V267" s="31"/>
    </row>
    <row r="268" spans="2:22" ht="17.45" customHeight="1">
      <c r="B268" s="16">
        <v>2025</v>
      </c>
      <c r="C268" s="16">
        <v>7</v>
      </c>
      <c r="D268" s="16" t="s">
        <v>15</v>
      </c>
      <c r="E268" s="16" t="s">
        <v>2676</v>
      </c>
      <c r="F268" s="31" t="s">
        <v>100</v>
      </c>
      <c r="G268" s="31">
        <v>4010180601</v>
      </c>
      <c r="H268" s="31" t="s">
        <v>143</v>
      </c>
      <c r="I268" s="31" t="s">
        <v>2677</v>
      </c>
      <c r="J268" s="31" t="s">
        <v>224</v>
      </c>
      <c r="K268" s="31">
        <v>1</v>
      </c>
      <c r="L268" s="31" t="s">
        <v>92</v>
      </c>
      <c r="M268" s="33">
        <v>263152048</v>
      </c>
      <c r="N268" s="31"/>
      <c r="O268" s="152" t="s">
        <v>1161</v>
      </c>
      <c r="P268" s="31"/>
      <c r="Q268" s="31" t="s">
        <v>1773</v>
      </c>
      <c r="R268" s="16" t="s">
        <v>2668</v>
      </c>
      <c r="S268" s="16" t="s">
        <v>2669</v>
      </c>
      <c r="T268" s="59" t="s">
        <v>3116</v>
      </c>
      <c r="U268" s="31"/>
      <c r="V268" s="31"/>
    </row>
    <row r="269" spans="2:22" ht="17.45" customHeight="1">
      <c r="B269" s="16">
        <v>2025</v>
      </c>
      <c r="C269" s="16">
        <v>7</v>
      </c>
      <c r="D269" s="16" t="s">
        <v>15</v>
      </c>
      <c r="E269" s="16" t="s">
        <v>2678</v>
      </c>
      <c r="F269" s="31" t="s">
        <v>100</v>
      </c>
      <c r="G269" s="31">
        <v>4010160201</v>
      </c>
      <c r="H269" s="31" t="s">
        <v>137</v>
      </c>
      <c r="I269" s="31" t="s">
        <v>2679</v>
      </c>
      <c r="J269" s="31" t="s">
        <v>224</v>
      </c>
      <c r="K269" s="31">
        <v>1</v>
      </c>
      <c r="L269" s="31" t="s">
        <v>92</v>
      </c>
      <c r="M269" s="33">
        <v>161465661</v>
      </c>
      <c r="N269" s="31"/>
      <c r="O269" s="152" t="s">
        <v>1161</v>
      </c>
      <c r="P269" s="31"/>
      <c r="Q269" s="31" t="s">
        <v>1773</v>
      </c>
      <c r="R269" s="16" t="s">
        <v>2668</v>
      </c>
      <c r="S269" s="16" t="s">
        <v>2669</v>
      </c>
      <c r="T269" s="59" t="s">
        <v>3116</v>
      </c>
      <c r="U269" s="31"/>
      <c r="V269" s="31"/>
    </row>
    <row r="270" spans="2:22" ht="17.45" customHeight="1">
      <c r="B270" s="16">
        <v>2025</v>
      </c>
      <c r="C270" s="31">
        <v>7</v>
      </c>
      <c r="D270" s="31" t="s">
        <v>15</v>
      </c>
      <c r="E270" s="16" t="s">
        <v>1113</v>
      </c>
      <c r="F270" s="31" t="s">
        <v>100</v>
      </c>
      <c r="G270" s="31">
        <v>2611160701</v>
      </c>
      <c r="H270" s="31" t="s">
        <v>954</v>
      </c>
      <c r="I270" s="31" t="s">
        <v>32</v>
      </c>
      <c r="J270" s="32" t="s">
        <v>954</v>
      </c>
      <c r="K270" s="32">
        <v>1</v>
      </c>
      <c r="L270" s="32" t="s">
        <v>847</v>
      </c>
      <c r="M270" s="32">
        <v>244588700</v>
      </c>
      <c r="N270" s="42"/>
      <c r="O270" s="152" t="s">
        <v>1161</v>
      </c>
      <c r="P270" s="76"/>
      <c r="Q270" s="31" t="s">
        <v>1104</v>
      </c>
      <c r="R270" s="16" t="s">
        <v>1105</v>
      </c>
      <c r="S270" s="16" t="s">
        <v>1106</v>
      </c>
      <c r="T270" s="59" t="s">
        <v>3116</v>
      </c>
      <c r="U270" s="31"/>
      <c r="V270" s="31"/>
    </row>
    <row r="271" spans="2:22" ht="17.45" customHeight="1">
      <c r="B271" s="16">
        <v>2025</v>
      </c>
      <c r="C271" s="31">
        <v>7</v>
      </c>
      <c r="D271" s="31" t="s">
        <v>15</v>
      </c>
      <c r="E271" s="16" t="s">
        <v>2681</v>
      </c>
      <c r="F271" s="31" t="s">
        <v>100</v>
      </c>
      <c r="G271" s="31">
        <v>3011150501</v>
      </c>
      <c r="H271" s="31" t="s">
        <v>872</v>
      </c>
      <c r="I271" s="31" t="s">
        <v>2682</v>
      </c>
      <c r="J271" s="32" t="s">
        <v>1129</v>
      </c>
      <c r="K271" s="32">
        <v>96</v>
      </c>
      <c r="L271" s="32" t="s">
        <v>881</v>
      </c>
      <c r="M271" s="32">
        <v>10113560</v>
      </c>
      <c r="N271" s="32"/>
      <c r="O271" s="152" t="s">
        <v>1161</v>
      </c>
      <c r="P271" s="32"/>
      <c r="Q271" s="31" t="s">
        <v>1104</v>
      </c>
      <c r="R271" s="16" t="s">
        <v>1121</v>
      </c>
      <c r="S271" s="16" t="s">
        <v>1122</v>
      </c>
      <c r="T271" s="59" t="s">
        <v>3116</v>
      </c>
      <c r="U271" s="31"/>
      <c r="V271" s="31"/>
    </row>
    <row r="272" spans="2:22" ht="17.45" customHeight="1">
      <c r="B272" s="16">
        <v>2025</v>
      </c>
      <c r="C272" s="31">
        <v>7</v>
      </c>
      <c r="D272" s="31" t="s">
        <v>15</v>
      </c>
      <c r="E272" s="16" t="s">
        <v>2683</v>
      </c>
      <c r="F272" s="31" t="s">
        <v>100</v>
      </c>
      <c r="G272" s="31">
        <v>3011159201</v>
      </c>
      <c r="H272" s="31" t="s">
        <v>1059</v>
      </c>
      <c r="I272" s="31" t="s">
        <v>2684</v>
      </c>
      <c r="J272" s="32" t="s">
        <v>855</v>
      </c>
      <c r="K272" s="32">
        <v>735</v>
      </c>
      <c r="L272" s="32" t="s">
        <v>933</v>
      </c>
      <c r="M272" s="32">
        <v>59321850</v>
      </c>
      <c r="N272" s="32"/>
      <c r="O272" s="152" t="s">
        <v>1161</v>
      </c>
      <c r="P272" s="32"/>
      <c r="Q272" s="31" t="s">
        <v>1773</v>
      </c>
      <c r="R272" s="16" t="s">
        <v>1774</v>
      </c>
      <c r="S272" s="16" t="s">
        <v>1775</v>
      </c>
      <c r="T272" s="59" t="s">
        <v>3116</v>
      </c>
      <c r="U272" s="31"/>
      <c r="V272" s="31"/>
    </row>
    <row r="273" spans="2:22" ht="17.45" customHeight="1">
      <c r="B273" s="16">
        <v>2025</v>
      </c>
      <c r="C273" s="31">
        <v>7</v>
      </c>
      <c r="D273" s="31" t="s">
        <v>15</v>
      </c>
      <c r="E273" s="31" t="s">
        <v>2683</v>
      </c>
      <c r="F273" s="31" t="s">
        <v>100</v>
      </c>
      <c r="G273" s="31">
        <v>3011159701</v>
      </c>
      <c r="H273" s="31" t="s">
        <v>1059</v>
      </c>
      <c r="I273" s="31" t="s">
        <v>2685</v>
      </c>
      <c r="J273" s="32" t="s">
        <v>855</v>
      </c>
      <c r="K273" s="32">
        <v>367</v>
      </c>
      <c r="L273" s="32" t="s">
        <v>933</v>
      </c>
      <c r="M273" s="32">
        <v>41669180</v>
      </c>
      <c r="N273" s="32"/>
      <c r="O273" s="152" t="s">
        <v>1161</v>
      </c>
      <c r="P273" s="32"/>
      <c r="Q273" s="31" t="s">
        <v>1773</v>
      </c>
      <c r="R273" s="31" t="s">
        <v>1774</v>
      </c>
      <c r="S273" s="31" t="s">
        <v>1775</v>
      </c>
      <c r="T273" s="59" t="s">
        <v>3116</v>
      </c>
      <c r="U273" s="31"/>
      <c r="V273" s="31"/>
    </row>
    <row r="274" spans="2:22" ht="17.45" customHeight="1">
      <c r="B274" s="16">
        <v>2025</v>
      </c>
      <c r="C274" s="31">
        <v>7</v>
      </c>
      <c r="D274" s="31" t="s">
        <v>15</v>
      </c>
      <c r="E274" s="31" t="s">
        <v>2686</v>
      </c>
      <c r="F274" s="91" t="s">
        <v>100</v>
      </c>
      <c r="G274" s="31">
        <v>3015200102</v>
      </c>
      <c r="H274" s="31" t="s">
        <v>2687</v>
      </c>
      <c r="I274" s="31" t="s">
        <v>2688</v>
      </c>
      <c r="J274" s="32" t="s">
        <v>959</v>
      </c>
      <c r="K274" s="32">
        <v>157</v>
      </c>
      <c r="L274" s="32" t="s">
        <v>858</v>
      </c>
      <c r="M274" s="32">
        <v>20096000</v>
      </c>
      <c r="N274" s="32"/>
      <c r="O274" s="152" t="s">
        <v>1161</v>
      </c>
      <c r="P274" s="76"/>
      <c r="Q274" s="31" t="s">
        <v>1773</v>
      </c>
      <c r="R274" s="31" t="s">
        <v>1774</v>
      </c>
      <c r="S274" s="31" t="s">
        <v>1775</v>
      </c>
      <c r="T274" s="59" t="s">
        <v>3116</v>
      </c>
      <c r="U274" s="31"/>
      <c r="V274" s="31"/>
    </row>
    <row r="275" spans="2:22" ht="17.45" customHeight="1">
      <c r="B275" s="16">
        <v>2025</v>
      </c>
      <c r="C275" s="16">
        <v>7</v>
      </c>
      <c r="D275" s="16" t="s">
        <v>15</v>
      </c>
      <c r="E275" s="16" t="s">
        <v>2689</v>
      </c>
      <c r="F275" s="138" t="s">
        <v>100</v>
      </c>
      <c r="G275" s="16">
        <v>3012170301</v>
      </c>
      <c r="H275" s="16" t="s">
        <v>2690</v>
      </c>
      <c r="I275" s="16" t="s">
        <v>2688</v>
      </c>
      <c r="J275" s="65" t="s">
        <v>959</v>
      </c>
      <c r="K275" s="65">
        <v>30</v>
      </c>
      <c r="L275" s="65" t="s">
        <v>858</v>
      </c>
      <c r="M275" s="65">
        <v>8400000</v>
      </c>
      <c r="N275" s="65"/>
      <c r="O275" s="152" t="s">
        <v>1161</v>
      </c>
      <c r="P275" s="65"/>
      <c r="Q275" s="153" t="s">
        <v>1773</v>
      </c>
      <c r="R275" s="16" t="s">
        <v>1774</v>
      </c>
      <c r="S275" s="16" t="s">
        <v>1775</v>
      </c>
      <c r="T275" s="59" t="s">
        <v>3116</v>
      </c>
      <c r="U275" s="31"/>
      <c r="V275" s="31"/>
    </row>
    <row r="276" spans="2:22" ht="17.45" customHeight="1">
      <c r="B276" s="16">
        <v>2025</v>
      </c>
      <c r="C276" s="31">
        <v>7</v>
      </c>
      <c r="D276" s="31" t="s">
        <v>15</v>
      </c>
      <c r="E276" s="16" t="s">
        <v>2691</v>
      </c>
      <c r="F276" s="91" t="s">
        <v>100</v>
      </c>
      <c r="G276" s="31">
        <v>4014210901</v>
      </c>
      <c r="H276" s="31" t="s">
        <v>2692</v>
      </c>
      <c r="I276" s="31" t="s">
        <v>2693</v>
      </c>
      <c r="J276" s="32" t="s">
        <v>2694</v>
      </c>
      <c r="K276" s="32">
        <v>122</v>
      </c>
      <c r="L276" s="32" t="s">
        <v>1145</v>
      </c>
      <c r="M276" s="32">
        <v>7697620</v>
      </c>
      <c r="N276" s="32"/>
      <c r="O276" s="152" t="s">
        <v>1161</v>
      </c>
      <c r="P276" s="32"/>
      <c r="Q276" s="56" t="s">
        <v>1773</v>
      </c>
      <c r="R276" s="31" t="s">
        <v>1774</v>
      </c>
      <c r="S276" s="31" t="s">
        <v>1775</v>
      </c>
      <c r="T276" s="59" t="s">
        <v>3116</v>
      </c>
      <c r="U276" s="31"/>
      <c r="V276" s="31"/>
    </row>
    <row r="277" spans="2:22" ht="17.45" customHeight="1">
      <c r="B277" s="108">
        <v>2025</v>
      </c>
      <c r="C277" s="108">
        <v>7</v>
      </c>
      <c r="D277" s="108" t="s">
        <v>14</v>
      </c>
      <c r="E277" s="108" t="s">
        <v>2695</v>
      </c>
      <c r="F277" s="108" t="s">
        <v>53</v>
      </c>
      <c r="G277" s="108">
        <v>3020179401</v>
      </c>
      <c r="H277" s="108" t="s">
        <v>2417</v>
      </c>
      <c r="I277" s="108" t="s">
        <v>2417</v>
      </c>
      <c r="J277" s="111" t="s">
        <v>917</v>
      </c>
      <c r="K277" s="108">
        <v>1</v>
      </c>
      <c r="L277" s="111" t="s">
        <v>847</v>
      </c>
      <c r="M277" s="111">
        <v>275000000</v>
      </c>
      <c r="N277" s="111"/>
      <c r="O277" s="111"/>
      <c r="P277" s="111"/>
      <c r="Q277" s="108" t="s">
        <v>1104</v>
      </c>
      <c r="R277" s="108" t="s">
        <v>2696</v>
      </c>
      <c r="S277" s="108" t="s">
        <v>2697</v>
      </c>
      <c r="T277" s="59" t="s">
        <v>3116</v>
      </c>
      <c r="U277" s="108"/>
      <c r="V277" s="108" t="s">
        <v>2418</v>
      </c>
    </row>
    <row r="278" spans="2:22" ht="17.45" customHeight="1">
      <c r="B278" s="16">
        <v>2025</v>
      </c>
      <c r="C278" s="31">
        <v>7</v>
      </c>
      <c r="D278" s="31" t="s">
        <v>14</v>
      </c>
      <c r="E278" s="31" t="s">
        <v>2700</v>
      </c>
      <c r="F278" s="31" t="s">
        <v>100</v>
      </c>
      <c r="G278" s="31">
        <f>[1]검토서!$D$10</f>
        <v>3015200106</v>
      </c>
      <c r="H278" s="31" t="str">
        <f>[1]검토서!$C$10</f>
        <v>가설재울타리</v>
      </c>
      <c r="I278" s="31" t="str">
        <f>[1]검토서!$F$10</f>
        <v>W2000,H2000</v>
      </c>
      <c r="J278" s="33" t="s">
        <v>2701</v>
      </c>
      <c r="K278" s="33">
        <f>[1]검토서!$G$10</f>
        <v>1402</v>
      </c>
      <c r="L278" s="33" t="s">
        <v>858</v>
      </c>
      <c r="M278" s="33">
        <f>[1]검토서!$G$20</f>
        <v>266380000</v>
      </c>
      <c r="N278" s="33"/>
      <c r="O278" s="152" t="s">
        <v>1161</v>
      </c>
      <c r="P278" s="33"/>
      <c r="Q278" s="31" t="s">
        <v>3127</v>
      </c>
      <c r="R278" s="31" t="s">
        <v>2702</v>
      </c>
      <c r="S278" s="31" t="s">
        <v>2703</v>
      </c>
      <c r="T278" s="59" t="s">
        <v>3116</v>
      </c>
      <c r="U278" s="31"/>
      <c r="V278" s="31"/>
    </row>
    <row r="279" spans="2:22" ht="17.45" customHeight="1">
      <c r="B279" s="64">
        <v>2025</v>
      </c>
      <c r="C279" s="59">
        <v>8</v>
      </c>
      <c r="D279" s="59" t="s">
        <v>14</v>
      </c>
      <c r="E279" s="59" t="s">
        <v>1817</v>
      </c>
      <c r="F279" s="59" t="s">
        <v>100</v>
      </c>
      <c r="G279" s="59">
        <v>4014239601</v>
      </c>
      <c r="H279" s="59" t="s">
        <v>1818</v>
      </c>
      <c r="I279" s="59" t="s">
        <v>1819</v>
      </c>
      <c r="J279" s="32" t="s">
        <v>1820</v>
      </c>
      <c r="K279" s="32">
        <v>123</v>
      </c>
      <c r="L279" s="32" t="s">
        <v>98</v>
      </c>
      <c r="M279" s="32">
        <v>19950700</v>
      </c>
      <c r="N279" s="32"/>
      <c r="O279" s="152" t="s">
        <v>1161</v>
      </c>
      <c r="P279" s="32"/>
      <c r="Q279" s="59" t="s">
        <v>316</v>
      </c>
      <c r="R279" s="59" t="s">
        <v>1821</v>
      </c>
      <c r="S279" s="59" t="s">
        <v>1822</v>
      </c>
      <c r="T279" s="59" t="s">
        <v>3116</v>
      </c>
      <c r="U279" s="31"/>
      <c r="V279" s="31"/>
    </row>
    <row r="280" spans="2:22" ht="17.45" customHeight="1">
      <c r="B280" s="64">
        <v>2025</v>
      </c>
      <c r="C280" s="59">
        <v>8</v>
      </c>
      <c r="D280" s="59" t="s">
        <v>14</v>
      </c>
      <c r="E280" s="59" t="s">
        <v>1817</v>
      </c>
      <c r="F280" s="59" t="s">
        <v>93</v>
      </c>
      <c r="G280" s="59">
        <v>4014212301</v>
      </c>
      <c r="H280" s="59" t="s">
        <v>1823</v>
      </c>
      <c r="I280" s="59" t="s">
        <v>1819</v>
      </c>
      <c r="J280" s="32" t="s">
        <v>1820</v>
      </c>
      <c r="K280" s="32">
        <v>2995</v>
      </c>
      <c r="L280" s="32" t="s">
        <v>235</v>
      </c>
      <c r="M280" s="32">
        <v>440125250</v>
      </c>
      <c r="N280" s="32"/>
      <c r="O280" s="152" t="s">
        <v>1161</v>
      </c>
      <c r="P280" s="149"/>
      <c r="Q280" s="59" t="s">
        <v>316</v>
      </c>
      <c r="R280" s="59" t="s">
        <v>1821</v>
      </c>
      <c r="S280" s="59" t="s">
        <v>1822</v>
      </c>
      <c r="T280" s="59" t="s">
        <v>3116</v>
      </c>
      <c r="U280" s="31"/>
      <c r="V280" s="31"/>
    </row>
    <row r="281" spans="2:22" ht="17.45" customHeight="1">
      <c r="B281" s="64">
        <v>2025</v>
      </c>
      <c r="C281" s="59">
        <v>8</v>
      </c>
      <c r="D281" s="59" t="s">
        <v>14</v>
      </c>
      <c r="E281" s="59" t="s">
        <v>1817</v>
      </c>
      <c r="F281" s="59" t="s">
        <v>93</v>
      </c>
      <c r="G281" s="59">
        <v>4014210201</v>
      </c>
      <c r="H281" s="59" t="s">
        <v>1824</v>
      </c>
      <c r="I281" s="59" t="s">
        <v>1825</v>
      </c>
      <c r="J281" s="32" t="s">
        <v>1820</v>
      </c>
      <c r="K281" s="32">
        <v>577</v>
      </c>
      <c r="L281" s="32" t="s">
        <v>98</v>
      </c>
      <c r="M281" s="32">
        <v>135221410</v>
      </c>
      <c r="N281" s="32"/>
      <c r="O281" s="32"/>
      <c r="P281" s="32" t="s">
        <v>3119</v>
      </c>
      <c r="Q281" s="56" t="s">
        <v>316</v>
      </c>
      <c r="R281" s="59" t="s">
        <v>1821</v>
      </c>
      <c r="S281" s="59" t="s">
        <v>1822</v>
      </c>
      <c r="T281" s="59" t="s">
        <v>3116</v>
      </c>
      <c r="U281" s="31"/>
      <c r="V281" s="31"/>
    </row>
    <row r="282" spans="2:22" ht="17.45" customHeight="1">
      <c r="B282" s="64">
        <v>2025</v>
      </c>
      <c r="C282" s="64">
        <v>8</v>
      </c>
      <c r="D282" s="64" t="s">
        <v>14</v>
      </c>
      <c r="E282" s="64" t="s">
        <v>1817</v>
      </c>
      <c r="F282" s="64" t="s">
        <v>100</v>
      </c>
      <c r="G282" s="64">
        <v>3013151401</v>
      </c>
      <c r="H282" s="64" t="s">
        <v>1826</v>
      </c>
      <c r="I282" s="64" t="s">
        <v>1827</v>
      </c>
      <c r="J282" s="65" t="s">
        <v>1820</v>
      </c>
      <c r="K282" s="65">
        <v>140</v>
      </c>
      <c r="L282" s="65" t="s">
        <v>235</v>
      </c>
      <c r="M282" s="65">
        <v>92992860</v>
      </c>
      <c r="N282" s="65"/>
      <c r="O282" s="152" t="s">
        <v>1161</v>
      </c>
      <c r="P282" s="65"/>
      <c r="Q282" s="153" t="s">
        <v>316</v>
      </c>
      <c r="R282" s="64" t="s">
        <v>1821</v>
      </c>
      <c r="S282" s="64" t="s">
        <v>1822</v>
      </c>
      <c r="T282" s="59" t="s">
        <v>3116</v>
      </c>
      <c r="U282" s="16"/>
      <c r="V282" s="16"/>
    </row>
    <row r="283" spans="2:22" ht="17.45" customHeight="1">
      <c r="B283" s="64">
        <v>2025</v>
      </c>
      <c r="C283" s="59">
        <v>8</v>
      </c>
      <c r="D283" s="59" t="s">
        <v>14</v>
      </c>
      <c r="E283" s="59" t="s">
        <v>1817</v>
      </c>
      <c r="F283" s="59" t="s">
        <v>100</v>
      </c>
      <c r="G283" s="59">
        <v>3012171601</v>
      </c>
      <c r="H283" s="59" t="s">
        <v>1828</v>
      </c>
      <c r="I283" s="59" t="s">
        <v>1829</v>
      </c>
      <c r="J283" s="32" t="s">
        <v>1830</v>
      </c>
      <c r="K283" s="32">
        <v>12</v>
      </c>
      <c r="L283" s="32" t="s">
        <v>108</v>
      </c>
      <c r="M283" s="32">
        <v>144288000</v>
      </c>
      <c r="N283" s="32"/>
      <c r="O283" s="152" t="s">
        <v>1161</v>
      </c>
      <c r="P283" s="32"/>
      <c r="Q283" s="56" t="s">
        <v>316</v>
      </c>
      <c r="R283" s="59" t="s">
        <v>1821</v>
      </c>
      <c r="S283" s="59" t="s">
        <v>1822</v>
      </c>
      <c r="T283" s="59" t="s">
        <v>3116</v>
      </c>
      <c r="U283" s="31"/>
      <c r="V283" s="31"/>
    </row>
    <row r="284" spans="2:22" ht="17.45" customHeight="1">
      <c r="B284" s="16">
        <v>2025</v>
      </c>
      <c r="C284" s="31">
        <v>8</v>
      </c>
      <c r="D284" s="31" t="s">
        <v>14</v>
      </c>
      <c r="E284" s="31" t="s">
        <v>2116</v>
      </c>
      <c r="F284" s="31" t="s">
        <v>100</v>
      </c>
      <c r="G284" s="31">
        <v>2411181001</v>
      </c>
      <c r="H284" s="31" t="s">
        <v>2117</v>
      </c>
      <c r="I284" s="31" t="s">
        <v>127</v>
      </c>
      <c r="J284" s="33" t="s">
        <v>17</v>
      </c>
      <c r="K284" s="33">
        <v>1</v>
      </c>
      <c r="L284" s="33" t="s">
        <v>92</v>
      </c>
      <c r="M284" s="33">
        <v>20920000</v>
      </c>
      <c r="N284" s="33"/>
      <c r="O284" s="152" t="s">
        <v>1161</v>
      </c>
      <c r="P284" s="58"/>
      <c r="Q284" s="31" t="s">
        <v>3126</v>
      </c>
      <c r="R284" s="31" t="s">
        <v>1786</v>
      </c>
      <c r="S284" s="31" t="s">
        <v>1787</v>
      </c>
      <c r="T284" s="59" t="s">
        <v>3116</v>
      </c>
      <c r="U284" s="31"/>
      <c r="V284" s="31"/>
    </row>
    <row r="285" spans="2:22" ht="17.45" customHeight="1">
      <c r="B285" s="16">
        <v>2025</v>
      </c>
      <c r="C285" s="31">
        <v>8</v>
      </c>
      <c r="D285" s="31" t="s">
        <v>14</v>
      </c>
      <c r="E285" s="31" t="s">
        <v>2118</v>
      </c>
      <c r="F285" s="31" t="s">
        <v>850</v>
      </c>
      <c r="G285" s="31">
        <v>3013150202</v>
      </c>
      <c r="H285" s="31" t="s">
        <v>2122</v>
      </c>
      <c r="I285" s="31" t="s">
        <v>2123</v>
      </c>
      <c r="J285" s="33" t="s">
        <v>846</v>
      </c>
      <c r="K285" s="33">
        <v>73</v>
      </c>
      <c r="L285" s="33" t="s">
        <v>919</v>
      </c>
      <c r="M285" s="33">
        <v>8760000</v>
      </c>
      <c r="N285" s="33"/>
      <c r="O285" s="33"/>
      <c r="P285" s="58"/>
      <c r="Q285" s="31" t="s">
        <v>1027</v>
      </c>
      <c r="R285" s="31" t="s">
        <v>1028</v>
      </c>
      <c r="S285" s="31" t="s">
        <v>1029</v>
      </c>
      <c r="T285" s="59" t="s">
        <v>3116</v>
      </c>
      <c r="U285" s="31"/>
      <c r="V285" s="31"/>
    </row>
    <row r="286" spans="2:22" ht="17.45" customHeight="1">
      <c r="B286" s="16">
        <v>2025</v>
      </c>
      <c r="C286" s="31">
        <v>8</v>
      </c>
      <c r="D286" s="31" t="s">
        <v>14</v>
      </c>
      <c r="E286" s="31" t="s">
        <v>2105</v>
      </c>
      <c r="F286" s="31" t="s">
        <v>51</v>
      </c>
      <c r="G286" s="31">
        <v>3010290301</v>
      </c>
      <c r="H286" s="31" t="s">
        <v>2106</v>
      </c>
      <c r="I286" s="31" t="s">
        <v>204</v>
      </c>
      <c r="J286" s="33" t="s">
        <v>96</v>
      </c>
      <c r="K286" s="33">
        <v>37</v>
      </c>
      <c r="L286" s="33" t="s">
        <v>102</v>
      </c>
      <c r="M286" s="33">
        <v>41625000</v>
      </c>
      <c r="N286" s="33"/>
      <c r="O286" s="33"/>
      <c r="P286" s="33"/>
      <c r="Q286" s="31" t="s">
        <v>1397</v>
      </c>
      <c r="R286" s="31" t="s">
        <v>2107</v>
      </c>
      <c r="S286" s="31" t="s">
        <v>2108</v>
      </c>
      <c r="T286" s="59" t="s">
        <v>3116</v>
      </c>
      <c r="U286" s="31"/>
      <c r="V286" s="31"/>
    </row>
    <row r="287" spans="2:22" ht="17.45" customHeight="1">
      <c r="B287" s="16">
        <v>2025</v>
      </c>
      <c r="C287" s="31">
        <v>8</v>
      </c>
      <c r="D287" s="31" t="s">
        <v>14</v>
      </c>
      <c r="E287" s="31" t="s">
        <v>2163</v>
      </c>
      <c r="F287" s="31" t="s">
        <v>100</v>
      </c>
      <c r="G287" s="31">
        <v>3010161901</v>
      </c>
      <c r="H287" s="31" t="s">
        <v>105</v>
      </c>
      <c r="I287" s="31" t="s">
        <v>2164</v>
      </c>
      <c r="J287" s="33" t="s">
        <v>2165</v>
      </c>
      <c r="K287" s="33">
        <v>36.238</v>
      </c>
      <c r="L287" s="33" t="s">
        <v>112</v>
      </c>
      <c r="M287" s="33">
        <v>31212510</v>
      </c>
      <c r="N287" s="33"/>
      <c r="O287" s="58"/>
      <c r="P287" s="32" t="s">
        <v>3119</v>
      </c>
      <c r="Q287" s="31" t="s">
        <v>1474</v>
      </c>
      <c r="R287" s="31" t="s">
        <v>2166</v>
      </c>
      <c r="S287" s="31" t="s">
        <v>2167</v>
      </c>
      <c r="T287" s="59" t="s">
        <v>3116</v>
      </c>
      <c r="U287" s="31"/>
      <c r="V287" s="31"/>
    </row>
    <row r="288" spans="2:22" ht="17.45" customHeight="1">
      <c r="B288" s="16">
        <v>2025</v>
      </c>
      <c r="C288" s="31">
        <v>8</v>
      </c>
      <c r="D288" s="31" t="s">
        <v>14</v>
      </c>
      <c r="E288" s="31" t="s">
        <v>2163</v>
      </c>
      <c r="F288" s="31" t="s">
        <v>100</v>
      </c>
      <c r="G288" s="31">
        <v>3010161901</v>
      </c>
      <c r="H288" s="31" t="s">
        <v>105</v>
      </c>
      <c r="I288" s="31" t="s">
        <v>2168</v>
      </c>
      <c r="J288" s="33" t="s">
        <v>2165</v>
      </c>
      <c r="K288" s="33">
        <v>21.704000000000001</v>
      </c>
      <c r="L288" s="33" t="s">
        <v>112</v>
      </c>
      <c r="M288" s="33">
        <v>18694080</v>
      </c>
      <c r="N288" s="33"/>
      <c r="O288" s="33"/>
      <c r="P288" s="32" t="s">
        <v>3119</v>
      </c>
      <c r="Q288" s="31" t="s">
        <v>1474</v>
      </c>
      <c r="R288" s="31" t="s">
        <v>2166</v>
      </c>
      <c r="S288" s="31" t="s">
        <v>2167</v>
      </c>
      <c r="T288" s="59" t="s">
        <v>3116</v>
      </c>
      <c r="U288" s="31"/>
      <c r="V288" s="31"/>
    </row>
    <row r="289" spans="2:22" ht="17.45" customHeight="1">
      <c r="B289" s="16">
        <v>2025</v>
      </c>
      <c r="C289" s="16">
        <v>8</v>
      </c>
      <c r="D289" s="16" t="s">
        <v>14</v>
      </c>
      <c r="E289" s="16" t="s">
        <v>2163</v>
      </c>
      <c r="F289" s="16" t="s">
        <v>100</v>
      </c>
      <c r="G289" s="16">
        <v>3010161901</v>
      </c>
      <c r="H289" s="16" t="s">
        <v>105</v>
      </c>
      <c r="I289" s="16" t="s">
        <v>2169</v>
      </c>
      <c r="J289" s="58" t="s">
        <v>2165</v>
      </c>
      <c r="K289" s="58">
        <v>9.7129999999999992</v>
      </c>
      <c r="L289" s="58" t="s">
        <v>112</v>
      </c>
      <c r="M289" s="58">
        <v>8366000</v>
      </c>
      <c r="N289" s="58"/>
      <c r="O289" s="58"/>
      <c r="P289" s="32" t="s">
        <v>3119</v>
      </c>
      <c r="Q289" s="16" t="s">
        <v>1474</v>
      </c>
      <c r="R289" s="16" t="s">
        <v>2166</v>
      </c>
      <c r="S289" s="16" t="s">
        <v>2167</v>
      </c>
      <c r="T289" s="59" t="s">
        <v>3116</v>
      </c>
      <c r="U289" s="16"/>
      <c r="V289" s="16"/>
    </row>
    <row r="290" spans="2:22" ht="17.45" customHeight="1">
      <c r="B290" s="16">
        <v>2025</v>
      </c>
      <c r="C290" s="31">
        <v>8</v>
      </c>
      <c r="D290" s="31" t="s">
        <v>14</v>
      </c>
      <c r="E290" s="16" t="s">
        <v>2163</v>
      </c>
      <c r="F290" s="31" t="s">
        <v>100</v>
      </c>
      <c r="G290" s="31">
        <v>3010161901</v>
      </c>
      <c r="H290" s="31" t="s">
        <v>105</v>
      </c>
      <c r="I290" s="31" t="s">
        <v>566</v>
      </c>
      <c r="J290" s="33" t="s">
        <v>2165</v>
      </c>
      <c r="K290" s="33">
        <v>16.556999999999999</v>
      </c>
      <c r="L290" s="33" t="s">
        <v>112</v>
      </c>
      <c r="M290" s="33">
        <v>14260870</v>
      </c>
      <c r="N290" s="58"/>
      <c r="O290" s="33"/>
      <c r="P290" s="32" t="s">
        <v>3119</v>
      </c>
      <c r="Q290" s="31" t="s">
        <v>1474</v>
      </c>
      <c r="R290" s="31" t="s">
        <v>2166</v>
      </c>
      <c r="S290" s="31" t="s">
        <v>2167</v>
      </c>
      <c r="T290" s="59" t="s">
        <v>3116</v>
      </c>
      <c r="U290" s="31"/>
      <c r="V290" s="31"/>
    </row>
    <row r="291" spans="2:22" ht="17.45" customHeight="1">
      <c r="B291" s="16">
        <v>2025</v>
      </c>
      <c r="C291" s="31">
        <v>8</v>
      </c>
      <c r="D291" s="31" t="s">
        <v>14</v>
      </c>
      <c r="E291" s="16" t="s">
        <v>2163</v>
      </c>
      <c r="F291" s="31" t="s">
        <v>100</v>
      </c>
      <c r="G291" s="31">
        <v>3010161901</v>
      </c>
      <c r="H291" s="31" t="s">
        <v>105</v>
      </c>
      <c r="I291" s="31" t="s">
        <v>647</v>
      </c>
      <c r="J291" s="33" t="s">
        <v>2165</v>
      </c>
      <c r="K291" s="33">
        <v>2.13</v>
      </c>
      <c r="L291" s="33" t="s">
        <v>112</v>
      </c>
      <c r="M291" s="33">
        <v>1834610</v>
      </c>
      <c r="N291" s="58"/>
      <c r="O291" s="33"/>
      <c r="P291" s="32" t="s">
        <v>3119</v>
      </c>
      <c r="Q291" s="31" t="s">
        <v>1474</v>
      </c>
      <c r="R291" s="31" t="s">
        <v>2166</v>
      </c>
      <c r="S291" s="31" t="s">
        <v>2167</v>
      </c>
      <c r="T291" s="59" t="s">
        <v>3116</v>
      </c>
      <c r="U291" s="31"/>
      <c r="V291" s="31"/>
    </row>
    <row r="292" spans="2:22" ht="17.45" customHeight="1">
      <c r="B292" s="31">
        <v>2025</v>
      </c>
      <c r="C292" s="31">
        <v>8</v>
      </c>
      <c r="D292" s="31" t="s">
        <v>14</v>
      </c>
      <c r="E292" s="31" t="s">
        <v>2163</v>
      </c>
      <c r="F292" s="31" t="s">
        <v>100</v>
      </c>
      <c r="G292" s="31">
        <v>3010161901</v>
      </c>
      <c r="H292" s="31" t="s">
        <v>105</v>
      </c>
      <c r="I292" s="31" t="s">
        <v>212</v>
      </c>
      <c r="J292" s="33" t="s">
        <v>2165</v>
      </c>
      <c r="K292" s="33">
        <v>26.071000000000002</v>
      </c>
      <c r="L292" s="33" t="s">
        <v>112</v>
      </c>
      <c r="M292" s="33">
        <v>22455470</v>
      </c>
      <c r="N292" s="33"/>
      <c r="O292" s="58"/>
      <c r="P292" s="32" t="s">
        <v>3119</v>
      </c>
      <c r="Q292" s="31" t="s">
        <v>1474</v>
      </c>
      <c r="R292" s="31" t="s">
        <v>2166</v>
      </c>
      <c r="S292" s="31" t="s">
        <v>2167</v>
      </c>
      <c r="T292" s="59" t="s">
        <v>3116</v>
      </c>
      <c r="U292" s="16"/>
      <c r="V292" s="16"/>
    </row>
    <row r="293" spans="2:22" ht="17.45" customHeight="1">
      <c r="B293" s="16">
        <v>2025</v>
      </c>
      <c r="C293" s="31">
        <v>8</v>
      </c>
      <c r="D293" s="31" t="s">
        <v>14</v>
      </c>
      <c r="E293" s="31" t="s">
        <v>2163</v>
      </c>
      <c r="F293" s="31" t="s">
        <v>100</v>
      </c>
      <c r="G293" s="31">
        <v>3010161901</v>
      </c>
      <c r="H293" s="31" t="s">
        <v>105</v>
      </c>
      <c r="I293" s="31" t="s">
        <v>211</v>
      </c>
      <c r="J293" s="33" t="s">
        <v>2165</v>
      </c>
      <c r="K293" s="33">
        <v>14.262</v>
      </c>
      <c r="L293" s="33" t="s">
        <v>112</v>
      </c>
      <c r="M293" s="33">
        <v>12284140</v>
      </c>
      <c r="N293" s="33"/>
      <c r="O293" s="33"/>
      <c r="P293" s="32" t="s">
        <v>3119</v>
      </c>
      <c r="Q293" s="31" t="s">
        <v>1474</v>
      </c>
      <c r="R293" s="31" t="s">
        <v>2166</v>
      </c>
      <c r="S293" s="31" t="s">
        <v>2167</v>
      </c>
      <c r="T293" s="59" t="s">
        <v>3116</v>
      </c>
      <c r="U293" s="31"/>
      <c r="V293" s="31"/>
    </row>
    <row r="294" spans="2:22" ht="17.45" customHeight="1">
      <c r="B294" s="16">
        <v>2025</v>
      </c>
      <c r="C294" s="31">
        <v>8</v>
      </c>
      <c r="D294" s="31" t="s">
        <v>14</v>
      </c>
      <c r="E294" s="31" t="s">
        <v>2184</v>
      </c>
      <c r="F294" s="31" t="s">
        <v>100</v>
      </c>
      <c r="G294" s="172">
        <v>3912180101</v>
      </c>
      <c r="H294" s="31" t="s">
        <v>2185</v>
      </c>
      <c r="I294" s="31" t="s">
        <v>2186</v>
      </c>
      <c r="J294" s="33" t="s">
        <v>866</v>
      </c>
      <c r="K294" s="33">
        <v>1</v>
      </c>
      <c r="L294" s="33" t="s">
        <v>847</v>
      </c>
      <c r="M294" s="33">
        <v>114740000</v>
      </c>
      <c r="N294" s="33"/>
      <c r="O294" s="152" t="s">
        <v>1161</v>
      </c>
      <c r="P294" s="33"/>
      <c r="Q294" s="31" t="s">
        <v>196</v>
      </c>
      <c r="R294" s="31" t="s">
        <v>2187</v>
      </c>
      <c r="S294" s="31" t="s">
        <v>2188</v>
      </c>
      <c r="T294" s="59" t="s">
        <v>3116</v>
      </c>
      <c r="U294" s="31"/>
      <c r="V294" s="31"/>
    </row>
    <row r="295" spans="2:22" ht="17.45" customHeight="1">
      <c r="B295" s="64">
        <v>2025</v>
      </c>
      <c r="C295" s="59">
        <v>8</v>
      </c>
      <c r="D295" s="59" t="s">
        <v>14</v>
      </c>
      <c r="E295" s="59" t="s">
        <v>2193</v>
      </c>
      <c r="F295" s="59" t="s">
        <v>100</v>
      </c>
      <c r="G295" s="59"/>
      <c r="H295" s="59" t="s">
        <v>2196</v>
      </c>
      <c r="I295" s="59" t="s">
        <v>2197</v>
      </c>
      <c r="J295" s="59" t="s">
        <v>37</v>
      </c>
      <c r="K295" s="59">
        <v>3</v>
      </c>
      <c r="L295" s="59" t="s">
        <v>97</v>
      </c>
      <c r="M295" s="32">
        <v>82500000</v>
      </c>
      <c r="N295" s="59"/>
      <c r="O295" s="152" t="s">
        <v>1161</v>
      </c>
      <c r="P295" s="59"/>
      <c r="Q295" s="59" t="s">
        <v>196</v>
      </c>
      <c r="R295" s="59" t="s">
        <v>497</v>
      </c>
      <c r="S295" s="59" t="s">
        <v>498</v>
      </c>
      <c r="T295" s="59" t="s">
        <v>3116</v>
      </c>
      <c r="U295" s="59"/>
      <c r="V295" s="59"/>
    </row>
    <row r="296" spans="2:22" ht="17.45" customHeight="1">
      <c r="B296" s="64">
        <v>2025</v>
      </c>
      <c r="C296" s="64">
        <v>8</v>
      </c>
      <c r="D296" s="64" t="s">
        <v>14</v>
      </c>
      <c r="E296" s="64" t="s">
        <v>2193</v>
      </c>
      <c r="F296" s="64" t="s">
        <v>100</v>
      </c>
      <c r="G296" s="64"/>
      <c r="H296" s="64" t="s">
        <v>2196</v>
      </c>
      <c r="I296" s="64" t="s">
        <v>2198</v>
      </c>
      <c r="J296" s="64" t="s">
        <v>37</v>
      </c>
      <c r="K296" s="64">
        <v>1</v>
      </c>
      <c r="L296" s="64" t="s">
        <v>97</v>
      </c>
      <c r="M296" s="65">
        <v>3800000</v>
      </c>
      <c r="N296" s="64"/>
      <c r="O296" s="152" t="s">
        <v>1161</v>
      </c>
      <c r="P296" s="64"/>
      <c r="Q296" s="64" t="s">
        <v>196</v>
      </c>
      <c r="R296" s="64" t="s">
        <v>497</v>
      </c>
      <c r="S296" s="64" t="s">
        <v>498</v>
      </c>
      <c r="T296" s="59" t="s">
        <v>3116</v>
      </c>
      <c r="U296" s="64"/>
      <c r="V296" s="64"/>
    </row>
    <row r="297" spans="2:22" ht="17.45" customHeight="1">
      <c r="B297" s="64">
        <v>2025</v>
      </c>
      <c r="C297" s="59">
        <v>8</v>
      </c>
      <c r="D297" s="59" t="s">
        <v>14</v>
      </c>
      <c r="E297" s="59" t="s">
        <v>961</v>
      </c>
      <c r="F297" s="59" t="s">
        <v>100</v>
      </c>
      <c r="G297" s="59">
        <v>3017169801</v>
      </c>
      <c r="H297" s="59" t="s">
        <v>962</v>
      </c>
      <c r="I297" s="59" t="s">
        <v>963</v>
      </c>
      <c r="J297" s="32" t="s">
        <v>876</v>
      </c>
      <c r="K297" s="32">
        <v>2876</v>
      </c>
      <c r="L297" s="32" t="s">
        <v>964</v>
      </c>
      <c r="M297" s="32">
        <v>39029491</v>
      </c>
      <c r="N297" s="42"/>
      <c r="O297" s="152" t="s">
        <v>1161</v>
      </c>
      <c r="P297" s="66"/>
      <c r="Q297" s="59" t="s">
        <v>965</v>
      </c>
      <c r="R297" s="59" t="s">
        <v>966</v>
      </c>
      <c r="S297" s="59" t="s">
        <v>331</v>
      </c>
      <c r="T297" s="59" t="s">
        <v>3116</v>
      </c>
      <c r="U297" s="59"/>
      <c r="V297" s="59"/>
    </row>
    <row r="298" spans="2:22" ht="17.45" customHeight="1">
      <c r="B298" s="64">
        <v>2025</v>
      </c>
      <c r="C298" s="59">
        <v>8</v>
      </c>
      <c r="D298" s="64" t="s">
        <v>14</v>
      </c>
      <c r="E298" s="64" t="s">
        <v>961</v>
      </c>
      <c r="F298" s="64" t="s">
        <v>100</v>
      </c>
      <c r="G298" s="64">
        <v>3017169801</v>
      </c>
      <c r="H298" s="64" t="s">
        <v>962</v>
      </c>
      <c r="I298" s="64" t="s">
        <v>967</v>
      </c>
      <c r="J298" s="65" t="s">
        <v>876</v>
      </c>
      <c r="K298" s="65">
        <v>770</v>
      </c>
      <c r="L298" s="65" t="s">
        <v>964</v>
      </c>
      <c r="M298" s="65">
        <v>10881578</v>
      </c>
      <c r="N298" s="157"/>
      <c r="O298" s="152" t="s">
        <v>1161</v>
      </c>
      <c r="P298" s="149"/>
      <c r="Q298" s="64" t="s">
        <v>965</v>
      </c>
      <c r="R298" s="64" t="s">
        <v>966</v>
      </c>
      <c r="S298" s="64" t="s">
        <v>331</v>
      </c>
      <c r="T298" s="59" t="s">
        <v>3116</v>
      </c>
      <c r="U298" s="64"/>
      <c r="V298" s="59"/>
    </row>
    <row r="299" spans="2:22" ht="17.45" customHeight="1">
      <c r="B299" s="64">
        <v>2025</v>
      </c>
      <c r="C299" s="59">
        <v>8</v>
      </c>
      <c r="D299" s="64" t="s">
        <v>14</v>
      </c>
      <c r="E299" s="64" t="s">
        <v>961</v>
      </c>
      <c r="F299" s="64" t="s">
        <v>100</v>
      </c>
      <c r="G299" s="64">
        <v>3017169801</v>
      </c>
      <c r="H299" s="64" t="s">
        <v>962</v>
      </c>
      <c r="I299" s="64" t="s">
        <v>968</v>
      </c>
      <c r="J299" s="65" t="s">
        <v>876</v>
      </c>
      <c r="K299" s="65">
        <v>165</v>
      </c>
      <c r="L299" s="65" t="s">
        <v>964</v>
      </c>
      <c r="M299" s="65">
        <v>5059513</v>
      </c>
      <c r="N299" s="157"/>
      <c r="O299" s="152" t="s">
        <v>1161</v>
      </c>
      <c r="P299" s="149"/>
      <c r="Q299" s="64" t="s">
        <v>965</v>
      </c>
      <c r="R299" s="64" t="s">
        <v>966</v>
      </c>
      <c r="S299" s="64" t="s">
        <v>331</v>
      </c>
      <c r="T299" s="59" t="s">
        <v>3116</v>
      </c>
      <c r="U299" s="64"/>
      <c r="V299" s="59"/>
    </row>
    <row r="300" spans="2:22" ht="17.45" customHeight="1">
      <c r="B300" s="59">
        <v>2025</v>
      </c>
      <c r="C300" s="59">
        <v>8</v>
      </c>
      <c r="D300" s="59" t="s">
        <v>14</v>
      </c>
      <c r="E300" s="59" t="s">
        <v>961</v>
      </c>
      <c r="F300" s="59" t="s">
        <v>100</v>
      </c>
      <c r="G300" s="59">
        <v>3017169801</v>
      </c>
      <c r="H300" s="59" t="s">
        <v>962</v>
      </c>
      <c r="I300" s="59" t="s">
        <v>969</v>
      </c>
      <c r="J300" s="32" t="s">
        <v>876</v>
      </c>
      <c r="K300" s="32">
        <v>597</v>
      </c>
      <c r="L300" s="32" t="s">
        <v>970</v>
      </c>
      <c r="M300" s="32">
        <v>79984600</v>
      </c>
      <c r="N300" s="42"/>
      <c r="O300" s="152" t="s">
        <v>1161</v>
      </c>
      <c r="P300" s="66"/>
      <c r="Q300" s="59" t="s">
        <v>965</v>
      </c>
      <c r="R300" s="59" t="s">
        <v>966</v>
      </c>
      <c r="S300" s="59" t="s">
        <v>331</v>
      </c>
      <c r="T300" s="59" t="s">
        <v>3116</v>
      </c>
      <c r="U300" s="59"/>
      <c r="V300" s="59"/>
    </row>
    <row r="301" spans="2:22" ht="17.45" customHeight="1">
      <c r="B301" s="59">
        <v>2025</v>
      </c>
      <c r="C301" s="59">
        <v>8</v>
      </c>
      <c r="D301" s="59" t="s">
        <v>14</v>
      </c>
      <c r="E301" s="59" t="s">
        <v>961</v>
      </c>
      <c r="F301" s="59" t="s">
        <v>100</v>
      </c>
      <c r="G301" s="59">
        <v>3017169801</v>
      </c>
      <c r="H301" s="59" t="s">
        <v>962</v>
      </c>
      <c r="I301" s="59" t="s">
        <v>971</v>
      </c>
      <c r="J301" s="32" t="s">
        <v>876</v>
      </c>
      <c r="K301" s="32">
        <v>309</v>
      </c>
      <c r="L301" s="32" t="s">
        <v>970</v>
      </c>
      <c r="M301" s="32">
        <v>4723263</v>
      </c>
      <c r="N301" s="42"/>
      <c r="O301" s="152" t="s">
        <v>1161</v>
      </c>
      <c r="P301" s="66"/>
      <c r="Q301" s="59" t="s">
        <v>965</v>
      </c>
      <c r="R301" s="59" t="s">
        <v>966</v>
      </c>
      <c r="S301" s="59" t="s">
        <v>331</v>
      </c>
      <c r="T301" s="59" t="s">
        <v>3116</v>
      </c>
      <c r="U301" s="59"/>
      <c r="V301" s="59"/>
    </row>
    <row r="302" spans="2:22" ht="17.45" customHeight="1">
      <c r="B302" s="103">
        <v>2025</v>
      </c>
      <c r="C302" s="64">
        <v>8</v>
      </c>
      <c r="D302" s="103" t="s">
        <v>14</v>
      </c>
      <c r="E302" s="103" t="s">
        <v>975</v>
      </c>
      <c r="F302" s="103" t="s">
        <v>51</v>
      </c>
      <c r="G302" s="103">
        <v>3010320101</v>
      </c>
      <c r="H302" s="103" t="s">
        <v>2259</v>
      </c>
      <c r="I302" s="103" t="s">
        <v>2260</v>
      </c>
      <c r="J302" s="104" t="s">
        <v>846</v>
      </c>
      <c r="K302" s="103">
        <v>11815</v>
      </c>
      <c r="L302" s="65" t="s">
        <v>970</v>
      </c>
      <c r="M302" s="104">
        <v>450000000</v>
      </c>
      <c r="N302" s="65"/>
      <c r="O302" s="48"/>
      <c r="P302" s="65"/>
      <c r="Q302" s="64" t="s">
        <v>965</v>
      </c>
      <c r="R302" s="64" t="s">
        <v>978</v>
      </c>
      <c r="S302" s="64" t="s">
        <v>979</v>
      </c>
      <c r="T302" s="59" t="s">
        <v>3116</v>
      </c>
      <c r="U302" s="64"/>
      <c r="V302" s="64"/>
    </row>
    <row r="303" spans="2:22" ht="17.45" customHeight="1">
      <c r="B303" s="59">
        <v>2025</v>
      </c>
      <c r="C303" s="59">
        <v>8</v>
      </c>
      <c r="D303" s="59" t="s">
        <v>14</v>
      </c>
      <c r="E303" s="59" t="s">
        <v>2261</v>
      </c>
      <c r="F303" s="59" t="s">
        <v>100</v>
      </c>
      <c r="G303" s="59">
        <v>3012179301</v>
      </c>
      <c r="H303" s="59" t="s">
        <v>1030</v>
      </c>
      <c r="I303" s="59" t="s">
        <v>2262</v>
      </c>
      <c r="J303" s="32" t="s">
        <v>846</v>
      </c>
      <c r="K303" s="32">
        <v>379</v>
      </c>
      <c r="L303" s="32" t="s">
        <v>957</v>
      </c>
      <c r="M303" s="32">
        <v>58776050</v>
      </c>
      <c r="N303" s="32"/>
      <c r="O303" s="152" t="s">
        <v>1161</v>
      </c>
      <c r="P303" s="32"/>
      <c r="Q303" s="59" t="s">
        <v>965</v>
      </c>
      <c r="R303" s="59" t="s">
        <v>976</v>
      </c>
      <c r="S303" s="59" t="s">
        <v>977</v>
      </c>
      <c r="T303" s="59" t="s">
        <v>3116</v>
      </c>
      <c r="U303" s="59"/>
      <c r="V303" s="59"/>
    </row>
    <row r="304" spans="2:22" ht="17.45" customHeight="1">
      <c r="B304" s="59">
        <v>2025</v>
      </c>
      <c r="C304" s="59">
        <v>8</v>
      </c>
      <c r="D304" s="59" t="s">
        <v>15</v>
      </c>
      <c r="E304" s="59" t="s">
        <v>543</v>
      </c>
      <c r="F304" s="59" t="s">
        <v>100</v>
      </c>
      <c r="G304" s="59">
        <v>4014162001</v>
      </c>
      <c r="H304" s="59" t="s">
        <v>2255</v>
      </c>
      <c r="I304" s="59" t="s">
        <v>2256</v>
      </c>
      <c r="J304" s="59"/>
      <c r="K304" s="59">
        <v>1</v>
      </c>
      <c r="L304" s="59" t="s">
        <v>92</v>
      </c>
      <c r="M304" s="32">
        <v>60000000</v>
      </c>
      <c r="N304" s="59"/>
      <c r="O304" s="152" t="s">
        <v>1161</v>
      </c>
      <c r="P304" s="59"/>
      <c r="Q304" s="59" t="s">
        <v>332</v>
      </c>
      <c r="R304" s="59" t="s">
        <v>378</v>
      </c>
      <c r="S304" s="59" t="s">
        <v>379</v>
      </c>
      <c r="T304" s="59" t="s">
        <v>3116</v>
      </c>
      <c r="U304" s="59"/>
      <c r="V304" s="59"/>
    </row>
    <row r="305" spans="2:22" ht="17.45" customHeight="1">
      <c r="B305" s="31">
        <v>2025</v>
      </c>
      <c r="C305" s="31">
        <v>8</v>
      </c>
      <c r="D305" s="31" t="s">
        <v>852</v>
      </c>
      <c r="E305" s="31" t="s">
        <v>2279</v>
      </c>
      <c r="F305" s="31" t="s">
        <v>850</v>
      </c>
      <c r="G305" s="31">
        <v>3015200101</v>
      </c>
      <c r="H305" s="31" t="s">
        <v>955</v>
      </c>
      <c r="I305" s="31" t="s">
        <v>2285</v>
      </c>
      <c r="J305" s="33" t="s">
        <v>2286</v>
      </c>
      <c r="K305" s="33">
        <v>126</v>
      </c>
      <c r="L305" s="33" t="s">
        <v>858</v>
      </c>
      <c r="M305" s="33">
        <v>40540000</v>
      </c>
      <c r="N305" s="33"/>
      <c r="O305" s="152" t="s">
        <v>1161</v>
      </c>
      <c r="P305" s="33"/>
      <c r="Q305" s="31" t="s">
        <v>335</v>
      </c>
      <c r="R305" s="31" t="s">
        <v>2287</v>
      </c>
      <c r="S305" s="31" t="s">
        <v>2288</v>
      </c>
      <c r="T305" s="59" t="s">
        <v>3116</v>
      </c>
      <c r="U305" s="59"/>
      <c r="V305" s="59"/>
    </row>
    <row r="306" spans="2:22" ht="17.45" customHeight="1">
      <c r="B306" s="31">
        <v>2025</v>
      </c>
      <c r="C306" s="31">
        <v>8</v>
      </c>
      <c r="D306" s="31" t="s">
        <v>15</v>
      </c>
      <c r="E306" s="31" t="s">
        <v>2204</v>
      </c>
      <c r="F306" s="31" t="s">
        <v>100</v>
      </c>
      <c r="G306" s="31">
        <v>3010161901</v>
      </c>
      <c r="H306" s="31" t="s">
        <v>107</v>
      </c>
      <c r="I306" s="31" t="s">
        <v>2205</v>
      </c>
      <c r="J306" s="33" t="s">
        <v>16</v>
      </c>
      <c r="K306" s="43">
        <v>38</v>
      </c>
      <c r="L306" s="33" t="s">
        <v>112</v>
      </c>
      <c r="M306" s="33">
        <v>32440183</v>
      </c>
      <c r="N306" s="33"/>
      <c r="O306" s="32"/>
      <c r="P306" s="32" t="s">
        <v>3119</v>
      </c>
      <c r="Q306" s="31" t="s">
        <v>187</v>
      </c>
      <c r="R306" s="31" t="s">
        <v>2206</v>
      </c>
      <c r="S306" s="31" t="s">
        <v>2207</v>
      </c>
      <c r="T306" s="59" t="s">
        <v>3116</v>
      </c>
      <c r="U306" s="59"/>
      <c r="V306" s="59"/>
    </row>
    <row r="307" spans="2:22" ht="17.45" customHeight="1">
      <c r="B307" s="31">
        <v>2025</v>
      </c>
      <c r="C307" s="31">
        <v>8</v>
      </c>
      <c r="D307" s="68" t="s">
        <v>15</v>
      </c>
      <c r="E307" s="68" t="s">
        <v>2208</v>
      </c>
      <c r="F307" s="68" t="s">
        <v>100</v>
      </c>
      <c r="G307" s="68">
        <v>24443464</v>
      </c>
      <c r="H307" s="68" t="s">
        <v>2209</v>
      </c>
      <c r="I307" s="68" t="s">
        <v>2210</v>
      </c>
      <c r="J307" s="68" t="s">
        <v>37</v>
      </c>
      <c r="K307" s="68">
        <v>6</v>
      </c>
      <c r="L307" s="68" t="s">
        <v>102</v>
      </c>
      <c r="M307" s="69">
        <v>1728000</v>
      </c>
      <c r="N307" s="33" t="s">
        <v>1804</v>
      </c>
      <c r="O307" s="68"/>
      <c r="P307" s="68"/>
      <c r="Q307" s="68" t="s">
        <v>187</v>
      </c>
      <c r="R307" s="68" t="s">
        <v>381</v>
      </c>
      <c r="S307" s="68" t="s">
        <v>382</v>
      </c>
      <c r="T307" s="59" t="s">
        <v>3116</v>
      </c>
      <c r="U307" s="59"/>
      <c r="V307" s="59"/>
    </row>
    <row r="308" spans="2:22" ht="17.45" customHeight="1">
      <c r="B308" s="31">
        <v>2025</v>
      </c>
      <c r="C308" s="31">
        <v>8</v>
      </c>
      <c r="D308" s="31" t="s">
        <v>15</v>
      </c>
      <c r="E308" s="31" t="s">
        <v>573</v>
      </c>
      <c r="F308" s="31" t="s">
        <v>100</v>
      </c>
      <c r="G308" s="31">
        <v>3911210201</v>
      </c>
      <c r="H308" s="31" t="s">
        <v>724</v>
      </c>
      <c r="I308" s="31" t="s">
        <v>725</v>
      </c>
      <c r="J308" s="33" t="s">
        <v>37</v>
      </c>
      <c r="K308" s="33">
        <v>16</v>
      </c>
      <c r="L308" s="33" t="s">
        <v>102</v>
      </c>
      <c r="M308" s="33">
        <v>488000</v>
      </c>
      <c r="N308" s="33"/>
      <c r="O308" s="152" t="s">
        <v>1161</v>
      </c>
      <c r="P308" s="33"/>
      <c r="Q308" s="31" t="s">
        <v>187</v>
      </c>
      <c r="R308" s="31" t="s">
        <v>381</v>
      </c>
      <c r="S308" s="31" t="s">
        <v>382</v>
      </c>
      <c r="T308" s="59" t="s">
        <v>3116</v>
      </c>
      <c r="U308" s="59"/>
      <c r="V308" s="59"/>
    </row>
    <row r="309" spans="2:22" ht="17.45" customHeight="1">
      <c r="B309" s="31">
        <v>2025</v>
      </c>
      <c r="C309" s="31">
        <v>8</v>
      </c>
      <c r="D309" s="31" t="s">
        <v>15</v>
      </c>
      <c r="E309" s="31" t="s">
        <v>573</v>
      </c>
      <c r="F309" s="31" t="s">
        <v>100</v>
      </c>
      <c r="G309" s="31">
        <v>3911210201</v>
      </c>
      <c r="H309" s="31" t="s">
        <v>724</v>
      </c>
      <c r="I309" s="31" t="s">
        <v>726</v>
      </c>
      <c r="J309" s="33" t="s">
        <v>37</v>
      </c>
      <c r="K309" s="33">
        <v>11</v>
      </c>
      <c r="L309" s="33" t="s">
        <v>102</v>
      </c>
      <c r="M309" s="33">
        <v>1012000</v>
      </c>
      <c r="N309" s="33"/>
      <c r="O309" s="152" t="s">
        <v>1161</v>
      </c>
      <c r="P309" s="33"/>
      <c r="Q309" s="31" t="s">
        <v>187</v>
      </c>
      <c r="R309" s="31" t="s">
        <v>381</v>
      </c>
      <c r="S309" s="31" t="s">
        <v>382</v>
      </c>
      <c r="T309" s="59" t="s">
        <v>3116</v>
      </c>
      <c r="U309" s="59"/>
      <c r="V309" s="59"/>
    </row>
    <row r="310" spans="2:22" ht="17.45" customHeight="1">
      <c r="B310" s="35">
        <v>2025</v>
      </c>
      <c r="C310" s="35">
        <v>8</v>
      </c>
      <c r="D310" s="35" t="s">
        <v>843</v>
      </c>
      <c r="E310" s="35" t="s">
        <v>1506</v>
      </c>
      <c r="F310" s="35" t="s">
        <v>100</v>
      </c>
      <c r="G310" s="35">
        <v>3010369901</v>
      </c>
      <c r="H310" s="35" t="s">
        <v>2211</v>
      </c>
      <c r="I310" s="35" t="s">
        <v>2212</v>
      </c>
      <c r="J310" s="41" t="s">
        <v>846</v>
      </c>
      <c r="K310" s="41">
        <v>620</v>
      </c>
      <c r="L310" s="41" t="s">
        <v>1008</v>
      </c>
      <c r="M310" s="41">
        <v>59520000</v>
      </c>
      <c r="N310" s="41"/>
      <c r="O310" s="152" t="s">
        <v>1161</v>
      </c>
      <c r="P310" s="41"/>
      <c r="Q310" s="35" t="s">
        <v>187</v>
      </c>
      <c r="R310" s="35" t="s">
        <v>1507</v>
      </c>
      <c r="S310" s="35" t="s">
        <v>1508</v>
      </c>
      <c r="T310" s="59" t="s">
        <v>3116</v>
      </c>
      <c r="U310" s="35"/>
      <c r="V310" s="35"/>
    </row>
    <row r="311" spans="2:22" ht="17.45" customHeight="1">
      <c r="B311" s="35">
        <v>2025</v>
      </c>
      <c r="C311" s="35">
        <v>8</v>
      </c>
      <c r="D311" s="35" t="s">
        <v>14</v>
      </c>
      <c r="E311" s="35" t="s">
        <v>1506</v>
      </c>
      <c r="F311" s="35" t="s">
        <v>100</v>
      </c>
      <c r="G311" s="35">
        <v>3015200101</v>
      </c>
      <c r="H311" s="35" t="s">
        <v>2213</v>
      </c>
      <c r="I311" s="173" t="s">
        <v>2214</v>
      </c>
      <c r="J311" s="41" t="s">
        <v>846</v>
      </c>
      <c r="K311" s="41">
        <v>256</v>
      </c>
      <c r="L311" s="41" t="s">
        <v>984</v>
      </c>
      <c r="M311" s="41">
        <v>25344000</v>
      </c>
      <c r="N311" s="41"/>
      <c r="O311" s="152" t="s">
        <v>1161</v>
      </c>
      <c r="P311" s="41"/>
      <c r="Q311" s="35" t="s">
        <v>187</v>
      </c>
      <c r="R311" s="35" t="s">
        <v>2215</v>
      </c>
      <c r="S311" s="35" t="s">
        <v>2216</v>
      </c>
      <c r="T311" s="59" t="s">
        <v>3116</v>
      </c>
      <c r="U311" s="35"/>
      <c r="V311" s="35"/>
    </row>
    <row r="312" spans="2:22" ht="17.45" customHeight="1">
      <c r="B312" s="35">
        <v>2025</v>
      </c>
      <c r="C312" s="35">
        <v>8</v>
      </c>
      <c r="D312" s="35" t="s">
        <v>14</v>
      </c>
      <c r="E312" s="35" t="s">
        <v>1506</v>
      </c>
      <c r="F312" s="35" t="s">
        <v>100</v>
      </c>
      <c r="G312" s="35">
        <v>3015200101</v>
      </c>
      <c r="H312" s="35" t="s">
        <v>955</v>
      </c>
      <c r="I312" s="173" t="s">
        <v>2217</v>
      </c>
      <c r="J312" s="41" t="s">
        <v>846</v>
      </c>
      <c r="K312" s="41">
        <v>295</v>
      </c>
      <c r="L312" s="41" t="s">
        <v>858</v>
      </c>
      <c r="M312" s="41">
        <v>66740000</v>
      </c>
      <c r="N312" s="41"/>
      <c r="O312" s="152" t="s">
        <v>1161</v>
      </c>
      <c r="P312" s="41"/>
      <c r="Q312" s="35" t="s">
        <v>187</v>
      </c>
      <c r="R312" s="35" t="s">
        <v>2215</v>
      </c>
      <c r="S312" s="35" t="s">
        <v>2216</v>
      </c>
      <c r="T312" s="59" t="s">
        <v>3116</v>
      </c>
      <c r="U312" s="35"/>
      <c r="V312" s="35"/>
    </row>
    <row r="313" spans="2:22" ht="17.45" customHeight="1">
      <c r="B313" s="31">
        <v>2025</v>
      </c>
      <c r="C313" s="31">
        <v>8</v>
      </c>
      <c r="D313" s="31" t="s">
        <v>14</v>
      </c>
      <c r="E313" s="68" t="s">
        <v>633</v>
      </c>
      <c r="F313" s="68" t="s">
        <v>100</v>
      </c>
      <c r="G313" s="68">
        <v>3011159501</v>
      </c>
      <c r="H313" s="68" t="s">
        <v>582</v>
      </c>
      <c r="I313" s="68" t="s">
        <v>671</v>
      </c>
      <c r="J313" s="68" t="s">
        <v>16</v>
      </c>
      <c r="K313" s="68">
        <v>342</v>
      </c>
      <c r="L313" s="68" t="s">
        <v>111</v>
      </c>
      <c r="M313" s="69">
        <v>13594500</v>
      </c>
      <c r="N313" s="68"/>
      <c r="O313" s="152" t="s">
        <v>1161</v>
      </c>
      <c r="P313" s="68"/>
      <c r="Q313" s="68" t="s">
        <v>336</v>
      </c>
      <c r="R313" s="68" t="s">
        <v>402</v>
      </c>
      <c r="S313" s="68" t="s">
        <v>634</v>
      </c>
      <c r="T313" s="59" t="s">
        <v>3116</v>
      </c>
      <c r="U313" s="31"/>
      <c r="V313" s="31"/>
    </row>
    <row r="314" spans="2:22" ht="17.45" customHeight="1">
      <c r="B314" s="31">
        <v>2025</v>
      </c>
      <c r="C314" s="31">
        <v>8</v>
      </c>
      <c r="D314" s="31" t="s">
        <v>14</v>
      </c>
      <c r="E314" s="68" t="s">
        <v>633</v>
      </c>
      <c r="F314" s="68" t="s">
        <v>100</v>
      </c>
      <c r="G314" s="68">
        <v>3012999701</v>
      </c>
      <c r="H314" s="68" t="s">
        <v>673</v>
      </c>
      <c r="I314" s="68" t="s">
        <v>672</v>
      </c>
      <c r="J314" s="68" t="s">
        <v>16</v>
      </c>
      <c r="K314" s="68">
        <v>390</v>
      </c>
      <c r="L314" s="68" t="s">
        <v>111</v>
      </c>
      <c r="M314" s="69">
        <v>12090000</v>
      </c>
      <c r="N314" s="68"/>
      <c r="O314" s="152" t="s">
        <v>1161</v>
      </c>
      <c r="P314" s="68"/>
      <c r="Q314" s="68" t="s">
        <v>336</v>
      </c>
      <c r="R314" s="68" t="s">
        <v>402</v>
      </c>
      <c r="S314" s="68" t="s">
        <v>634</v>
      </c>
      <c r="T314" s="59" t="s">
        <v>3116</v>
      </c>
      <c r="U314" s="31"/>
      <c r="V314" s="31"/>
    </row>
    <row r="315" spans="2:22" ht="17.45" customHeight="1">
      <c r="B315" s="16">
        <v>2025</v>
      </c>
      <c r="C315" s="16">
        <v>8</v>
      </c>
      <c r="D315" s="16" t="s">
        <v>14</v>
      </c>
      <c r="E315" s="113" t="s">
        <v>633</v>
      </c>
      <c r="F315" s="113" t="s">
        <v>52</v>
      </c>
      <c r="G315" s="113">
        <v>3912110301</v>
      </c>
      <c r="H315" s="113" t="s">
        <v>142</v>
      </c>
      <c r="I315" s="113"/>
      <c r="J315" s="113" t="s">
        <v>37</v>
      </c>
      <c r="K315" s="113">
        <v>1</v>
      </c>
      <c r="L315" s="113" t="s">
        <v>92</v>
      </c>
      <c r="M315" s="147">
        <v>13733000</v>
      </c>
      <c r="N315" s="113"/>
      <c r="O315" s="68"/>
      <c r="P315" s="113"/>
      <c r="Q315" s="113" t="s">
        <v>336</v>
      </c>
      <c r="R315" s="113" t="s">
        <v>402</v>
      </c>
      <c r="S315" s="113" t="s">
        <v>634</v>
      </c>
      <c r="T315" s="59" t="s">
        <v>3116</v>
      </c>
      <c r="U315" s="16"/>
      <c r="V315" s="16"/>
    </row>
    <row r="316" spans="2:22" ht="17.45" customHeight="1">
      <c r="B316" s="16">
        <v>2025</v>
      </c>
      <c r="C316" s="31">
        <v>8</v>
      </c>
      <c r="D316" s="31" t="s">
        <v>14</v>
      </c>
      <c r="E316" s="31" t="s">
        <v>2223</v>
      </c>
      <c r="F316" s="31" t="s">
        <v>51</v>
      </c>
      <c r="G316" s="31"/>
      <c r="H316" s="31" t="s">
        <v>2224</v>
      </c>
      <c r="I316" s="31" t="s">
        <v>2225</v>
      </c>
      <c r="J316" s="33" t="s">
        <v>224</v>
      </c>
      <c r="K316" s="33">
        <v>1</v>
      </c>
      <c r="L316" s="33" t="s">
        <v>97</v>
      </c>
      <c r="M316" s="33">
        <v>31120000</v>
      </c>
      <c r="N316" s="33"/>
      <c r="O316" s="33"/>
      <c r="P316" s="33"/>
      <c r="Q316" s="31" t="s">
        <v>336</v>
      </c>
      <c r="R316" s="31" t="s">
        <v>2226</v>
      </c>
      <c r="S316" s="31" t="s">
        <v>2227</v>
      </c>
      <c r="T316" s="59" t="s">
        <v>3116</v>
      </c>
      <c r="U316" s="31"/>
      <c r="V316" s="31"/>
    </row>
    <row r="317" spans="2:22" ht="17.45" customHeight="1">
      <c r="B317" s="59">
        <v>2025</v>
      </c>
      <c r="C317" s="59">
        <v>8</v>
      </c>
      <c r="D317" s="59" t="s">
        <v>15</v>
      </c>
      <c r="E317" s="59" t="s">
        <v>637</v>
      </c>
      <c r="F317" s="59" t="s">
        <v>100</v>
      </c>
      <c r="G317" s="59">
        <v>3015200102</v>
      </c>
      <c r="H317" s="59" t="s">
        <v>297</v>
      </c>
      <c r="I317" s="59" t="s">
        <v>698</v>
      </c>
      <c r="J317" s="59" t="s">
        <v>16</v>
      </c>
      <c r="K317" s="59">
        <v>341</v>
      </c>
      <c r="L317" s="59" t="s">
        <v>110</v>
      </c>
      <c r="M317" s="32">
        <v>37025000</v>
      </c>
      <c r="N317" s="59"/>
      <c r="O317" s="152" t="s">
        <v>1161</v>
      </c>
      <c r="P317" s="59"/>
      <c r="Q317" s="59" t="s">
        <v>256</v>
      </c>
      <c r="R317" s="59" t="s">
        <v>505</v>
      </c>
      <c r="S317" s="59" t="s">
        <v>506</v>
      </c>
      <c r="T317" s="59" t="s">
        <v>3116</v>
      </c>
      <c r="U317" s="59"/>
      <c r="V317" s="59"/>
    </row>
    <row r="318" spans="2:22" ht="17.45" customHeight="1">
      <c r="B318" s="64">
        <v>2025</v>
      </c>
      <c r="C318" s="64">
        <v>8</v>
      </c>
      <c r="D318" s="64" t="s">
        <v>15</v>
      </c>
      <c r="E318" s="64" t="s">
        <v>637</v>
      </c>
      <c r="F318" s="64" t="s">
        <v>100</v>
      </c>
      <c r="G318" s="64">
        <v>3015200105</v>
      </c>
      <c r="H318" s="64" t="s">
        <v>292</v>
      </c>
      <c r="I318" s="64" t="s">
        <v>699</v>
      </c>
      <c r="J318" s="64" t="s">
        <v>16</v>
      </c>
      <c r="K318" s="64">
        <v>40</v>
      </c>
      <c r="L318" s="64" t="s">
        <v>235</v>
      </c>
      <c r="M318" s="65">
        <v>11662000</v>
      </c>
      <c r="N318" s="64"/>
      <c r="O318" s="152" t="s">
        <v>1161</v>
      </c>
      <c r="P318" s="64"/>
      <c r="Q318" s="64" t="s">
        <v>256</v>
      </c>
      <c r="R318" s="64" t="s">
        <v>505</v>
      </c>
      <c r="S318" s="64" t="s">
        <v>506</v>
      </c>
      <c r="T318" s="59" t="s">
        <v>3116</v>
      </c>
      <c r="U318" s="64"/>
      <c r="V318" s="64"/>
    </row>
    <row r="319" spans="2:22" ht="17.45" customHeight="1">
      <c r="B319" s="79">
        <v>2025</v>
      </c>
      <c r="C319" s="35">
        <v>8</v>
      </c>
      <c r="D319" s="35" t="s">
        <v>843</v>
      </c>
      <c r="E319" s="35" t="s">
        <v>2273</v>
      </c>
      <c r="F319" s="35" t="s">
        <v>100</v>
      </c>
      <c r="G319" s="35">
        <v>3011150501</v>
      </c>
      <c r="H319" s="35" t="s">
        <v>872</v>
      </c>
      <c r="I319" s="35" t="s">
        <v>886</v>
      </c>
      <c r="J319" s="41"/>
      <c r="K319" s="41">
        <v>50</v>
      </c>
      <c r="L319" s="41" t="s">
        <v>874</v>
      </c>
      <c r="M319" s="41">
        <v>4601500</v>
      </c>
      <c r="N319" s="41"/>
      <c r="O319" s="152" t="s">
        <v>1161</v>
      </c>
      <c r="P319" s="41"/>
      <c r="Q319" s="35" t="s">
        <v>188</v>
      </c>
      <c r="R319" s="35" t="s">
        <v>982</v>
      </c>
      <c r="S319" s="35" t="s">
        <v>983</v>
      </c>
      <c r="T319" s="59" t="s">
        <v>3116</v>
      </c>
      <c r="U319" s="35"/>
      <c r="V319" s="35"/>
    </row>
    <row r="320" spans="2:22" ht="17.45" customHeight="1">
      <c r="B320" s="35">
        <v>2025</v>
      </c>
      <c r="C320" s="35">
        <v>8</v>
      </c>
      <c r="D320" s="35" t="s">
        <v>843</v>
      </c>
      <c r="E320" s="35" t="s">
        <v>2273</v>
      </c>
      <c r="F320" s="35" t="s">
        <v>100</v>
      </c>
      <c r="G320" s="35">
        <v>3011150501</v>
      </c>
      <c r="H320" s="35" t="s">
        <v>872</v>
      </c>
      <c r="I320" s="35" t="s">
        <v>889</v>
      </c>
      <c r="J320" s="41"/>
      <c r="K320" s="41">
        <v>271</v>
      </c>
      <c r="L320" s="41" t="s">
        <v>95</v>
      </c>
      <c r="M320" s="41">
        <v>27270730</v>
      </c>
      <c r="N320" s="41"/>
      <c r="O320" s="152" t="s">
        <v>1161</v>
      </c>
      <c r="P320" s="41"/>
      <c r="Q320" s="35" t="s">
        <v>188</v>
      </c>
      <c r="R320" s="35" t="s">
        <v>982</v>
      </c>
      <c r="S320" s="35" t="s">
        <v>983</v>
      </c>
      <c r="T320" s="59" t="s">
        <v>3116</v>
      </c>
      <c r="U320" s="35"/>
      <c r="V320" s="35"/>
    </row>
    <row r="321" spans="2:22" ht="17.45" customHeight="1">
      <c r="B321" s="31">
        <v>2025</v>
      </c>
      <c r="C321" s="31">
        <v>8</v>
      </c>
      <c r="D321" s="31" t="s">
        <v>14</v>
      </c>
      <c r="E321" s="31" t="s">
        <v>991</v>
      </c>
      <c r="F321" s="31" t="s">
        <v>100</v>
      </c>
      <c r="G321" s="31">
        <v>3022209701</v>
      </c>
      <c r="H321" s="31" t="s">
        <v>596</v>
      </c>
      <c r="I321" s="31" t="s">
        <v>2294</v>
      </c>
      <c r="J321" s="33" t="s">
        <v>128</v>
      </c>
      <c r="K321" s="33">
        <v>2</v>
      </c>
      <c r="L321" s="33" t="s">
        <v>2295</v>
      </c>
      <c r="M321" s="33">
        <v>160960000</v>
      </c>
      <c r="N321" s="33" t="s">
        <v>1804</v>
      </c>
      <c r="O321" s="33"/>
      <c r="P321" s="33"/>
      <c r="Q321" s="31" t="s">
        <v>340</v>
      </c>
      <c r="R321" s="31" t="s">
        <v>2296</v>
      </c>
      <c r="S321" s="31" t="s">
        <v>2297</v>
      </c>
      <c r="T321" s="59" t="s">
        <v>3116</v>
      </c>
      <c r="U321" s="31"/>
      <c r="V321" s="31"/>
    </row>
    <row r="322" spans="2:22" ht="17.45" customHeight="1">
      <c r="B322" s="31">
        <v>2025</v>
      </c>
      <c r="C322" s="31">
        <v>8</v>
      </c>
      <c r="D322" s="31" t="s">
        <v>14</v>
      </c>
      <c r="E322" s="31" t="s">
        <v>991</v>
      </c>
      <c r="F322" s="31" t="s">
        <v>100</v>
      </c>
      <c r="G322" s="31">
        <v>3022209701</v>
      </c>
      <c r="H322" s="31" t="s">
        <v>596</v>
      </c>
      <c r="I322" s="31" t="s">
        <v>2298</v>
      </c>
      <c r="J322" s="33" t="s">
        <v>128</v>
      </c>
      <c r="K322" s="33">
        <v>2</v>
      </c>
      <c r="L322" s="33" t="s">
        <v>2295</v>
      </c>
      <c r="M322" s="33">
        <v>28420000</v>
      </c>
      <c r="N322" s="33" t="s">
        <v>1804</v>
      </c>
      <c r="O322" s="33"/>
      <c r="P322" s="33"/>
      <c r="Q322" s="31" t="s">
        <v>340</v>
      </c>
      <c r="R322" s="31" t="s">
        <v>2296</v>
      </c>
      <c r="S322" s="31" t="s">
        <v>2297</v>
      </c>
      <c r="T322" s="59" t="s">
        <v>3116</v>
      </c>
      <c r="U322" s="31"/>
      <c r="V322" s="31"/>
    </row>
    <row r="323" spans="2:22" ht="17.45" customHeight="1">
      <c r="B323" s="31">
        <v>2025</v>
      </c>
      <c r="C323" s="31">
        <v>8</v>
      </c>
      <c r="D323" s="31" t="s">
        <v>14</v>
      </c>
      <c r="E323" s="31" t="s">
        <v>991</v>
      </c>
      <c r="F323" s="31" t="s">
        <v>100</v>
      </c>
      <c r="G323" s="31">
        <v>3022209701</v>
      </c>
      <c r="H323" s="31" t="s">
        <v>596</v>
      </c>
      <c r="I323" s="31" t="s">
        <v>2299</v>
      </c>
      <c r="J323" s="33" t="s">
        <v>128</v>
      </c>
      <c r="K323" s="33">
        <v>1</v>
      </c>
      <c r="L323" s="33" t="s">
        <v>2295</v>
      </c>
      <c r="M323" s="33">
        <v>92580000</v>
      </c>
      <c r="N323" s="33" t="s">
        <v>1804</v>
      </c>
      <c r="O323" s="33"/>
      <c r="P323" s="33"/>
      <c r="Q323" s="31" t="s">
        <v>340</v>
      </c>
      <c r="R323" s="31" t="s">
        <v>2296</v>
      </c>
      <c r="S323" s="31" t="s">
        <v>2297</v>
      </c>
      <c r="T323" s="59" t="s">
        <v>3116</v>
      </c>
      <c r="U323" s="31"/>
      <c r="V323" s="31"/>
    </row>
    <row r="324" spans="2:22" ht="17.45" customHeight="1">
      <c r="B324" s="59">
        <v>2025</v>
      </c>
      <c r="C324" s="59">
        <v>8</v>
      </c>
      <c r="D324" s="59" t="s">
        <v>14</v>
      </c>
      <c r="E324" s="59" t="s">
        <v>516</v>
      </c>
      <c r="F324" s="59" t="s">
        <v>53</v>
      </c>
      <c r="G324" s="59"/>
      <c r="H324" s="59" t="s">
        <v>674</v>
      </c>
      <c r="I324" s="59" t="s">
        <v>675</v>
      </c>
      <c r="J324" s="32" t="s">
        <v>17</v>
      </c>
      <c r="K324" s="32">
        <v>310</v>
      </c>
      <c r="L324" s="32" t="s">
        <v>130</v>
      </c>
      <c r="M324" s="32">
        <v>20000000</v>
      </c>
      <c r="N324" s="32"/>
      <c r="O324" s="33"/>
      <c r="P324" s="32"/>
      <c r="Q324" s="59" t="s">
        <v>340</v>
      </c>
      <c r="R324" s="59" t="s">
        <v>513</v>
      </c>
      <c r="S324" s="59" t="s">
        <v>514</v>
      </c>
      <c r="T324" s="59" t="s">
        <v>3116</v>
      </c>
      <c r="U324" s="59"/>
      <c r="V324" s="59" t="s">
        <v>78</v>
      </c>
    </row>
    <row r="325" spans="2:22" ht="17.45" customHeight="1">
      <c r="B325" s="59">
        <v>2025</v>
      </c>
      <c r="C325" s="59">
        <v>8</v>
      </c>
      <c r="D325" s="31" t="s">
        <v>14</v>
      </c>
      <c r="E325" s="31" t="s">
        <v>515</v>
      </c>
      <c r="F325" s="31" t="s">
        <v>93</v>
      </c>
      <c r="G325" s="31"/>
      <c r="H325" s="31" t="s">
        <v>642</v>
      </c>
      <c r="I325" s="31"/>
      <c r="J325" s="33" t="s">
        <v>37</v>
      </c>
      <c r="K325" s="43">
        <v>1</v>
      </c>
      <c r="L325" s="33" t="s">
        <v>92</v>
      </c>
      <c r="M325" s="33">
        <v>18571000</v>
      </c>
      <c r="N325" s="33"/>
      <c r="O325" s="152" t="s">
        <v>1161</v>
      </c>
      <c r="P325" s="33"/>
      <c r="Q325" s="49" t="s">
        <v>340</v>
      </c>
      <c r="R325" s="31" t="s">
        <v>513</v>
      </c>
      <c r="S325" s="31" t="s">
        <v>514</v>
      </c>
      <c r="T325" s="59" t="s">
        <v>3116</v>
      </c>
      <c r="U325" s="31"/>
      <c r="V325" s="31"/>
    </row>
    <row r="326" spans="2:22" ht="17.45" customHeight="1">
      <c r="B326" s="31">
        <v>2025</v>
      </c>
      <c r="C326" s="31">
        <v>8</v>
      </c>
      <c r="D326" s="31" t="s">
        <v>14</v>
      </c>
      <c r="E326" s="31" t="s">
        <v>2252</v>
      </c>
      <c r="F326" s="31" t="s">
        <v>100</v>
      </c>
      <c r="G326" s="31">
        <v>3023170103</v>
      </c>
      <c r="H326" s="31" t="s">
        <v>2253</v>
      </c>
      <c r="I326" s="31" t="s">
        <v>2254</v>
      </c>
      <c r="J326" s="33" t="s">
        <v>128</v>
      </c>
      <c r="K326" s="33">
        <v>118</v>
      </c>
      <c r="L326" s="33" t="s">
        <v>136</v>
      </c>
      <c r="M326" s="33">
        <v>50740000</v>
      </c>
      <c r="N326" s="33"/>
      <c r="O326" s="152" t="s">
        <v>1161</v>
      </c>
      <c r="P326" s="33"/>
      <c r="Q326" s="49" t="s">
        <v>410</v>
      </c>
      <c r="R326" s="31" t="s">
        <v>2246</v>
      </c>
      <c r="S326" s="31" t="s">
        <v>2247</v>
      </c>
      <c r="T326" s="59" t="s">
        <v>3116</v>
      </c>
      <c r="U326" s="31"/>
      <c r="V326" s="31"/>
    </row>
    <row r="327" spans="2:22" ht="17.45" customHeight="1">
      <c r="B327" s="64">
        <v>2025</v>
      </c>
      <c r="C327" s="64">
        <v>8</v>
      </c>
      <c r="D327" s="105" t="s">
        <v>15</v>
      </c>
      <c r="E327" s="105" t="s">
        <v>291</v>
      </c>
      <c r="F327" s="105" t="s">
        <v>100</v>
      </c>
      <c r="G327" s="105">
        <v>3013150202</v>
      </c>
      <c r="H327" s="105" t="s">
        <v>307</v>
      </c>
      <c r="I327" s="105" t="s">
        <v>644</v>
      </c>
      <c r="J327" s="96" t="s">
        <v>16</v>
      </c>
      <c r="K327" s="144">
        <v>834</v>
      </c>
      <c r="L327" s="96" t="s">
        <v>102</v>
      </c>
      <c r="M327" s="96">
        <v>32114372</v>
      </c>
      <c r="N327" s="96"/>
      <c r="O327" s="152" t="s">
        <v>1161</v>
      </c>
      <c r="P327" s="96"/>
      <c r="Q327" s="178" t="s">
        <v>410</v>
      </c>
      <c r="R327" s="79" t="s">
        <v>468</v>
      </c>
      <c r="S327" s="79" t="s">
        <v>469</v>
      </c>
      <c r="T327" s="59" t="s">
        <v>3116</v>
      </c>
      <c r="U327" s="64"/>
      <c r="V327" s="59"/>
    </row>
    <row r="328" spans="2:22" ht="17.45" customHeight="1">
      <c r="B328" s="64">
        <v>2025</v>
      </c>
      <c r="C328" s="64">
        <v>8</v>
      </c>
      <c r="D328" s="137" t="s">
        <v>15</v>
      </c>
      <c r="E328" s="137" t="s">
        <v>291</v>
      </c>
      <c r="F328" s="137" t="s">
        <v>100</v>
      </c>
      <c r="G328" s="137">
        <v>3015200102</v>
      </c>
      <c r="H328" s="137" t="s">
        <v>663</v>
      </c>
      <c r="I328" s="137" t="s">
        <v>580</v>
      </c>
      <c r="J328" s="113" t="s">
        <v>16</v>
      </c>
      <c r="K328" s="113">
        <v>283</v>
      </c>
      <c r="L328" s="113" t="s">
        <v>110</v>
      </c>
      <c r="M328" s="147">
        <v>38224000</v>
      </c>
      <c r="N328" s="113"/>
      <c r="O328" s="152" t="s">
        <v>1161</v>
      </c>
      <c r="P328" s="113"/>
      <c r="Q328" s="113" t="s">
        <v>410</v>
      </c>
      <c r="R328" s="113" t="s">
        <v>468</v>
      </c>
      <c r="S328" s="113" t="s">
        <v>469</v>
      </c>
      <c r="T328" s="59" t="s">
        <v>3116</v>
      </c>
      <c r="U328" s="64"/>
      <c r="V328" s="59"/>
    </row>
    <row r="329" spans="2:22" ht="17.45" customHeight="1">
      <c r="B329" s="64">
        <v>2025</v>
      </c>
      <c r="C329" s="64">
        <v>8</v>
      </c>
      <c r="D329" s="108" t="s">
        <v>15</v>
      </c>
      <c r="E329" s="108" t="s">
        <v>291</v>
      </c>
      <c r="F329" s="108" t="s">
        <v>100</v>
      </c>
      <c r="G329" s="108">
        <v>3010320101</v>
      </c>
      <c r="H329" s="108" t="s">
        <v>144</v>
      </c>
      <c r="I329" s="108" t="s">
        <v>578</v>
      </c>
      <c r="J329" s="58" t="s">
        <v>16</v>
      </c>
      <c r="K329" s="58">
        <v>141</v>
      </c>
      <c r="L329" s="58" t="s">
        <v>102</v>
      </c>
      <c r="M329" s="58">
        <v>6887000</v>
      </c>
      <c r="N329" s="58"/>
      <c r="O329" s="152" t="s">
        <v>1161</v>
      </c>
      <c r="P329" s="58"/>
      <c r="Q329" s="16" t="s">
        <v>410</v>
      </c>
      <c r="R329" s="16" t="s">
        <v>468</v>
      </c>
      <c r="S329" s="16" t="s">
        <v>469</v>
      </c>
      <c r="T329" s="59" t="s">
        <v>3116</v>
      </c>
      <c r="U329" s="64"/>
      <c r="V329" s="59"/>
    </row>
    <row r="330" spans="2:22" ht="17.45" customHeight="1">
      <c r="B330" s="64">
        <v>2025</v>
      </c>
      <c r="C330" s="64">
        <v>8</v>
      </c>
      <c r="D330" s="64" t="s">
        <v>15</v>
      </c>
      <c r="E330" s="64" t="s">
        <v>548</v>
      </c>
      <c r="F330" s="64" t="s">
        <v>100</v>
      </c>
      <c r="G330" s="64">
        <v>3011150501</v>
      </c>
      <c r="H330" s="64" t="s">
        <v>94</v>
      </c>
      <c r="I330" s="64" t="s">
        <v>214</v>
      </c>
      <c r="J330" s="65" t="s">
        <v>16</v>
      </c>
      <c r="K330" s="65">
        <v>27</v>
      </c>
      <c r="L330" s="65" t="s">
        <v>95</v>
      </c>
      <c r="M330" s="65">
        <v>2616030</v>
      </c>
      <c r="N330" s="65"/>
      <c r="O330" s="152" t="s">
        <v>1161</v>
      </c>
      <c r="P330" s="65"/>
      <c r="Q330" s="64" t="s">
        <v>189</v>
      </c>
      <c r="R330" s="64" t="s">
        <v>470</v>
      </c>
      <c r="S330" s="64" t="s">
        <v>547</v>
      </c>
      <c r="T330" s="59" t="s">
        <v>3116</v>
      </c>
      <c r="U330" s="64"/>
      <c r="V330" s="64"/>
    </row>
    <row r="331" spans="2:22" ht="17.45" customHeight="1">
      <c r="B331" s="64">
        <v>2025</v>
      </c>
      <c r="C331" s="59">
        <v>8</v>
      </c>
      <c r="D331" s="64" t="s">
        <v>15</v>
      </c>
      <c r="E331" s="59" t="s">
        <v>548</v>
      </c>
      <c r="F331" s="59" t="s">
        <v>100</v>
      </c>
      <c r="G331" s="59">
        <v>3011150501</v>
      </c>
      <c r="H331" s="59" t="s">
        <v>94</v>
      </c>
      <c r="I331" s="59" t="s">
        <v>570</v>
      </c>
      <c r="J331" s="32" t="s">
        <v>16</v>
      </c>
      <c r="K331" s="32">
        <v>114</v>
      </c>
      <c r="L331" s="32" t="s">
        <v>95</v>
      </c>
      <c r="M331" s="32">
        <v>11045459</v>
      </c>
      <c r="N331" s="32"/>
      <c r="O331" s="152" t="s">
        <v>1161</v>
      </c>
      <c r="P331" s="32"/>
      <c r="Q331" s="64" t="s">
        <v>189</v>
      </c>
      <c r="R331" s="64" t="s">
        <v>470</v>
      </c>
      <c r="S331" s="64" t="s">
        <v>547</v>
      </c>
      <c r="T331" s="59" t="s">
        <v>3116</v>
      </c>
      <c r="U331" s="64"/>
      <c r="V331" s="64"/>
    </row>
    <row r="332" spans="2:22" ht="17.45" customHeight="1">
      <c r="B332" s="64">
        <v>2025</v>
      </c>
      <c r="C332" s="59">
        <v>8</v>
      </c>
      <c r="D332" s="64" t="s">
        <v>15</v>
      </c>
      <c r="E332" s="59" t="s">
        <v>548</v>
      </c>
      <c r="F332" s="59" t="s">
        <v>100</v>
      </c>
      <c r="G332" s="59">
        <v>3010161901</v>
      </c>
      <c r="H332" s="59" t="s">
        <v>105</v>
      </c>
      <c r="I332" s="59" t="s">
        <v>700</v>
      </c>
      <c r="J332" s="32" t="s">
        <v>16</v>
      </c>
      <c r="K332" s="32">
        <v>2.048</v>
      </c>
      <c r="L332" s="32" t="s">
        <v>106</v>
      </c>
      <c r="M332" s="32">
        <v>1954116</v>
      </c>
      <c r="N332" s="32"/>
      <c r="O332" s="32"/>
      <c r="P332" s="32" t="s">
        <v>3119</v>
      </c>
      <c r="Q332" s="64" t="s">
        <v>189</v>
      </c>
      <c r="R332" s="64" t="s">
        <v>470</v>
      </c>
      <c r="S332" s="64" t="s">
        <v>547</v>
      </c>
      <c r="T332" s="59" t="s">
        <v>3116</v>
      </c>
      <c r="U332" s="64"/>
      <c r="V332" s="64"/>
    </row>
    <row r="333" spans="2:22" ht="17.45" customHeight="1">
      <c r="B333" s="64">
        <v>2025</v>
      </c>
      <c r="C333" s="59">
        <v>8</v>
      </c>
      <c r="D333" s="64" t="s">
        <v>15</v>
      </c>
      <c r="E333" s="59" t="s">
        <v>548</v>
      </c>
      <c r="F333" s="59" t="s">
        <v>100</v>
      </c>
      <c r="G333" s="59">
        <v>3010161901</v>
      </c>
      <c r="H333" s="59" t="s">
        <v>105</v>
      </c>
      <c r="I333" s="59" t="s">
        <v>566</v>
      </c>
      <c r="J333" s="32" t="s">
        <v>16</v>
      </c>
      <c r="K333" s="32">
        <v>20</v>
      </c>
      <c r="L333" s="32" t="s">
        <v>106</v>
      </c>
      <c r="M333" s="32">
        <v>20518213</v>
      </c>
      <c r="N333" s="32"/>
      <c r="O333" s="32"/>
      <c r="P333" s="32" t="s">
        <v>3119</v>
      </c>
      <c r="Q333" s="64" t="s">
        <v>189</v>
      </c>
      <c r="R333" s="64" t="s">
        <v>470</v>
      </c>
      <c r="S333" s="64" t="s">
        <v>547</v>
      </c>
      <c r="T333" s="59" t="s">
        <v>3116</v>
      </c>
      <c r="U333" s="64"/>
      <c r="V333" s="64"/>
    </row>
    <row r="334" spans="2:22" ht="17.45" customHeight="1">
      <c r="B334" s="64">
        <v>2025</v>
      </c>
      <c r="C334" s="59">
        <v>8</v>
      </c>
      <c r="D334" s="64" t="s">
        <v>15</v>
      </c>
      <c r="E334" s="59" t="s">
        <v>548</v>
      </c>
      <c r="F334" s="59" t="s">
        <v>100</v>
      </c>
      <c r="G334" s="59">
        <v>3011150501</v>
      </c>
      <c r="H334" s="59" t="s">
        <v>94</v>
      </c>
      <c r="I334" s="59" t="s">
        <v>208</v>
      </c>
      <c r="J334" s="32" t="s">
        <v>16</v>
      </c>
      <c r="K334" s="32">
        <v>38</v>
      </c>
      <c r="L334" s="32" t="s">
        <v>95</v>
      </c>
      <c r="M334" s="32">
        <v>3483078</v>
      </c>
      <c r="N334" s="32"/>
      <c r="O334" s="152" t="s">
        <v>1161</v>
      </c>
      <c r="P334" s="32"/>
      <c r="Q334" s="64" t="s">
        <v>189</v>
      </c>
      <c r="R334" s="64" t="s">
        <v>470</v>
      </c>
      <c r="S334" s="64" t="s">
        <v>547</v>
      </c>
      <c r="T334" s="59" t="s">
        <v>3116</v>
      </c>
      <c r="U334" s="64"/>
      <c r="V334" s="64"/>
    </row>
    <row r="335" spans="2:22" ht="17.45" customHeight="1">
      <c r="B335" s="64">
        <v>2025</v>
      </c>
      <c r="C335" s="59">
        <v>8</v>
      </c>
      <c r="D335" s="64" t="s">
        <v>15</v>
      </c>
      <c r="E335" s="59" t="s">
        <v>548</v>
      </c>
      <c r="F335" s="59" t="s">
        <v>100</v>
      </c>
      <c r="G335" s="59">
        <v>3011150501</v>
      </c>
      <c r="H335" s="59" t="s">
        <v>94</v>
      </c>
      <c r="I335" s="59" t="s">
        <v>207</v>
      </c>
      <c r="J335" s="32" t="s">
        <v>16</v>
      </c>
      <c r="K335" s="32">
        <v>55</v>
      </c>
      <c r="L335" s="32" t="s">
        <v>95</v>
      </c>
      <c r="M335" s="32">
        <v>5523828</v>
      </c>
      <c r="N335" s="32"/>
      <c r="O335" s="114" t="s">
        <v>1161</v>
      </c>
      <c r="P335" s="32"/>
      <c r="Q335" s="64" t="s">
        <v>189</v>
      </c>
      <c r="R335" s="64" t="s">
        <v>470</v>
      </c>
      <c r="S335" s="64" t="s">
        <v>547</v>
      </c>
      <c r="T335" s="59" t="s">
        <v>3116</v>
      </c>
      <c r="U335" s="64"/>
      <c r="V335" s="64"/>
    </row>
    <row r="336" spans="2:22" ht="17.45" customHeight="1">
      <c r="B336" s="64">
        <v>2025</v>
      </c>
      <c r="C336" s="59">
        <v>8</v>
      </c>
      <c r="D336" s="64" t="s">
        <v>15</v>
      </c>
      <c r="E336" s="59" t="s">
        <v>548</v>
      </c>
      <c r="F336" s="59" t="s">
        <v>100</v>
      </c>
      <c r="G336" s="59">
        <v>3010161901</v>
      </c>
      <c r="H336" s="59" t="s">
        <v>105</v>
      </c>
      <c r="I336" s="59" t="s">
        <v>211</v>
      </c>
      <c r="J336" s="32" t="s">
        <v>16</v>
      </c>
      <c r="K336" s="32">
        <v>6.9960000000000004</v>
      </c>
      <c r="L336" s="32" t="s">
        <v>106</v>
      </c>
      <c r="M336" s="32">
        <v>7044586</v>
      </c>
      <c r="N336" s="32"/>
      <c r="O336" s="65"/>
      <c r="P336" s="32" t="s">
        <v>3119</v>
      </c>
      <c r="Q336" s="64" t="s">
        <v>189</v>
      </c>
      <c r="R336" s="64" t="s">
        <v>470</v>
      </c>
      <c r="S336" s="64" t="s">
        <v>547</v>
      </c>
      <c r="T336" s="59" t="s">
        <v>3116</v>
      </c>
      <c r="U336" s="64"/>
      <c r="V336" s="64"/>
    </row>
    <row r="337" spans="2:22" ht="17.45" customHeight="1">
      <c r="B337" s="64">
        <v>2025</v>
      </c>
      <c r="C337" s="59">
        <v>8</v>
      </c>
      <c r="D337" s="64" t="s">
        <v>15</v>
      </c>
      <c r="E337" s="59" t="s">
        <v>548</v>
      </c>
      <c r="F337" s="59" t="s">
        <v>100</v>
      </c>
      <c r="G337" s="59">
        <v>3010161901</v>
      </c>
      <c r="H337" s="59" t="s">
        <v>105</v>
      </c>
      <c r="I337" s="59" t="s">
        <v>212</v>
      </c>
      <c r="J337" s="32" t="s">
        <v>16</v>
      </c>
      <c r="K337" s="32">
        <v>15.151999999999999</v>
      </c>
      <c r="L337" s="32" t="s">
        <v>106</v>
      </c>
      <c r="M337" s="32">
        <v>15251872</v>
      </c>
      <c r="N337" s="32"/>
      <c r="O337" s="65"/>
      <c r="P337" s="32" t="s">
        <v>3119</v>
      </c>
      <c r="Q337" s="64" t="s">
        <v>189</v>
      </c>
      <c r="R337" s="64" t="s">
        <v>470</v>
      </c>
      <c r="S337" s="64" t="s">
        <v>547</v>
      </c>
      <c r="T337" s="59" t="s">
        <v>3116</v>
      </c>
      <c r="U337" s="64"/>
      <c r="V337" s="64"/>
    </row>
    <row r="338" spans="2:22" ht="17.45" customHeight="1">
      <c r="B338" s="64">
        <v>2025</v>
      </c>
      <c r="C338" s="59">
        <v>8</v>
      </c>
      <c r="D338" s="64" t="s">
        <v>15</v>
      </c>
      <c r="E338" s="59" t="s">
        <v>548</v>
      </c>
      <c r="F338" s="59" t="s">
        <v>100</v>
      </c>
      <c r="G338" s="59">
        <v>3010161901</v>
      </c>
      <c r="H338" s="59" t="s">
        <v>105</v>
      </c>
      <c r="I338" s="59" t="s">
        <v>647</v>
      </c>
      <c r="J338" s="32" t="s">
        <v>16</v>
      </c>
      <c r="K338" s="32">
        <v>10.025</v>
      </c>
      <c r="L338" s="32" t="s">
        <v>106</v>
      </c>
      <c r="M338" s="32">
        <v>10093007</v>
      </c>
      <c r="N338" s="32"/>
      <c r="O338" s="32"/>
      <c r="P338" s="32" t="s">
        <v>3119</v>
      </c>
      <c r="Q338" s="64" t="s">
        <v>189</v>
      </c>
      <c r="R338" s="64" t="s">
        <v>470</v>
      </c>
      <c r="S338" s="64" t="s">
        <v>547</v>
      </c>
      <c r="T338" s="59" t="s">
        <v>3116</v>
      </c>
      <c r="U338" s="64"/>
      <c r="V338" s="64"/>
    </row>
    <row r="339" spans="2:22" ht="17.45" customHeight="1">
      <c r="B339" s="64">
        <v>2025</v>
      </c>
      <c r="C339" s="59">
        <v>8</v>
      </c>
      <c r="D339" s="64" t="s">
        <v>15</v>
      </c>
      <c r="E339" s="59" t="s">
        <v>548</v>
      </c>
      <c r="F339" s="59" t="s">
        <v>100</v>
      </c>
      <c r="G339" s="59">
        <v>3011150501</v>
      </c>
      <c r="H339" s="59" t="s">
        <v>94</v>
      </c>
      <c r="I339" s="59" t="s">
        <v>210</v>
      </c>
      <c r="J339" s="32" t="s">
        <v>16</v>
      </c>
      <c r="K339" s="32">
        <v>222</v>
      </c>
      <c r="L339" s="32" t="s">
        <v>95</v>
      </c>
      <c r="M339" s="32">
        <v>23568185</v>
      </c>
      <c r="N339" s="32"/>
      <c r="O339" s="152" t="s">
        <v>1161</v>
      </c>
      <c r="P339" s="32"/>
      <c r="Q339" s="64" t="s">
        <v>189</v>
      </c>
      <c r="R339" s="64" t="s">
        <v>470</v>
      </c>
      <c r="S339" s="64" t="s">
        <v>547</v>
      </c>
      <c r="T339" s="59" t="s">
        <v>3116</v>
      </c>
      <c r="U339" s="64"/>
      <c r="V339" s="64"/>
    </row>
    <row r="340" spans="2:22" ht="17.45" customHeight="1">
      <c r="B340" s="31">
        <v>2025</v>
      </c>
      <c r="C340" s="31">
        <v>8</v>
      </c>
      <c r="D340" s="31" t="s">
        <v>14</v>
      </c>
      <c r="E340" s="31" t="s">
        <v>2337</v>
      </c>
      <c r="F340" s="31" t="s">
        <v>100</v>
      </c>
      <c r="G340" s="31">
        <v>3015200101</v>
      </c>
      <c r="H340" s="31" t="s">
        <v>2269</v>
      </c>
      <c r="I340" s="31" t="s">
        <v>2338</v>
      </c>
      <c r="J340" s="33" t="s">
        <v>846</v>
      </c>
      <c r="K340" s="33">
        <v>55</v>
      </c>
      <c r="L340" s="33" t="s">
        <v>957</v>
      </c>
      <c r="M340" s="33">
        <v>7496000</v>
      </c>
      <c r="N340" s="33"/>
      <c r="O340" s="152" t="s">
        <v>1161</v>
      </c>
      <c r="P340" s="33"/>
      <c r="Q340" s="31" t="s">
        <v>2339</v>
      </c>
      <c r="R340" s="31" t="s">
        <v>2340</v>
      </c>
      <c r="S340" s="31" t="s">
        <v>2341</v>
      </c>
      <c r="T340" s="59" t="s">
        <v>3116</v>
      </c>
      <c r="U340" s="31"/>
      <c r="V340" s="31"/>
    </row>
    <row r="341" spans="2:22" ht="17.45" customHeight="1">
      <c r="B341" s="16">
        <v>2025</v>
      </c>
      <c r="C341" s="16">
        <v>8</v>
      </c>
      <c r="D341" s="16" t="s">
        <v>14</v>
      </c>
      <c r="E341" s="16" t="s">
        <v>2337</v>
      </c>
      <c r="F341" s="16" t="s">
        <v>100</v>
      </c>
      <c r="G341" s="16">
        <v>4924151101</v>
      </c>
      <c r="H341" s="16" t="s">
        <v>2342</v>
      </c>
      <c r="I341" s="16" t="s">
        <v>2343</v>
      </c>
      <c r="J341" s="58" t="s">
        <v>846</v>
      </c>
      <c r="K341" s="58">
        <v>1</v>
      </c>
      <c r="L341" s="58" t="s">
        <v>847</v>
      </c>
      <c r="M341" s="58">
        <v>13070000</v>
      </c>
      <c r="N341" s="58"/>
      <c r="O341" s="152" t="s">
        <v>1161</v>
      </c>
      <c r="P341" s="58"/>
      <c r="Q341" s="16" t="s">
        <v>2339</v>
      </c>
      <c r="R341" s="16" t="s">
        <v>2340</v>
      </c>
      <c r="S341" s="16" t="s">
        <v>2341</v>
      </c>
      <c r="T341" s="59" t="s">
        <v>3116</v>
      </c>
      <c r="U341" s="16"/>
      <c r="V341" s="16"/>
    </row>
    <row r="342" spans="2:22" ht="17.45" customHeight="1">
      <c r="B342" s="16">
        <v>2025</v>
      </c>
      <c r="C342" s="16">
        <v>8</v>
      </c>
      <c r="D342" s="16" t="s">
        <v>14</v>
      </c>
      <c r="E342" s="16" t="s">
        <v>2337</v>
      </c>
      <c r="F342" s="16" t="s">
        <v>100</v>
      </c>
      <c r="G342" s="16">
        <v>3012179301</v>
      </c>
      <c r="H342" s="16" t="s">
        <v>1030</v>
      </c>
      <c r="I342" s="16" t="s">
        <v>2344</v>
      </c>
      <c r="J342" s="58" t="s">
        <v>846</v>
      </c>
      <c r="K342" s="58">
        <v>39</v>
      </c>
      <c r="L342" s="58" t="s">
        <v>858</v>
      </c>
      <c r="M342" s="58">
        <v>8768000</v>
      </c>
      <c r="N342" s="58"/>
      <c r="O342" s="152" t="s">
        <v>1161</v>
      </c>
      <c r="P342" s="58"/>
      <c r="Q342" s="16" t="s">
        <v>2339</v>
      </c>
      <c r="R342" s="16" t="s">
        <v>2340</v>
      </c>
      <c r="S342" s="16" t="s">
        <v>2341</v>
      </c>
      <c r="T342" s="59" t="s">
        <v>3116</v>
      </c>
      <c r="U342" s="16"/>
      <c r="V342" s="16"/>
    </row>
    <row r="343" spans="2:22" ht="17.45" customHeight="1">
      <c r="B343" s="16">
        <v>2025</v>
      </c>
      <c r="C343" s="31">
        <v>8</v>
      </c>
      <c r="D343" s="31" t="s">
        <v>14</v>
      </c>
      <c r="E343" s="31" t="s">
        <v>2337</v>
      </c>
      <c r="F343" s="59" t="s">
        <v>100</v>
      </c>
      <c r="G343" s="31">
        <v>4924151101</v>
      </c>
      <c r="H343" s="31" t="s">
        <v>2345</v>
      </c>
      <c r="I343" s="31" t="s">
        <v>2346</v>
      </c>
      <c r="J343" s="33" t="s">
        <v>846</v>
      </c>
      <c r="K343" s="33">
        <v>1</v>
      </c>
      <c r="L343" s="33" t="s">
        <v>847</v>
      </c>
      <c r="M343" s="33">
        <v>27894000</v>
      </c>
      <c r="N343" s="32"/>
      <c r="O343" s="152" t="s">
        <v>1161</v>
      </c>
      <c r="P343" s="76"/>
      <c r="Q343" s="31" t="s">
        <v>2339</v>
      </c>
      <c r="R343" s="31" t="s">
        <v>2340</v>
      </c>
      <c r="S343" s="31" t="s">
        <v>2341</v>
      </c>
      <c r="T343" s="59" t="s">
        <v>3116</v>
      </c>
      <c r="U343" s="31"/>
      <c r="V343" s="31"/>
    </row>
    <row r="344" spans="2:22" ht="17.45" customHeight="1">
      <c r="B344" s="16">
        <v>2025</v>
      </c>
      <c r="C344" s="31">
        <v>8</v>
      </c>
      <c r="D344" s="31" t="s">
        <v>14</v>
      </c>
      <c r="E344" s="31" t="s">
        <v>2337</v>
      </c>
      <c r="F344" s="59" t="s">
        <v>100</v>
      </c>
      <c r="G344" s="31">
        <v>3911169701</v>
      </c>
      <c r="H344" s="31" t="s">
        <v>2347</v>
      </c>
      <c r="I344" s="31" t="s">
        <v>2348</v>
      </c>
      <c r="J344" s="33" t="s">
        <v>846</v>
      </c>
      <c r="K344" s="33">
        <v>3</v>
      </c>
      <c r="L344" s="33" t="s">
        <v>934</v>
      </c>
      <c r="M344" s="33">
        <v>18218000</v>
      </c>
      <c r="N344" s="32"/>
      <c r="O344" s="152" t="s">
        <v>1161</v>
      </c>
      <c r="P344" s="32"/>
      <c r="Q344" s="31" t="s">
        <v>2339</v>
      </c>
      <c r="R344" s="31" t="s">
        <v>2340</v>
      </c>
      <c r="S344" s="31" t="s">
        <v>2341</v>
      </c>
      <c r="T344" s="59" t="s">
        <v>3116</v>
      </c>
      <c r="U344" s="31"/>
      <c r="V344" s="31"/>
    </row>
    <row r="345" spans="2:22" ht="17.45" customHeight="1">
      <c r="B345" s="16">
        <v>2025</v>
      </c>
      <c r="C345" s="31">
        <v>8</v>
      </c>
      <c r="D345" s="31" t="s">
        <v>14</v>
      </c>
      <c r="E345" s="31" t="s">
        <v>2349</v>
      </c>
      <c r="F345" s="59" t="s">
        <v>100</v>
      </c>
      <c r="G345" s="31">
        <v>4924151101</v>
      </c>
      <c r="H345" s="31" t="s">
        <v>2342</v>
      </c>
      <c r="I345" s="31" t="s">
        <v>2350</v>
      </c>
      <c r="J345" s="33" t="s">
        <v>846</v>
      </c>
      <c r="K345" s="33">
        <v>1</v>
      </c>
      <c r="L345" s="33" t="s">
        <v>847</v>
      </c>
      <c r="M345" s="33">
        <v>12970000</v>
      </c>
      <c r="N345" s="32"/>
      <c r="O345" s="152" t="s">
        <v>1161</v>
      </c>
      <c r="P345" s="32"/>
      <c r="Q345" s="31" t="s">
        <v>2339</v>
      </c>
      <c r="R345" s="31" t="s">
        <v>2340</v>
      </c>
      <c r="S345" s="31" t="s">
        <v>2341</v>
      </c>
      <c r="T345" s="59" t="s">
        <v>3116</v>
      </c>
      <c r="U345" s="31"/>
      <c r="V345" s="31"/>
    </row>
    <row r="346" spans="2:22" ht="17.45" customHeight="1">
      <c r="B346" s="16">
        <v>2025</v>
      </c>
      <c r="C346" s="31">
        <v>8</v>
      </c>
      <c r="D346" s="31" t="s">
        <v>14</v>
      </c>
      <c r="E346" s="31" t="s">
        <v>2349</v>
      </c>
      <c r="F346" s="59" t="s">
        <v>100</v>
      </c>
      <c r="G346" s="31">
        <v>3015200101</v>
      </c>
      <c r="H346" s="31" t="s">
        <v>2269</v>
      </c>
      <c r="I346" s="31" t="s">
        <v>2351</v>
      </c>
      <c r="J346" s="33" t="s">
        <v>846</v>
      </c>
      <c r="K346" s="33">
        <v>46</v>
      </c>
      <c r="L346" s="33" t="s">
        <v>957</v>
      </c>
      <c r="M346" s="33">
        <v>6244000</v>
      </c>
      <c r="N346" s="32"/>
      <c r="O346" s="152" t="s">
        <v>1161</v>
      </c>
      <c r="P346" s="32"/>
      <c r="Q346" s="31" t="s">
        <v>2339</v>
      </c>
      <c r="R346" s="31" t="s">
        <v>2340</v>
      </c>
      <c r="S346" s="31" t="s">
        <v>2341</v>
      </c>
      <c r="T346" s="59" t="s">
        <v>3116</v>
      </c>
      <c r="U346" s="31"/>
      <c r="V346" s="31"/>
    </row>
    <row r="347" spans="2:22" ht="17.45" customHeight="1">
      <c r="B347" s="16">
        <v>2025</v>
      </c>
      <c r="C347" s="31">
        <v>8</v>
      </c>
      <c r="D347" s="31" t="s">
        <v>14</v>
      </c>
      <c r="E347" s="31" t="s">
        <v>2349</v>
      </c>
      <c r="F347" s="59" t="s">
        <v>100</v>
      </c>
      <c r="G347" s="31">
        <v>5512171801</v>
      </c>
      <c r="H347" s="31" t="s">
        <v>2275</v>
      </c>
      <c r="I347" s="31" t="s">
        <v>2352</v>
      </c>
      <c r="J347" s="33" t="s">
        <v>846</v>
      </c>
      <c r="K347" s="33">
        <v>1</v>
      </c>
      <c r="L347" s="33" t="s">
        <v>847</v>
      </c>
      <c r="M347" s="33">
        <v>12568000</v>
      </c>
      <c r="N347" s="32"/>
      <c r="O347" s="152" t="s">
        <v>1161</v>
      </c>
      <c r="P347" s="76"/>
      <c r="Q347" s="31" t="s">
        <v>2339</v>
      </c>
      <c r="R347" s="31" t="s">
        <v>2340</v>
      </c>
      <c r="S347" s="31" t="s">
        <v>2341</v>
      </c>
      <c r="T347" s="59" t="s">
        <v>3116</v>
      </c>
      <c r="U347" s="31"/>
      <c r="V347" s="31"/>
    </row>
    <row r="348" spans="2:22" ht="17.45" customHeight="1">
      <c r="B348" s="16">
        <v>2025</v>
      </c>
      <c r="C348" s="31">
        <v>8</v>
      </c>
      <c r="D348" s="31" t="s">
        <v>14</v>
      </c>
      <c r="E348" s="31" t="s">
        <v>2349</v>
      </c>
      <c r="F348" s="31" t="s">
        <v>100</v>
      </c>
      <c r="G348" s="31">
        <v>3911160501</v>
      </c>
      <c r="H348" s="31" t="s">
        <v>2353</v>
      </c>
      <c r="I348" s="31" t="s">
        <v>2354</v>
      </c>
      <c r="J348" s="33" t="s">
        <v>846</v>
      </c>
      <c r="K348" s="33">
        <v>30</v>
      </c>
      <c r="L348" s="33" t="s">
        <v>974</v>
      </c>
      <c r="M348" s="33">
        <v>17796000</v>
      </c>
      <c r="N348" s="32"/>
      <c r="O348" s="152" t="s">
        <v>1161</v>
      </c>
      <c r="P348" s="32"/>
      <c r="Q348" s="31" t="s">
        <v>2339</v>
      </c>
      <c r="R348" s="31" t="s">
        <v>2340</v>
      </c>
      <c r="S348" s="31" t="s">
        <v>2341</v>
      </c>
      <c r="T348" s="59" t="s">
        <v>3116</v>
      </c>
      <c r="U348" s="31"/>
      <c r="V348" s="31"/>
    </row>
    <row r="349" spans="2:22" ht="17.45" customHeight="1">
      <c r="B349" s="16">
        <v>2025</v>
      </c>
      <c r="C349" s="31">
        <v>8</v>
      </c>
      <c r="D349" s="31" t="s">
        <v>14</v>
      </c>
      <c r="E349" s="31" t="s">
        <v>2400</v>
      </c>
      <c r="F349" s="31" t="s">
        <v>100</v>
      </c>
      <c r="G349" s="31"/>
      <c r="H349" s="31" t="s">
        <v>96</v>
      </c>
      <c r="I349" s="31"/>
      <c r="J349" s="31" t="s">
        <v>2401</v>
      </c>
      <c r="K349" s="31">
        <v>1</v>
      </c>
      <c r="L349" s="31" t="s">
        <v>102</v>
      </c>
      <c r="M349" s="33">
        <v>34000000</v>
      </c>
      <c r="N349" s="31"/>
      <c r="O349" s="152" t="s">
        <v>1161</v>
      </c>
      <c r="P349" s="31"/>
      <c r="Q349" s="31" t="s">
        <v>198</v>
      </c>
      <c r="R349" s="31" t="s">
        <v>2402</v>
      </c>
      <c r="S349" s="31" t="s">
        <v>2403</v>
      </c>
      <c r="T349" s="59" t="s">
        <v>3116</v>
      </c>
      <c r="U349" s="31"/>
      <c r="V349" s="31"/>
    </row>
    <row r="350" spans="2:22" ht="17.45" customHeight="1">
      <c r="B350" s="16">
        <v>2025</v>
      </c>
      <c r="C350" s="16">
        <v>8</v>
      </c>
      <c r="D350" s="16" t="s">
        <v>14</v>
      </c>
      <c r="E350" s="16" t="s">
        <v>2404</v>
      </c>
      <c r="F350" s="16" t="s">
        <v>100</v>
      </c>
      <c r="G350" s="31">
        <v>3011159501</v>
      </c>
      <c r="H350" s="31" t="s">
        <v>2405</v>
      </c>
      <c r="I350" s="31" t="s">
        <v>2406</v>
      </c>
      <c r="J350" s="33" t="s">
        <v>2407</v>
      </c>
      <c r="K350" s="33">
        <v>1347</v>
      </c>
      <c r="L350" s="33" t="s">
        <v>1008</v>
      </c>
      <c r="M350" s="33">
        <v>42834000</v>
      </c>
      <c r="N350" s="33"/>
      <c r="O350" s="152" t="s">
        <v>1161</v>
      </c>
      <c r="P350" s="58"/>
      <c r="Q350" s="16" t="s">
        <v>1017</v>
      </c>
      <c r="R350" s="16" t="s">
        <v>1018</v>
      </c>
      <c r="S350" s="16" t="s">
        <v>1019</v>
      </c>
      <c r="T350" s="59" t="s">
        <v>3116</v>
      </c>
      <c r="U350" s="16"/>
      <c r="V350" s="16"/>
    </row>
    <row r="351" spans="2:22" ht="17.45" customHeight="1">
      <c r="B351" s="16">
        <v>2025</v>
      </c>
      <c r="C351" s="31">
        <v>8</v>
      </c>
      <c r="D351" s="31" t="s">
        <v>14</v>
      </c>
      <c r="E351" s="68" t="s">
        <v>2411</v>
      </c>
      <c r="F351" s="31" t="s">
        <v>100</v>
      </c>
      <c r="G351" s="31">
        <v>4511170601</v>
      </c>
      <c r="H351" s="31" t="s">
        <v>1077</v>
      </c>
      <c r="I351" s="31" t="s">
        <v>2415</v>
      </c>
      <c r="J351" s="33" t="s">
        <v>871</v>
      </c>
      <c r="K351" s="33">
        <v>1</v>
      </c>
      <c r="L351" s="33" t="s">
        <v>847</v>
      </c>
      <c r="M351" s="33">
        <v>43124000</v>
      </c>
      <c r="N351" s="33"/>
      <c r="O351" s="152" t="s">
        <v>1161</v>
      </c>
      <c r="P351" s="33"/>
      <c r="Q351" s="113" t="s">
        <v>198</v>
      </c>
      <c r="R351" s="16" t="s">
        <v>2413</v>
      </c>
      <c r="S351" s="113" t="s">
        <v>2414</v>
      </c>
      <c r="T351" s="59" t="s">
        <v>3116</v>
      </c>
      <c r="U351" s="31"/>
      <c r="V351" s="31"/>
    </row>
    <row r="352" spans="2:22" ht="17.45" customHeight="1">
      <c r="B352" s="16">
        <v>2025</v>
      </c>
      <c r="C352" s="31">
        <v>8</v>
      </c>
      <c r="D352" s="34" t="s">
        <v>14</v>
      </c>
      <c r="E352" s="31" t="s">
        <v>2416</v>
      </c>
      <c r="F352" s="34" t="s">
        <v>53</v>
      </c>
      <c r="G352" s="16">
        <v>3912180101</v>
      </c>
      <c r="H352" s="16" t="s">
        <v>2417</v>
      </c>
      <c r="I352" s="31" t="s">
        <v>1140</v>
      </c>
      <c r="J352" s="33" t="s">
        <v>866</v>
      </c>
      <c r="K352" s="58">
        <v>1</v>
      </c>
      <c r="L352" s="33" t="s">
        <v>847</v>
      </c>
      <c r="M352" s="33">
        <v>61897000</v>
      </c>
      <c r="N352" s="58"/>
      <c r="O352" s="152" t="s">
        <v>1161</v>
      </c>
      <c r="P352" s="33"/>
      <c r="Q352" s="113" t="s">
        <v>198</v>
      </c>
      <c r="R352" s="16" t="s">
        <v>2413</v>
      </c>
      <c r="S352" s="113" t="s">
        <v>2414</v>
      </c>
      <c r="T352" s="59" t="s">
        <v>3116</v>
      </c>
      <c r="U352" s="31"/>
      <c r="V352" s="31" t="s">
        <v>2418</v>
      </c>
    </row>
    <row r="353" spans="2:22" ht="17.45" customHeight="1">
      <c r="B353" s="16">
        <v>2025</v>
      </c>
      <c r="C353" s="16">
        <v>8</v>
      </c>
      <c r="D353" s="16" t="s">
        <v>14</v>
      </c>
      <c r="E353" s="16" t="s">
        <v>2424</v>
      </c>
      <c r="F353" s="16" t="s">
        <v>51</v>
      </c>
      <c r="G353" s="31">
        <v>3015180209</v>
      </c>
      <c r="H353" s="31" t="s">
        <v>2425</v>
      </c>
      <c r="I353" s="31" t="s">
        <v>2426</v>
      </c>
      <c r="J353" s="31" t="s">
        <v>2427</v>
      </c>
      <c r="K353" s="31">
        <v>1600</v>
      </c>
      <c r="L353" s="31" t="s">
        <v>111</v>
      </c>
      <c r="M353" s="33">
        <v>117120000</v>
      </c>
      <c r="N353" s="31"/>
      <c r="O353" s="31"/>
      <c r="P353" s="65" t="s">
        <v>3119</v>
      </c>
      <c r="Q353" s="16" t="s">
        <v>195</v>
      </c>
      <c r="R353" s="16" t="s">
        <v>440</v>
      </c>
      <c r="S353" s="16" t="s">
        <v>441</v>
      </c>
      <c r="T353" s="59" t="s">
        <v>3116</v>
      </c>
      <c r="U353" s="16"/>
      <c r="V353" s="16"/>
    </row>
    <row r="354" spans="2:22" ht="17.45" customHeight="1">
      <c r="B354" s="16">
        <v>2025</v>
      </c>
      <c r="C354" s="31">
        <v>8</v>
      </c>
      <c r="D354" s="31" t="s">
        <v>15</v>
      </c>
      <c r="E354" s="16" t="s">
        <v>2428</v>
      </c>
      <c r="F354" s="31" t="s">
        <v>100</v>
      </c>
      <c r="G354" s="31">
        <v>3017169801</v>
      </c>
      <c r="H354" s="31" t="s">
        <v>311</v>
      </c>
      <c r="I354" s="31" t="s">
        <v>2429</v>
      </c>
      <c r="J354" s="31" t="s">
        <v>2427</v>
      </c>
      <c r="K354" s="31">
        <v>6610</v>
      </c>
      <c r="L354" s="31" t="s">
        <v>298</v>
      </c>
      <c r="M354" s="33">
        <v>104500000</v>
      </c>
      <c r="N354" s="31"/>
      <c r="O354" s="152" t="s">
        <v>1161</v>
      </c>
      <c r="P354" s="31"/>
      <c r="Q354" s="16" t="s">
        <v>195</v>
      </c>
      <c r="R354" s="16" t="s">
        <v>440</v>
      </c>
      <c r="S354" s="16" t="s">
        <v>441</v>
      </c>
      <c r="T354" s="59" t="s">
        <v>3116</v>
      </c>
      <c r="U354" s="31"/>
      <c r="V354" s="31"/>
    </row>
    <row r="355" spans="2:22" ht="17.45" customHeight="1">
      <c r="B355" s="16">
        <v>2025</v>
      </c>
      <c r="C355" s="31">
        <v>8</v>
      </c>
      <c r="D355" s="31" t="s">
        <v>15</v>
      </c>
      <c r="E355" s="16" t="s">
        <v>2430</v>
      </c>
      <c r="F355" s="31" t="s">
        <v>51</v>
      </c>
      <c r="G355" s="16">
        <v>3014150303</v>
      </c>
      <c r="H355" s="16" t="s">
        <v>2431</v>
      </c>
      <c r="I355" s="31" t="s">
        <v>2432</v>
      </c>
      <c r="J355" s="31" t="s">
        <v>2427</v>
      </c>
      <c r="K355" s="16">
        <v>10000</v>
      </c>
      <c r="L355" s="31" t="s">
        <v>111</v>
      </c>
      <c r="M355" s="33">
        <v>443000000</v>
      </c>
      <c r="N355" s="16"/>
      <c r="O355" s="31"/>
      <c r="P355" s="32" t="s">
        <v>3119</v>
      </c>
      <c r="Q355" s="16" t="s">
        <v>195</v>
      </c>
      <c r="R355" s="16" t="s">
        <v>440</v>
      </c>
      <c r="S355" s="16" t="s">
        <v>441</v>
      </c>
      <c r="T355" s="59" t="s">
        <v>3116</v>
      </c>
      <c r="U355" s="31"/>
      <c r="V355" s="31"/>
    </row>
    <row r="356" spans="2:22" ht="17.45" customHeight="1">
      <c r="B356" s="31">
        <v>2025</v>
      </c>
      <c r="C356" s="31">
        <v>8</v>
      </c>
      <c r="D356" s="31" t="s">
        <v>15</v>
      </c>
      <c r="E356" s="31" t="s">
        <v>2433</v>
      </c>
      <c r="F356" s="31" t="s">
        <v>100</v>
      </c>
      <c r="G356" s="31">
        <v>3011150501</v>
      </c>
      <c r="H356" s="31" t="s">
        <v>94</v>
      </c>
      <c r="I356" s="31" t="s">
        <v>732</v>
      </c>
      <c r="J356" s="31" t="s">
        <v>247</v>
      </c>
      <c r="K356" s="31">
        <v>3500</v>
      </c>
      <c r="L356" s="31" t="s">
        <v>95</v>
      </c>
      <c r="M356" s="33">
        <v>348650000</v>
      </c>
      <c r="N356" s="31"/>
      <c r="O356" s="152" t="s">
        <v>1161</v>
      </c>
      <c r="P356" s="31"/>
      <c r="Q356" s="31" t="s">
        <v>195</v>
      </c>
      <c r="R356" s="31" t="s">
        <v>440</v>
      </c>
      <c r="S356" s="31" t="s">
        <v>441</v>
      </c>
      <c r="T356" s="59" t="s">
        <v>3116</v>
      </c>
      <c r="U356" s="31"/>
      <c r="V356" s="31"/>
    </row>
    <row r="357" spans="2:22" ht="17.45" customHeight="1">
      <c r="B357" s="31">
        <v>2025</v>
      </c>
      <c r="C357" s="31">
        <v>8</v>
      </c>
      <c r="D357" s="31" t="s">
        <v>15</v>
      </c>
      <c r="E357" s="31" t="s">
        <v>2434</v>
      </c>
      <c r="F357" s="31" t="s">
        <v>100</v>
      </c>
      <c r="G357" s="31">
        <v>3010161901</v>
      </c>
      <c r="H357" s="31" t="s">
        <v>107</v>
      </c>
      <c r="I357" s="31" t="s">
        <v>643</v>
      </c>
      <c r="J357" s="31" t="s">
        <v>247</v>
      </c>
      <c r="K357" s="31">
        <v>380</v>
      </c>
      <c r="L357" s="31" t="s">
        <v>106</v>
      </c>
      <c r="M357" s="33">
        <v>134500000</v>
      </c>
      <c r="N357" s="31"/>
      <c r="O357" s="31"/>
      <c r="P357" s="32" t="s">
        <v>3119</v>
      </c>
      <c r="Q357" s="31" t="s">
        <v>195</v>
      </c>
      <c r="R357" s="31" t="s">
        <v>440</v>
      </c>
      <c r="S357" s="31" t="s">
        <v>441</v>
      </c>
      <c r="T357" s="59" t="s">
        <v>3116</v>
      </c>
      <c r="U357" s="31"/>
      <c r="V357" s="31"/>
    </row>
    <row r="358" spans="2:22" ht="17.45" customHeight="1">
      <c r="B358" s="31">
        <v>2025</v>
      </c>
      <c r="C358" s="31">
        <v>8</v>
      </c>
      <c r="D358" s="31" t="s">
        <v>14</v>
      </c>
      <c r="E358" s="31" t="s">
        <v>2435</v>
      </c>
      <c r="F358" s="31" t="s">
        <v>51</v>
      </c>
      <c r="G358" s="31">
        <v>4010180601</v>
      </c>
      <c r="H358" s="31" t="s">
        <v>143</v>
      </c>
      <c r="I358" s="31" t="s">
        <v>2436</v>
      </c>
      <c r="J358" s="31" t="s">
        <v>224</v>
      </c>
      <c r="K358" s="31">
        <v>1</v>
      </c>
      <c r="L358" s="31" t="s">
        <v>92</v>
      </c>
      <c r="M358" s="33">
        <v>140000000</v>
      </c>
      <c r="N358" s="31"/>
      <c r="O358" s="31"/>
      <c r="P358" s="32" t="s">
        <v>3119</v>
      </c>
      <c r="Q358" s="31" t="s">
        <v>195</v>
      </c>
      <c r="R358" s="31" t="s">
        <v>373</v>
      </c>
      <c r="S358" s="31" t="s">
        <v>474</v>
      </c>
      <c r="T358" s="59" t="s">
        <v>3116</v>
      </c>
      <c r="U358" s="31"/>
      <c r="V358" s="31"/>
    </row>
    <row r="359" spans="2:22" ht="17.45" customHeight="1">
      <c r="B359" s="31">
        <v>2025</v>
      </c>
      <c r="C359" s="31">
        <v>8</v>
      </c>
      <c r="D359" s="31" t="s">
        <v>14</v>
      </c>
      <c r="E359" s="31" t="s">
        <v>2437</v>
      </c>
      <c r="F359" s="31" t="s">
        <v>51</v>
      </c>
      <c r="G359" s="31">
        <v>4010170801</v>
      </c>
      <c r="H359" s="31" t="s">
        <v>2438</v>
      </c>
      <c r="I359" s="31" t="s">
        <v>2439</v>
      </c>
      <c r="J359" s="31" t="s">
        <v>224</v>
      </c>
      <c r="K359" s="31">
        <v>1</v>
      </c>
      <c r="L359" s="31" t="s">
        <v>92</v>
      </c>
      <c r="M359" s="33">
        <v>164500000</v>
      </c>
      <c r="N359" s="31"/>
      <c r="O359" s="31"/>
      <c r="P359" s="32" t="s">
        <v>3119</v>
      </c>
      <c r="Q359" s="31" t="s">
        <v>195</v>
      </c>
      <c r="R359" s="31" t="s">
        <v>373</v>
      </c>
      <c r="S359" s="31" t="s">
        <v>474</v>
      </c>
      <c r="T359" s="59" t="s">
        <v>3116</v>
      </c>
      <c r="U359" s="31"/>
      <c r="V359" s="31"/>
    </row>
    <row r="360" spans="2:22" ht="17.45" customHeight="1">
      <c r="B360" s="31">
        <v>2025</v>
      </c>
      <c r="C360" s="31">
        <v>8</v>
      </c>
      <c r="D360" s="31" t="s">
        <v>14</v>
      </c>
      <c r="E360" s="31" t="s">
        <v>1616</v>
      </c>
      <c r="F360" s="31" t="s">
        <v>100</v>
      </c>
      <c r="G360" s="31">
        <v>3011150501</v>
      </c>
      <c r="H360" s="31" t="s">
        <v>94</v>
      </c>
      <c r="I360" s="31" t="s">
        <v>209</v>
      </c>
      <c r="J360" s="33" t="s">
        <v>16</v>
      </c>
      <c r="K360" s="43">
        <v>442</v>
      </c>
      <c r="L360" s="33" t="s">
        <v>95</v>
      </c>
      <c r="M360" s="33">
        <v>50972000</v>
      </c>
      <c r="N360" s="33"/>
      <c r="O360" s="152" t="s">
        <v>1161</v>
      </c>
      <c r="P360" s="33"/>
      <c r="Q360" s="31" t="s">
        <v>283</v>
      </c>
      <c r="R360" s="59" t="s">
        <v>1617</v>
      </c>
      <c r="S360" s="59" t="s">
        <v>1618</v>
      </c>
      <c r="T360" s="59" t="s">
        <v>3116</v>
      </c>
      <c r="U360" s="31"/>
      <c r="V360" s="31"/>
    </row>
    <row r="361" spans="2:22" ht="17.45" customHeight="1">
      <c r="B361" s="31">
        <v>2025</v>
      </c>
      <c r="C361" s="31">
        <v>8</v>
      </c>
      <c r="D361" s="31" t="s">
        <v>14</v>
      </c>
      <c r="E361" s="31" t="s">
        <v>1616</v>
      </c>
      <c r="F361" s="31" t="s">
        <v>100</v>
      </c>
      <c r="G361" s="31">
        <v>4014219702</v>
      </c>
      <c r="H361" s="31" t="s">
        <v>109</v>
      </c>
      <c r="I361" s="31" t="s">
        <v>714</v>
      </c>
      <c r="J361" s="31" t="s">
        <v>16</v>
      </c>
      <c r="K361" s="31">
        <v>3378</v>
      </c>
      <c r="L361" s="31" t="s">
        <v>235</v>
      </c>
      <c r="M361" s="33">
        <v>29649000</v>
      </c>
      <c r="N361" s="31"/>
      <c r="O361" s="152" t="s">
        <v>1161</v>
      </c>
      <c r="P361" s="31"/>
      <c r="Q361" s="31" t="s">
        <v>283</v>
      </c>
      <c r="R361" s="59" t="s">
        <v>1617</v>
      </c>
      <c r="S361" s="59" t="s">
        <v>1618</v>
      </c>
      <c r="T361" s="59" t="s">
        <v>3116</v>
      </c>
      <c r="U361" s="31"/>
      <c r="V361" s="31"/>
    </row>
    <row r="362" spans="2:22" ht="17.45" customHeight="1">
      <c r="B362" s="31">
        <v>2025</v>
      </c>
      <c r="C362" s="31">
        <v>8</v>
      </c>
      <c r="D362" s="31" t="s">
        <v>14</v>
      </c>
      <c r="E362" s="31" t="s">
        <v>1616</v>
      </c>
      <c r="F362" s="31" t="s">
        <v>100</v>
      </c>
      <c r="G362" s="31">
        <v>4014178601</v>
      </c>
      <c r="H362" s="31" t="s">
        <v>2468</v>
      </c>
      <c r="I362" s="124" t="s">
        <v>2469</v>
      </c>
      <c r="J362" s="33" t="s">
        <v>16</v>
      </c>
      <c r="K362" s="43">
        <v>60</v>
      </c>
      <c r="L362" s="33" t="s">
        <v>984</v>
      </c>
      <c r="M362" s="33">
        <v>23828000</v>
      </c>
      <c r="N362" s="33"/>
      <c r="O362" s="152" t="s">
        <v>1161</v>
      </c>
      <c r="P362" s="33"/>
      <c r="Q362" s="31" t="s">
        <v>283</v>
      </c>
      <c r="R362" s="59" t="s">
        <v>1617</v>
      </c>
      <c r="S362" s="59" t="s">
        <v>1618</v>
      </c>
      <c r="T362" s="59" t="s">
        <v>3116</v>
      </c>
      <c r="U362" s="31"/>
      <c r="V362" s="31"/>
    </row>
    <row r="363" spans="2:22" ht="17.45" customHeight="1">
      <c r="B363" s="16">
        <v>2025</v>
      </c>
      <c r="C363" s="16">
        <v>8</v>
      </c>
      <c r="D363" s="16" t="s">
        <v>14</v>
      </c>
      <c r="E363" s="16" t="s">
        <v>1616</v>
      </c>
      <c r="F363" s="16" t="s">
        <v>100</v>
      </c>
      <c r="G363" s="16">
        <v>4014229801</v>
      </c>
      <c r="H363" s="16" t="s">
        <v>2470</v>
      </c>
      <c r="I363" s="16" t="s">
        <v>2471</v>
      </c>
      <c r="J363" s="58" t="s">
        <v>16</v>
      </c>
      <c r="K363" s="145">
        <v>4</v>
      </c>
      <c r="L363" s="58" t="s">
        <v>918</v>
      </c>
      <c r="M363" s="58">
        <v>15484000</v>
      </c>
      <c r="N363" s="58"/>
      <c r="O363" s="152" t="s">
        <v>1161</v>
      </c>
      <c r="P363" s="58"/>
      <c r="Q363" s="16" t="s">
        <v>283</v>
      </c>
      <c r="R363" s="64" t="s">
        <v>1617</v>
      </c>
      <c r="S363" s="64" t="s">
        <v>1618</v>
      </c>
      <c r="T363" s="59" t="s">
        <v>3116</v>
      </c>
      <c r="U363" s="16"/>
      <c r="V363" s="16"/>
    </row>
    <row r="364" spans="2:22" ht="17.45" customHeight="1">
      <c r="B364" s="16">
        <v>2025</v>
      </c>
      <c r="C364" s="16">
        <v>8</v>
      </c>
      <c r="D364" s="16" t="s">
        <v>14</v>
      </c>
      <c r="E364" s="16" t="s">
        <v>1616</v>
      </c>
      <c r="F364" s="16" t="s">
        <v>100</v>
      </c>
      <c r="G364" s="16">
        <v>4014179801</v>
      </c>
      <c r="H364" s="16" t="s">
        <v>1100</v>
      </c>
      <c r="I364" s="142" t="s">
        <v>2472</v>
      </c>
      <c r="J364" s="58" t="s">
        <v>16</v>
      </c>
      <c r="K364" s="145">
        <v>4</v>
      </c>
      <c r="L364" s="58" t="s">
        <v>918</v>
      </c>
      <c r="M364" s="58">
        <v>25940000</v>
      </c>
      <c r="N364" s="58"/>
      <c r="O364" s="152" t="s">
        <v>1161</v>
      </c>
      <c r="P364" s="58"/>
      <c r="Q364" s="31" t="s">
        <v>283</v>
      </c>
      <c r="R364" s="64" t="s">
        <v>1617</v>
      </c>
      <c r="S364" s="64" t="s">
        <v>1618</v>
      </c>
      <c r="T364" s="59" t="s">
        <v>3116</v>
      </c>
      <c r="U364" s="16"/>
      <c r="V364" s="31"/>
    </row>
    <row r="365" spans="2:22" ht="17.45" customHeight="1">
      <c r="B365" s="113">
        <v>2025</v>
      </c>
      <c r="C365" s="68">
        <v>8</v>
      </c>
      <c r="D365" s="68" t="s">
        <v>14</v>
      </c>
      <c r="E365" s="68" t="s">
        <v>393</v>
      </c>
      <c r="F365" s="68" t="s">
        <v>100</v>
      </c>
      <c r="G365" s="68">
        <v>3011150501</v>
      </c>
      <c r="H365" s="68" t="s">
        <v>94</v>
      </c>
      <c r="I365" s="68" t="s">
        <v>210</v>
      </c>
      <c r="J365" s="113" t="s">
        <v>16</v>
      </c>
      <c r="K365" s="113">
        <v>422</v>
      </c>
      <c r="L365" s="113" t="s">
        <v>95</v>
      </c>
      <c r="M365" s="147">
        <v>57161097</v>
      </c>
      <c r="N365" s="68"/>
      <c r="O365" s="152" t="s">
        <v>1161</v>
      </c>
      <c r="P365" s="68"/>
      <c r="Q365" s="68" t="s">
        <v>283</v>
      </c>
      <c r="R365" s="68" t="s">
        <v>394</v>
      </c>
      <c r="S365" s="68" t="s">
        <v>272</v>
      </c>
      <c r="T365" s="59" t="s">
        <v>3116</v>
      </c>
      <c r="U365" s="31"/>
      <c r="V365" s="31"/>
    </row>
    <row r="366" spans="2:22" ht="17.45" customHeight="1">
      <c r="B366" s="113">
        <v>2025</v>
      </c>
      <c r="C366" s="68">
        <v>8</v>
      </c>
      <c r="D366" s="68" t="s">
        <v>14</v>
      </c>
      <c r="E366" s="68" t="s">
        <v>393</v>
      </c>
      <c r="F366" s="68" t="s">
        <v>100</v>
      </c>
      <c r="G366" s="68">
        <v>3011150501</v>
      </c>
      <c r="H366" s="68" t="s">
        <v>94</v>
      </c>
      <c r="I366" s="68" t="s">
        <v>207</v>
      </c>
      <c r="J366" s="68" t="s">
        <v>16</v>
      </c>
      <c r="K366" s="113">
        <v>461</v>
      </c>
      <c r="L366" s="113" t="s">
        <v>95</v>
      </c>
      <c r="M366" s="69">
        <v>55279430</v>
      </c>
      <c r="N366" s="68"/>
      <c r="O366" s="152" t="s">
        <v>1161</v>
      </c>
      <c r="P366" s="68"/>
      <c r="Q366" s="68" t="s">
        <v>283</v>
      </c>
      <c r="R366" s="68" t="s">
        <v>394</v>
      </c>
      <c r="S366" s="68" t="s">
        <v>272</v>
      </c>
      <c r="T366" s="59" t="s">
        <v>3116</v>
      </c>
      <c r="U366" s="31"/>
      <c r="V366" s="31"/>
    </row>
    <row r="367" spans="2:22" ht="17.45" customHeight="1">
      <c r="B367" s="113">
        <v>2025</v>
      </c>
      <c r="C367" s="68">
        <v>8</v>
      </c>
      <c r="D367" s="68" t="s">
        <v>14</v>
      </c>
      <c r="E367" s="68" t="s">
        <v>393</v>
      </c>
      <c r="F367" s="68" t="s">
        <v>100</v>
      </c>
      <c r="G367" s="68">
        <v>3011150501</v>
      </c>
      <c r="H367" s="68" t="s">
        <v>94</v>
      </c>
      <c r="I367" s="68" t="s">
        <v>209</v>
      </c>
      <c r="J367" s="68" t="s">
        <v>16</v>
      </c>
      <c r="K367" s="113">
        <v>131</v>
      </c>
      <c r="L367" s="113" t="s">
        <v>95</v>
      </c>
      <c r="M367" s="69">
        <v>15021112</v>
      </c>
      <c r="N367" s="68"/>
      <c r="O367" s="152" t="s">
        <v>1161</v>
      </c>
      <c r="P367" s="68"/>
      <c r="Q367" s="68" t="s">
        <v>283</v>
      </c>
      <c r="R367" s="68" t="s">
        <v>394</v>
      </c>
      <c r="S367" s="68" t="s">
        <v>272</v>
      </c>
      <c r="T367" s="59" t="s">
        <v>3116</v>
      </c>
      <c r="U367" s="31"/>
      <c r="V367" s="31"/>
    </row>
    <row r="368" spans="2:22" ht="17.45" customHeight="1">
      <c r="B368" s="68">
        <v>2025</v>
      </c>
      <c r="C368" s="68">
        <v>8</v>
      </c>
      <c r="D368" s="68" t="s">
        <v>14</v>
      </c>
      <c r="E368" s="68" t="s">
        <v>393</v>
      </c>
      <c r="F368" s="68" t="s">
        <v>100</v>
      </c>
      <c r="G368" s="68">
        <v>3010161901</v>
      </c>
      <c r="H368" s="68" t="s">
        <v>107</v>
      </c>
      <c r="I368" s="68" t="s">
        <v>216</v>
      </c>
      <c r="J368" s="68" t="s">
        <v>16</v>
      </c>
      <c r="K368" s="68">
        <v>22</v>
      </c>
      <c r="L368" s="68" t="s">
        <v>106</v>
      </c>
      <c r="M368" s="69">
        <v>18654741</v>
      </c>
      <c r="N368" s="68"/>
      <c r="O368" s="68"/>
      <c r="P368" s="32" t="s">
        <v>3119</v>
      </c>
      <c r="Q368" s="68" t="s">
        <v>283</v>
      </c>
      <c r="R368" s="68" t="s">
        <v>394</v>
      </c>
      <c r="S368" s="68" t="s">
        <v>272</v>
      </c>
      <c r="T368" s="59" t="s">
        <v>3116</v>
      </c>
      <c r="U368" s="31"/>
      <c r="V368" s="31"/>
    </row>
    <row r="369" spans="2:22" ht="17.45" customHeight="1">
      <c r="B369" s="68">
        <v>2025</v>
      </c>
      <c r="C369" s="68">
        <v>8</v>
      </c>
      <c r="D369" s="68" t="s">
        <v>14</v>
      </c>
      <c r="E369" s="68" t="s">
        <v>393</v>
      </c>
      <c r="F369" s="68" t="s">
        <v>100</v>
      </c>
      <c r="G369" s="68">
        <v>3010161901</v>
      </c>
      <c r="H369" s="68" t="s">
        <v>107</v>
      </c>
      <c r="I369" s="68" t="s">
        <v>659</v>
      </c>
      <c r="J369" s="68" t="s">
        <v>16</v>
      </c>
      <c r="K369" s="68">
        <v>21</v>
      </c>
      <c r="L369" s="68" t="s">
        <v>106</v>
      </c>
      <c r="M369" s="69">
        <v>17959354</v>
      </c>
      <c r="N369" s="68"/>
      <c r="O369" s="68"/>
      <c r="P369" s="32" t="s">
        <v>3119</v>
      </c>
      <c r="Q369" s="68" t="s">
        <v>283</v>
      </c>
      <c r="R369" s="68" t="s">
        <v>394</v>
      </c>
      <c r="S369" s="68" t="s">
        <v>272</v>
      </c>
      <c r="T369" s="59" t="s">
        <v>3116</v>
      </c>
      <c r="U369" s="31"/>
      <c r="V369" s="31"/>
    </row>
    <row r="370" spans="2:22" ht="17.45" customHeight="1">
      <c r="B370" s="68">
        <v>2025</v>
      </c>
      <c r="C370" s="68">
        <v>8</v>
      </c>
      <c r="D370" s="68" t="s">
        <v>14</v>
      </c>
      <c r="E370" s="68" t="s">
        <v>393</v>
      </c>
      <c r="F370" s="68" t="s">
        <v>100</v>
      </c>
      <c r="G370" s="68">
        <v>3011160102</v>
      </c>
      <c r="H370" s="68" t="s">
        <v>567</v>
      </c>
      <c r="I370" s="68" t="s">
        <v>680</v>
      </c>
      <c r="J370" s="68" t="s">
        <v>16</v>
      </c>
      <c r="K370" s="68">
        <v>3890</v>
      </c>
      <c r="L370" s="68" t="s">
        <v>569</v>
      </c>
      <c r="M370" s="69">
        <v>18905400</v>
      </c>
      <c r="N370" s="68"/>
      <c r="O370" s="152" t="s">
        <v>1161</v>
      </c>
      <c r="P370" s="68"/>
      <c r="Q370" s="68" t="s">
        <v>283</v>
      </c>
      <c r="R370" s="68" t="s">
        <v>394</v>
      </c>
      <c r="S370" s="68" t="s">
        <v>272</v>
      </c>
      <c r="T370" s="59" t="s">
        <v>3116</v>
      </c>
      <c r="U370" s="31"/>
      <c r="V370" s="31"/>
    </row>
    <row r="371" spans="2:22" ht="17.45" customHeight="1">
      <c r="B371" s="68">
        <v>2025</v>
      </c>
      <c r="C371" s="68">
        <v>8</v>
      </c>
      <c r="D371" s="68" t="s">
        <v>14</v>
      </c>
      <c r="E371" s="68" t="s">
        <v>393</v>
      </c>
      <c r="F371" s="68" t="s">
        <v>100</v>
      </c>
      <c r="G371" s="68">
        <v>4014218902</v>
      </c>
      <c r="H371" s="68" t="s">
        <v>588</v>
      </c>
      <c r="I371" s="68" t="s">
        <v>681</v>
      </c>
      <c r="J371" s="68" t="s">
        <v>16</v>
      </c>
      <c r="K371" s="68">
        <v>54</v>
      </c>
      <c r="L371" s="68" t="s">
        <v>235</v>
      </c>
      <c r="M371" s="69">
        <v>52785000</v>
      </c>
      <c r="N371" s="68" t="s">
        <v>1804</v>
      </c>
      <c r="O371" s="68"/>
      <c r="P371" s="68"/>
      <c r="Q371" s="68" t="s">
        <v>283</v>
      </c>
      <c r="R371" s="68" t="s">
        <v>394</v>
      </c>
      <c r="S371" s="68" t="s">
        <v>272</v>
      </c>
      <c r="T371" s="59" t="s">
        <v>3116</v>
      </c>
      <c r="U371" s="31"/>
      <c r="V371" s="31"/>
    </row>
    <row r="372" spans="2:22" ht="17.45" customHeight="1">
      <c r="B372" s="31">
        <v>2025</v>
      </c>
      <c r="C372" s="31">
        <v>8</v>
      </c>
      <c r="D372" s="31" t="s">
        <v>15</v>
      </c>
      <c r="E372" s="59" t="s">
        <v>1865</v>
      </c>
      <c r="F372" s="59" t="s">
        <v>52</v>
      </c>
      <c r="G372" s="59">
        <v>5313162801</v>
      </c>
      <c r="H372" s="59" t="s">
        <v>1866</v>
      </c>
      <c r="I372" s="59" t="s">
        <v>1867</v>
      </c>
      <c r="J372" s="32" t="s">
        <v>1862</v>
      </c>
      <c r="K372" s="32">
        <v>100</v>
      </c>
      <c r="L372" s="32" t="s">
        <v>1863</v>
      </c>
      <c r="M372" s="32">
        <v>100000000</v>
      </c>
      <c r="N372" s="33"/>
      <c r="O372" s="33"/>
      <c r="P372" s="33"/>
      <c r="Q372" s="59" t="s">
        <v>1864</v>
      </c>
      <c r="R372" s="59" t="s">
        <v>734</v>
      </c>
      <c r="S372" s="59" t="s">
        <v>735</v>
      </c>
      <c r="T372" s="59" t="s">
        <v>3116</v>
      </c>
      <c r="U372" s="31"/>
      <c r="V372" s="31"/>
    </row>
    <row r="373" spans="2:22" ht="17.45" customHeight="1">
      <c r="B373" s="59">
        <v>2025</v>
      </c>
      <c r="C373" s="59">
        <v>8</v>
      </c>
      <c r="D373" s="59" t="s">
        <v>14</v>
      </c>
      <c r="E373" s="59" t="s">
        <v>2627</v>
      </c>
      <c r="F373" s="59" t="s">
        <v>53</v>
      </c>
      <c r="G373" s="59">
        <v>4323151301</v>
      </c>
      <c r="H373" s="59" t="s">
        <v>2628</v>
      </c>
      <c r="I373" s="59" t="s">
        <v>2629</v>
      </c>
      <c r="J373" s="32" t="s">
        <v>2630</v>
      </c>
      <c r="K373" s="32">
        <v>1</v>
      </c>
      <c r="L373" s="32" t="s">
        <v>847</v>
      </c>
      <c r="M373" s="32">
        <v>33000000</v>
      </c>
      <c r="N373" s="32"/>
      <c r="O373" s="32"/>
      <c r="P373" s="32"/>
      <c r="Q373" s="59" t="s">
        <v>3130</v>
      </c>
      <c r="R373" s="59" t="s">
        <v>2631</v>
      </c>
      <c r="S373" s="59" t="s">
        <v>2632</v>
      </c>
      <c r="T373" s="59" t="s">
        <v>3116</v>
      </c>
      <c r="U373" s="59"/>
      <c r="V373" s="59" t="s">
        <v>66</v>
      </c>
    </row>
    <row r="374" spans="2:22" ht="17.45" customHeight="1">
      <c r="B374" s="31">
        <v>2025</v>
      </c>
      <c r="C374" s="31">
        <v>8</v>
      </c>
      <c r="D374" s="31" t="s">
        <v>15</v>
      </c>
      <c r="E374" s="31" t="s">
        <v>2491</v>
      </c>
      <c r="F374" s="31" t="s">
        <v>100</v>
      </c>
      <c r="G374" s="31">
        <v>4323290201</v>
      </c>
      <c r="H374" s="31" t="s">
        <v>2492</v>
      </c>
      <c r="I374" s="31" t="s">
        <v>2493</v>
      </c>
      <c r="J374" s="33" t="s">
        <v>2494</v>
      </c>
      <c r="K374" s="33">
        <v>8</v>
      </c>
      <c r="L374" s="33" t="s">
        <v>116</v>
      </c>
      <c r="M374" s="33">
        <v>68496000</v>
      </c>
      <c r="N374" s="33"/>
      <c r="O374" s="152" t="s">
        <v>1161</v>
      </c>
      <c r="P374" s="33"/>
      <c r="Q374" s="31" t="s">
        <v>2495</v>
      </c>
      <c r="R374" s="31" t="s">
        <v>2496</v>
      </c>
      <c r="S374" s="31" t="s">
        <v>2497</v>
      </c>
      <c r="T374" s="59" t="s">
        <v>3116</v>
      </c>
      <c r="U374" s="31"/>
      <c r="V374" s="31"/>
    </row>
    <row r="375" spans="2:22" ht="17.45" customHeight="1">
      <c r="B375" s="31">
        <v>2025</v>
      </c>
      <c r="C375" s="31">
        <v>8</v>
      </c>
      <c r="D375" s="31" t="s">
        <v>15</v>
      </c>
      <c r="E375" s="31" t="s">
        <v>2498</v>
      </c>
      <c r="F375" s="31" t="s">
        <v>100</v>
      </c>
      <c r="G375" s="31">
        <v>4323290201</v>
      </c>
      <c r="H375" s="31" t="s">
        <v>2492</v>
      </c>
      <c r="I375" s="31" t="s">
        <v>2493</v>
      </c>
      <c r="J375" s="33" t="s">
        <v>2494</v>
      </c>
      <c r="K375" s="33">
        <v>20</v>
      </c>
      <c r="L375" s="33" t="s">
        <v>116</v>
      </c>
      <c r="M375" s="33">
        <v>35440000</v>
      </c>
      <c r="N375" s="33"/>
      <c r="O375" s="152" t="s">
        <v>1161</v>
      </c>
      <c r="P375" s="33"/>
      <c r="Q375" s="31" t="s">
        <v>2495</v>
      </c>
      <c r="R375" s="31" t="s">
        <v>2496</v>
      </c>
      <c r="S375" s="31" t="s">
        <v>2497</v>
      </c>
      <c r="T375" s="59" t="s">
        <v>3116</v>
      </c>
      <c r="U375" s="31"/>
      <c r="V375" s="31"/>
    </row>
    <row r="376" spans="2:22" ht="17.45" customHeight="1">
      <c r="B376" s="31">
        <v>2025</v>
      </c>
      <c r="C376" s="31">
        <v>8</v>
      </c>
      <c r="D376" s="31" t="s">
        <v>15</v>
      </c>
      <c r="E376" s="31" t="s">
        <v>2499</v>
      </c>
      <c r="F376" s="31" t="s">
        <v>100</v>
      </c>
      <c r="G376" s="31">
        <v>4323320501</v>
      </c>
      <c r="H376" s="31" t="s">
        <v>2500</v>
      </c>
      <c r="I376" s="31" t="s">
        <v>2493</v>
      </c>
      <c r="J376" s="33" t="s">
        <v>2501</v>
      </c>
      <c r="K376" s="33">
        <v>4</v>
      </c>
      <c r="L376" s="33" t="s">
        <v>116</v>
      </c>
      <c r="M376" s="33">
        <v>50600000</v>
      </c>
      <c r="N376" s="33" t="s">
        <v>1804</v>
      </c>
      <c r="O376" s="33"/>
      <c r="P376" s="33"/>
      <c r="Q376" s="31" t="s">
        <v>2495</v>
      </c>
      <c r="R376" s="31" t="s">
        <v>2496</v>
      </c>
      <c r="S376" s="31" t="s">
        <v>2497</v>
      </c>
      <c r="T376" s="59" t="s">
        <v>3116</v>
      </c>
      <c r="U376" s="31"/>
      <c r="V376" s="31"/>
    </row>
    <row r="377" spans="2:22" ht="17.45" customHeight="1">
      <c r="B377" s="59">
        <v>2025</v>
      </c>
      <c r="C377" s="59">
        <v>8</v>
      </c>
      <c r="D377" s="59" t="s">
        <v>15</v>
      </c>
      <c r="E377" s="59" t="s">
        <v>2502</v>
      </c>
      <c r="F377" s="99" t="s">
        <v>100</v>
      </c>
      <c r="G377" s="59">
        <v>4323210701</v>
      </c>
      <c r="H377" s="59" t="s">
        <v>2503</v>
      </c>
      <c r="I377" s="59" t="s">
        <v>2493</v>
      </c>
      <c r="J377" s="32" t="s">
        <v>2494</v>
      </c>
      <c r="K377" s="32">
        <v>2</v>
      </c>
      <c r="L377" s="32" t="s">
        <v>116</v>
      </c>
      <c r="M377" s="32">
        <v>32560000</v>
      </c>
      <c r="N377" s="32" t="s">
        <v>1804</v>
      </c>
      <c r="O377" s="76"/>
      <c r="P377" s="76"/>
      <c r="Q377" s="59" t="s">
        <v>2495</v>
      </c>
      <c r="R377" s="59" t="s">
        <v>2496</v>
      </c>
      <c r="S377" s="59" t="s">
        <v>2497</v>
      </c>
      <c r="T377" s="59" t="s">
        <v>3116</v>
      </c>
      <c r="U377" s="59"/>
      <c r="V377" s="59"/>
    </row>
    <row r="378" spans="2:22" ht="17.45" customHeight="1">
      <c r="B378" s="31">
        <v>2025</v>
      </c>
      <c r="C378" s="31">
        <v>8</v>
      </c>
      <c r="D378" s="31" t="s">
        <v>15</v>
      </c>
      <c r="E378" s="31" t="s">
        <v>2504</v>
      </c>
      <c r="F378" s="31" t="s">
        <v>100</v>
      </c>
      <c r="G378" s="31">
        <v>4323290201</v>
      </c>
      <c r="H378" s="31" t="s">
        <v>2492</v>
      </c>
      <c r="I378" s="31" t="s">
        <v>2493</v>
      </c>
      <c r="J378" s="33" t="s">
        <v>2494</v>
      </c>
      <c r="K378" s="33">
        <v>6</v>
      </c>
      <c r="L378" s="33" t="s">
        <v>116</v>
      </c>
      <c r="M378" s="33">
        <v>63000000</v>
      </c>
      <c r="N378" s="33"/>
      <c r="O378" s="152" t="s">
        <v>1161</v>
      </c>
      <c r="P378" s="33"/>
      <c r="Q378" s="49" t="s">
        <v>2495</v>
      </c>
      <c r="R378" s="31" t="s">
        <v>2496</v>
      </c>
      <c r="S378" s="31" t="s">
        <v>2497</v>
      </c>
      <c r="T378" s="59" t="s">
        <v>3116</v>
      </c>
      <c r="U378" s="31"/>
      <c r="V378" s="31"/>
    </row>
    <row r="379" spans="2:22" ht="17.45" customHeight="1">
      <c r="B379" s="31">
        <v>2025</v>
      </c>
      <c r="C379" s="31">
        <v>8</v>
      </c>
      <c r="D379" s="31" t="s">
        <v>15</v>
      </c>
      <c r="E379" s="31" t="s">
        <v>2505</v>
      </c>
      <c r="F379" s="31" t="s">
        <v>100</v>
      </c>
      <c r="G379" s="31">
        <v>4323290201</v>
      </c>
      <c r="H379" s="31" t="s">
        <v>2492</v>
      </c>
      <c r="I379" s="31" t="s">
        <v>2493</v>
      </c>
      <c r="J379" s="33" t="s">
        <v>2494</v>
      </c>
      <c r="K379" s="33">
        <v>4</v>
      </c>
      <c r="L379" s="33" t="s">
        <v>116</v>
      </c>
      <c r="M379" s="33">
        <v>22000000</v>
      </c>
      <c r="N379" s="33"/>
      <c r="O379" s="152" t="s">
        <v>1161</v>
      </c>
      <c r="P379" s="33"/>
      <c r="Q379" s="49" t="s">
        <v>2495</v>
      </c>
      <c r="R379" s="31" t="s">
        <v>2496</v>
      </c>
      <c r="S379" s="31" t="s">
        <v>2497</v>
      </c>
      <c r="T379" s="59" t="s">
        <v>3116</v>
      </c>
      <c r="U379" s="31"/>
      <c r="V379" s="31"/>
    </row>
    <row r="380" spans="2:22" ht="17.45" customHeight="1">
      <c r="B380" s="31">
        <v>2025</v>
      </c>
      <c r="C380" s="31">
        <v>8</v>
      </c>
      <c r="D380" s="31" t="s">
        <v>15</v>
      </c>
      <c r="E380" s="31" t="s">
        <v>2506</v>
      </c>
      <c r="F380" s="31" t="s">
        <v>100</v>
      </c>
      <c r="G380" s="31">
        <v>4323290201</v>
      </c>
      <c r="H380" s="31" t="s">
        <v>2492</v>
      </c>
      <c r="I380" s="31" t="s">
        <v>2493</v>
      </c>
      <c r="J380" s="33" t="s">
        <v>2494</v>
      </c>
      <c r="K380" s="33">
        <v>31</v>
      </c>
      <c r="L380" s="33" t="s">
        <v>116</v>
      </c>
      <c r="M380" s="33">
        <v>32550000</v>
      </c>
      <c r="N380" s="33"/>
      <c r="O380" s="152" t="s">
        <v>1161</v>
      </c>
      <c r="P380" s="33"/>
      <c r="Q380" s="49" t="s">
        <v>2495</v>
      </c>
      <c r="R380" s="31" t="s">
        <v>2496</v>
      </c>
      <c r="S380" s="31" t="s">
        <v>2497</v>
      </c>
      <c r="T380" s="59" t="s">
        <v>3116</v>
      </c>
      <c r="U380" s="31"/>
      <c r="V380" s="31"/>
    </row>
    <row r="381" spans="2:22" ht="17.45" customHeight="1">
      <c r="B381" s="31">
        <v>2025</v>
      </c>
      <c r="C381" s="31">
        <v>8</v>
      </c>
      <c r="D381" s="31" t="s">
        <v>15</v>
      </c>
      <c r="E381" s="31" t="s">
        <v>2507</v>
      </c>
      <c r="F381" s="31" t="s">
        <v>100</v>
      </c>
      <c r="G381" s="31">
        <v>4323290201</v>
      </c>
      <c r="H381" s="31" t="s">
        <v>2492</v>
      </c>
      <c r="I381" s="31" t="s">
        <v>2493</v>
      </c>
      <c r="J381" s="33" t="s">
        <v>2494</v>
      </c>
      <c r="K381" s="33">
        <v>540</v>
      </c>
      <c r="L381" s="33" t="s">
        <v>116</v>
      </c>
      <c r="M381" s="33">
        <v>232200000</v>
      </c>
      <c r="N381" s="33"/>
      <c r="O381" s="152" t="s">
        <v>1161</v>
      </c>
      <c r="P381" s="33"/>
      <c r="Q381" s="49" t="s">
        <v>2495</v>
      </c>
      <c r="R381" s="31" t="s">
        <v>2496</v>
      </c>
      <c r="S381" s="31" t="s">
        <v>2497</v>
      </c>
      <c r="T381" s="59" t="s">
        <v>3116</v>
      </c>
      <c r="U381" s="31"/>
      <c r="V381" s="31"/>
    </row>
    <row r="382" spans="2:22" ht="17.45" customHeight="1">
      <c r="B382" s="31">
        <v>2025</v>
      </c>
      <c r="C382" s="31">
        <v>8</v>
      </c>
      <c r="D382" s="31" t="s">
        <v>14</v>
      </c>
      <c r="E382" s="31" t="s">
        <v>2508</v>
      </c>
      <c r="F382" s="31" t="s">
        <v>52</v>
      </c>
      <c r="G382" s="31">
        <v>4321150102</v>
      </c>
      <c r="H382" s="31" t="s">
        <v>2509</v>
      </c>
      <c r="I382" s="31" t="s">
        <v>2510</v>
      </c>
      <c r="J382" s="33" t="s">
        <v>2494</v>
      </c>
      <c r="K382" s="33">
        <v>13</v>
      </c>
      <c r="L382" s="33" t="s">
        <v>97</v>
      </c>
      <c r="M382" s="33">
        <v>413739000</v>
      </c>
      <c r="N382" s="33"/>
      <c r="O382" s="33"/>
      <c r="P382" s="33"/>
      <c r="Q382" s="49" t="s">
        <v>2495</v>
      </c>
      <c r="R382" s="31" t="s">
        <v>2496</v>
      </c>
      <c r="S382" s="31" t="s">
        <v>2497</v>
      </c>
      <c r="T382" s="59" t="s">
        <v>3116</v>
      </c>
      <c r="U382" s="31"/>
      <c r="V382" s="31"/>
    </row>
    <row r="383" spans="2:22" ht="17.45" customHeight="1">
      <c r="B383" s="16">
        <v>2025</v>
      </c>
      <c r="C383" s="31">
        <v>8</v>
      </c>
      <c r="D383" s="16" t="s">
        <v>14</v>
      </c>
      <c r="E383" s="16" t="s">
        <v>2516</v>
      </c>
      <c r="F383" s="16" t="s">
        <v>51</v>
      </c>
      <c r="G383" s="16">
        <v>4323349901</v>
      </c>
      <c r="H383" s="16" t="s">
        <v>2517</v>
      </c>
      <c r="I383" s="16" t="s">
        <v>2518</v>
      </c>
      <c r="J383" s="58" t="s">
        <v>2494</v>
      </c>
      <c r="K383" s="58">
        <v>11</v>
      </c>
      <c r="L383" s="58" t="s">
        <v>97</v>
      </c>
      <c r="M383" s="58">
        <v>554235000</v>
      </c>
      <c r="N383" s="58"/>
      <c r="O383" s="33"/>
      <c r="P383" s="58"/>
      <c r="Q383" s="154" t="s">
        <v>750</v>
      </c>
      <c r="R383" s="16" t="s">
        <v>2519</v>
      </c>
      <c r="S383" s="16" t="s">
        <v>2520</v>
      </c>
      <c r="T383" s="59" t="s">
        <v>3116</v>
      </c>
      <c r="U383" s="16"/>
      <c r="V383" s="16"/>
    </row>
    <row r="384" spans="2:22" ht="17.45" customHeight="1">
      <c r="B384" s="16">
        <v>2025</v>
      </c>
      <c r="C384" s="31">
        <v>8</v>
      </c>
      <c r="D384" s="16" t="s">
        <v>14</v>
      </c>
      <c r="E384" s="16" t="s">
        <v>2521</v>
      </c>
      <c r="F384" s="16" t="s">
        <v>51</v>
      </c>
      <c r="G384" s="16" t="s">
        <v>2522</v>
      </c>
      <c r="H384" s="16" t="s">
        <v>2523</v>
      </c>
      <c r="I384" s="16" t="s">
        <v>2510</v>
      </c>
      <c r="J384" s="58" t="s">
        <v>2494</v>
      </c>
      <c r="K384" s="58">
        <v>5</v>
      </c>
      <c r="L384" s="58" t="s">
        <v>97</v>
      </c>
      <c r="M384" s="58">
        <v>416805000</v>
      </c>
      <c r="N384" s="58"/>
      <c r="O384" s="33"/>
      <c r="P384" s="58"/>
      <c r="Q384" s="154" t="s">
        <v>750</v>
      </c>
      <c r="R384" s="16" t="s">
        <v>2519</v>
      </c>
      <c r="S384" s="16" t="s">
        <v>2520</v>
      </c>
      <c r="T384" s="59" t="s">
        <v>3116</v>
      </c>
      <c r="U384" s="16"/>
      <c r="V384" s="16"/>
    </row>
    <row r="385" spans="2:22" ht="17.45" customHeight="1">
      <c r="B385" s="14">
        <v>2025</v>
      </c>
      <c r="C385" s="14">
        <v>8</v>
      </c>
      <c r="D385" s="31" t="s">
        <v>14</v>
      </c>
      <c r="E385" s="31" t="s">
        <v>3135</v>
      </c>
      <c r="F385" s="31" t="s">
        <v>100</v>
      </c>
      <c r="G385" s="31">
        <v>4323349901</v>
      </c>
      <c r="H385" s="31" t="s">
        <v>3136</v>
      </c>
      <c r="I385" s="31" t="s">
        <v>116</v>
      </c>
      <c r="J385" s="32" t="s">
        <v>3137</v>
      </c>
      <c r="K385" s="44">
        <v>5</v>
      </c>
      <c r="L385" s="32" t="s">
        <v>116</v>
      </c>
      <c r="M385" s="32">
        <v>90000000</v>
      </c>
      <c r="N385" s="32"/>
      <c r="O385" s="152" t="s">
        <v>1161</v>
      </c>
      <c r="P385" s="32"/>
      <c r="Q385" s="31" t="s">
        <v>3140</v>
      </c>
      <c r="R385" s="31" t="s">
        <v>3138</v>
      </c>
      <c r="S385" s="31" t="s">
        <v>3139</v>
      </c>
      <c r="T385" s="31" t="s">
        <v>24</v>
      </c>
      <c r="U385" s="179"/>
      <c r="V385" s="179"/>
    </row>
    <row r="386" spans="2:22" ht="17.45" customHeight="1">
      <c r="B386" s="16">
        <v>2025</v>
      </c>
      <c r="C386" s="35">
        <v>8</v>
      </c>
      <c r="D386" s="16" t="s">
        <v>14</v>
      </c>
      <c r="E386" s="16" t="s">
        <v>1997</v>
      </c>
      <c r="F386" s="16" t="s">
        <v>52</v>
      </c>
      <c r="G386" s="16">
        <v>4713190201</v>
      </c>
      <c r="H386" s="16" t="s">
        <v>1998</v>
      </c>
      <c r="I386" s="16"/>
      <c r="J386" s="65" t="s">
        <v>1999</v>
      </c>
      <c r="K386" s="65">
        <v>1</v>
      </c>
      <c r="L386" s="65" t="s">
        <v>847</v>
      </c>
      <c r="M386" s="65">
        <v>26000000</v>
      </c>
      <c r="N386" s="58"/>
      <c r="O386" s="33"/>
      <c r="P386" s="58"/>
      <c r="Q386" s="16" t="s">
        <v>927</v>
      </c>
      <c r="R386" s="16" t="s">
        <v>2000</v>
      </c>
      <c r="S386" s="16" t="s">
        <v>2001</v>
      </c>
      <c r="T386" s="59" t="s">
        <v>3116</v>
      </c>
      <c r="U386" s="16"/>
      <c r="V386" s="16"/>
    </row>
    <row r="387" spans="2:22" ht="17.45" customHeight="1">
      <c r="B387" s="64">
        <v>2025</v>
      </c>
      <c r="C387" s="59">
        <v>8</v>
      </c>
      <c r="D387" s="64" t="s">
        <v>15</v>
      </c>
      <c r="E387" s="64" t="s">
        <v>660</v>
      </c>
      <c r="F387" s="64" t="s">
        <v>100</v>
      </c>
      <c r="G387" s="64">
        <v>4014179501</v>
      </c>
      <c r="H387" s="64" t="s">
        <v>1873</v>
      </c>
      <c r="I387" s="64" t="s">
        <v>1874</v>
      </c>
      <c r="J387" s="65" t="s">
        <v>237</v>
      </c>
      <c r="K387" s="65">
        <v>7</v>
      </c>
      <c r="L387" s="65" t="s">
        <v>108</v>
      </c>
      <c r="M387" s="65">
        <v>49465000</v>
      </c>
      <c r="N387" s="65"/>
      <c r="O387" s="152" t="s">
        <v>1161</v>
      </c>
      <c r="P387" s="65"/>
      <c r="Q387" s="153" t="s">
        <v>200</v>
      </c>
      <c r="R387" s="64" t="s">
        <v>286</v>
      </c>
      <c r="S387" s="64" t="s">
        <v>287</v>
      </c>
      <c r="T387" s="59" t="s">
        <v>3116</v>
      </c>
      <c r="U387" s="64"/>
      <c r="V387" s="64"/>
    </row>
    <row r="388" spans="2:22" ht="17.45" customHeight="1">
      <c r="B388" s="64">
        <v>2025</v>
      </c>
      <c r="C388" s="59">
        <v>8</v>
      </c>
      <c r="D388" s="64" t="s">
        <v>14</v>
      </c>
      <c r="E388" s="64" t="s">
        <v>2020</v>
      </c>
      <c r="F388" s="64" t="s">
        <v>100</v>
      </c>
      <c r="G388" s="64">
        <v>3011150501</v>
      </c>
      <c r="H388" s="64" t="s">
        <v>94</v>
      </c>
      <c r="I388" s="64" t="s">
        <v>2021</v>
      </c>
      <c r="J388" s="65" t="s">
        <v>16</v>
      </c>
      <c r="K388" s="65">
        <v>724</v>
      </c>
      <c r="L388" s="65" t="s">
        <v>95</v>
      </c>
      <c r="M388" s="65">
        <v>31673000</v>
      </c>
      <c r="N388" s="65"/>
      <c r="O388" s="152" t="s">
        <v>1161</v>
      </c>
      <c r="P388" s="65"/>
      <c r="Q388" s="64" t="s">
        <v>1303</v>
      </c>
      <c r="R388" s="64" t="s">
        <v>903</v>
      </c>
      <c r="S388" s="64" t="s">
        <v>229</v>
      </c>
      <c r="T388" s="59" t="s">
        <v>3116</v>
      </c>
      <c r="U388" s="64"/>
      <c r="V388" s="64"/>
    </row>
    <row r="389" spans="2:22" ht="17.45" customHeight="1">
      <c r="B389" s="64">
        <v>2025</v>
      </c>
      <c r="C389" s="59">
        <v>8</v>
      </c>
      <c r="D389" s="64" t="s">
        <v>14</v>
      </c>
      <c r="E389" s="64" t="s">
        <v>2022</v>
      </c>
      <c r="F389" s="64" t="s">
        <v>100</v>
      </c>
      <c r="G389" s="64">
        <v>3010161901</v>
      </c>
      <c r="H389" s="64" t="s">
        <v>107</v>
      </c>
      <c r="I389" s="64" t="s">
        <v>215</v>
      </c>
      <c r="J389" s="65" t="s">
        <v>16</v>
      </c>
      <c r="K389" s="65">
        <v>43</v>
      </c>
      <c r="L389" s="65" t="s">
        <v>106</v>
      </c>
      <c r="M389" s="65">
        <v>10146000</v>
      </c>
      <c r="N389" s="65"/>
      <c r="O389" s="152" t="s">
        <v>1161</v>
      </c>
      <c r="P389" s="65"/>
      <c r="Q389" s="64" t="s">
        <v>1303</v>
      </c>
      <c r="R389" s="64" t="s">
        <v>903</v>
      </c>
      <c r="S389" s="64" t="s">
        <v>2023</v>
      </c>
      <c r="T389" s="59" t="s">
        <v>3116</v>
      </c>
      <c r="U389" s="64"/>
      <c r="V389" s="64"/>
    </row>
    <row r="390" spans="2:22" ht="17.45" customHeight="1">
      <c r="B390" s="64">
        <v>2025</v>
      </c>
      <c r="C390" s="59">
        <v>8</v>
      </c>
      <c r="D390" s="64" t="s">
        <v>14</v>
      </c>
      <c r="E390" s="64" t="s">
        <v>2024</v>
      </c>
      <c r="F390" s="64" t="s">
        <v>100</v>
      </c>
      <c r="G390" s="64">
        <v>3013150202</v>
      </c>
      <c r="H390" s="64" t="s">
        <v>2025</v>
      </c>
      <c r="I390" s="64" t="s">
        <v>2026</v>
      </c>
      <c r="J390" s="65" t="s">
        <v>16</v>
      </c>
      <c r="K390" s="65">
        <v>9104</v>
      </c>
      <c r="L390" s="65" t="s">
        <v>95</v>
      </c>
      <c r="M390" s="65">
        <v>41109000</v>
      </c>
      <c r="N390" s="65"/>
      <c r="O390" s="152" t="s">
        <v>1161</v>
      </c>
      <c r="P390" s="65"/>
      <c r="Q390" s="64" t="s">
        <v>1303</v>
      </c>
      <c r="R390" s="64" t="s">
        <v>903</v>
      </c>
      <c r="S390" s="64" t="s">
        <v>463</v>
      </c>
      <c r="T390" s="59" t="s">
        <v>3116</v>
      </c>
      <c r="U390" s="64"/>
      <c r="V390" s="64"/>
    </row>
    <row r="391" spans="2:22" ht="17.45" customHeight="1">
      <c r="B391" s="64">
        <v>2025</v>
      </c>
      <c r="C391" s="59">
        <v>8</v>
      </c>
      <c r="D391" s="64" t="s">
        <v>15</v>
      </c>
      <c r="E391" s="64" t="s">
        <v>2027</v>
      </c>
      <c r="F391" s="64" t="s">
        <v>100</v>
      </c>
      <c r="G391" s="64">
        <v>4014219702</v>
      </c>
      <c r="H391" s="64" t="s">
        <v>2028</v>
      </c>
      <c r="I391" s="64" t="s">
        <v>2029</v>
      </c>
      <c r="J391" s="65" t="s">
        <v>16</v>
      </c>
      <c r="K391" s="65">
        <v>1442</v>
      </c>
      <c r="L391" s="65" t="s">
        <v>235</v>
      </c>
      <c r="M391" s="65">
        <v>366216140</v>
      </c>
      <c r="N391" s="65"/>
      <c r="O391" s="152" t="s">
        <v>1161</v>
      </c>
      <c r="P391" s="65"/>
      <c r="Q391" s="64" t="s">
        <v>1303</v>
      </c>
      <c r="R391" s="64" t="s">
        <v>2030</v>
      </c>
      <c r="S391" s="64" t="s">
        <v>417</v>
      </c>
      <c r="T391" s="59" t="s">
        <v>3116</v>
      </c>
      <c r="U391" s="64"/>
      <c r="V391" s="64"/>
    </row>
    <row r="392" spans="2:22" ht="17.45" customHeight="1">
      <c r="B392" s="64">
        <v>2025</v>
      </c>
      <c r="C392" s="59">
        <v>8</v>
      </c>
      <c r="D392" s="64" t="s">
        <v>15</v>
      </c>
      <c r="E392" s="64" t="s">
        <v>2027</v>
      </c>
      <c r="F392" s="64" t="s">
        <v>100</v>
      </c>
      <c r="G392" s="64">
        <v>4014219702</v>
      </c>
      <c r="H392" s="64" t="s">
        <v>2028</v>
      </c>
      <c r="I392" s="64" t="s">
        <v>2031</v>
      </c>
      <c r="J392" s="65" t="s">
        <v>16</v>
      </c>
      <c r="K392" s="65">
        <v>490</v>
      </c>
      <c r="L392" s="65" t="s">
        <v>235</v>
      </c>
      <c r="M392" s="65">
        <v>78675560</v>
      </c>
      <c r="N392" s="65"/>
      <c r="O392" s="152" t="s">
        <v>1161</v>
      </c>
      <c r="P392" s="65"/>
      <c r="Q392" s="64" t="s">
        <v>1303</v>
      </c>
      <c r="R392" s="64" t="s">
        <v>2030</v>
      </c>
      <c r="S392" s="64" t="s">
        <v>417</v>
      </c>
      <c r="T392" s="59" t="s">
        <v>3116</v>
      </c>
      <c r="U392" s="64"/>
      <c r="V392" s="64"/>
    </row>
    <row r="393" spans="2:22" ht="17.45" customHeight="1">
      <c r="B393" s="59">
        <v>2025</v>
      </c>
      <c r="C393" s="59">
        <v>8</v>
      </c>
      <c r="D393" s="59" t="s">
        <v>14</v>
      </c>
      <c r="E393" s="59" t="s">
        <v>2032</v>
      </c>
      <c r="F393" s="59" t="s">
        <v>100</v>
      </c>
      <c r="G393" s="59">
        <v>3011160102</v>
      </c>
      <c r="H393" s="59" t="s">
        <v>567</v>
      </c>
      <c r="I393" s="59" t="s">
        <v>2033</v>
      </c>
      <c r="J393" s="32" t="s">
        <v>16</v>
      </c>
      <c r="K393" s="32">
        <v>340</v>
      </c>
      <c r="L393" s="32" t="s">
        <v>2034</v>
      </c>
      <c r="M393" s="32">
        <v>19788000</v>
      </c>
      <c r="N393" s="32"/>
      <c r="O393" s="152" t="s">
        <v>1161</v>
      </c>
      <c r="P393" s="32"/>
      <c r="Q393" s="59" t="s">
        <v>1303</v>
      </c>
      <c r="R393" s="59" t="s">
        <v>901</v>
      </c>
      <c r="S393" s="59" t="s">
        <v>902</v>
      </c>
      <c r="T393" s="59" t="s">
        <v>3116</v>
      </c>
      <c r="U393" s="59"/>
      <c r="V393" s="59"/>
    </row>
    <row r="394" spans="2:22" ht="17.45" customHeight="1">
      <c r="B394" s="59">
        <v>2025</v>
      </c>
      <c r="C394" s="59">
        <v>8</v>
      </c>
      <c r="D394" s="59" t="s">
        <v>14</v>
      </c>
      <c r="E394" s="59" t="s">
        <v>2035</v>
      </c>
      <c r="F394" s="59" t="s">
        <v>100</v>
      </c>
      <c r="G394" s="59">
        <v>3010161901</v>
      </c>
      <c r="H394" s="59" t="s">
        <v>107</v>
      </c>
      <c r="I394" s="59" t="s">
        <v>215</v>
      </c>
      <c r="J394" s="32" t="s">
        <v>16</v>
      </c>
      <c r="K394" s="32">
        <v>5.08</v>
      </c>
      <c r="L394" s="32" t="s">
        <v>106</v>
      </c>
      <c r="M394" s="32">
        <v>4280200</v>
      </c>
      <c r="N394" s="32"/>
      <c r="O394" s="152" t="s">
        <v>1161</v>
      </c>
      <c r="P394" s="32"/>
      <c r="Q394" s="59" t="s">
        <v>1303</v>
      </c>
      <c r="R394" s="59" t="s">
        <v>901</v>
      </c>
      <c r="S394" s="59" t="s">
        <v>902</v>
      </c>
      <c r="T394" s="59" t="s">
        <v>3116</v>
      </c>
      <c r="U394" s="59"/>
      <c r="V394" s="59"/>
    </row>
    <row r="395" spans="2:22" ht="17.45" customHeight="1">
      <c r="B395" s="64">
        <v>2025</v>
      </c>
      <c r="C395" s="64">
        <v>8</v>
      </c>
      <c r="D395" s="64" t="s">
        <v>14</v>
      </c>
      <c r="E395" s="64" t="s">
        <v>2036</v>
      </c>
      <c r="F395" s="64" t="s">
        <v>100</v>
      </c>
      <c r="G395" s="64">
        <v>3011150501</v>
      </c>
      <c r="H395" s="64" t="s">
        <v>94</v>
      </c>
      <c r="I395" s="64" t="s">
        <v>2037</v>
      </c>
      <c r="J395" s="65" t="s">
        <v>16</v>
      </c>
      <c r="K395" s="65">
        <v>200</v>
      </c>
      <c r="L395" s="65" t="s">
        <v>95</v>
      </c>
      <c r="M395" s="65">
        <v>24500000</v>
      </c>
      <c r="N395" s="65"/>
      <c r="O395" s="152" t="s">
        <v>1161</v>
      </c>
      <c r="P395" s="65"/>
      <c r="Q395" s="64" t="s">
        <v>1303</v>
      </c>
      <c r="R395" s="64" t="s">
        <v>901</v>
      </c>
      <c r="S395" s="64" t="s">
        <v>902</v>
      </c>
      <c r="T395" s="59" t="s">
        <v>3116</v>
      </c>
      <c r="U395" s="64"/>
      <c r="V395" s="64"/>
    </row>
    <row r="396" spans="2:22" ht="17.45" customHeight="1">
      <c r="B396" s="64">
        <v>2025</v>
      </c>
      <c r="C396" s="64">
        <v>8</v>
      </c>
      <c r="D396" s="64" t="s">
        <v>14</v>
      </c>
      <c r="E396" s="64" t="s">
        <v>2042</v>
      </c>
      <c r="F396" s="64" t="s">
        <v>100</v>
      </c>
      <c r="G396" s="64">
        <v>3011159202</v>
      </c>
      <c r="H396" s="64" t="s">
        <v>117</v>
      </c>
      <c r="I396" s="64" t="s">
        <v>2045</v>
      </c>
      <c r="J396" s="65" t="s">
        <v>16</v>
      </c>
      <c r="K396" s="65">
        <v>5</v>
      </c>
      <c r="L396" s="65" t="s">
        <v>106</v>
      </c>
      <c r="M396" s="65">
        <v>574000</v>
      </c>
      <c r="N396" s="65"/>
      <c r="O396" s="152" t="s">
        <v>1161</v>
      </c>
      <c r="P396" s="65"/>
      <c r="Q396" s="64" t="s">
        <v>361</v>
      </c>
      <c r="R396" s="64" t="s">
        <v>85</v>
      </c>
      <c r="S396" s="64" t="s">
        <v>534</v>
      </c>
      <c r="T396" s="59" t="s">
        <v>3116</v>
      </c>
      <c r="U396" s="64"/>
      <c r="V396" s="64"/>
    </row>
    <row r="397" spans="2:22" ht="17.45" customHeight="1">
      <c r="B397" s="64">
        <v>2025</v>
      </c>
      <c r="C397" s="59">
        <v>8</v>
      </c>
      <c r="D397" s="59" t="s">
        <v>14</v>
      </c>
      <c r="E397" s="59" t="s">
        <v>736</v>
      </c>
      <c r="F397" s="59" t="s">
        <v>100</v>
      </c>
      <c r="G397" s="59">
        <v>3010161901</v>
      </c>
      <c r="H397" s="59" t="s">
        <v>107</v>
      </c>
      <c r="I397" s="59" t="s">
        <v>211</v>
      </c>
      <c r="J397" s="32" t="s">
        <v>16</v>
      </c>
      <c r="K397" s="32">
        <v>152</v>
      </c>
      <c r="L397" s="32" t="s">
        <v>106</v>
      </c>
      <c r="M397" s="32">
        <v>131200000</v>
      </c>
      <c r="N397" s="32"/>
      <c r="O397" s="152" t="s">
        <v>1161</v>
      </c>
      <c r="P397" s="32"/>
      <c r="Q397" s="64" t="s">
        <v>535</v>
      </c>
      <c r="R397" s="64" t="s">
        <v>396</v>
      </c>
      <c r="S397" s="64" t="s">
        <v>397</v>
      </c>
      <c r="T397" s="59" t="s">
        <v>3116</v>
      </c>
      <c r="U397" s="59"/>
      <c r="V397" s="59"/>
    </row>
    <row r="398" spans="2:22" ht="17.45" customHeight="1">
      <c r="B398" s="16">
        <v>2025</v>
      </c>
      <c r="C398" s="31">
        <v>8</v>
      </c>
      <c r="D398" s="31" t="s">
        <v>14</v>
      </c>
      <c r="E398" s="31" t="s">
        <v>2085</v>
      </c>
      <c r="F398" s="31" t="s">
        <v>64</v>
      </c>
      <c r="G398" s="31">
        <v>4412150501</v>
      </c>
      <c r="H398" s="31" t="s">
        <v>2086</v>
      </c>
      <c r="I398" s="31" t="s">
        <v>565</v>
      </c>
      <c r="J398" s="31" t="s">
        <v>2087</v>
      </c>
      <c r="K398" s="119">
        <v>2397</v>
      </c>
      <c r="L398" s="31" t="s">
        <v>2088</v>
      </c>
      <c r="M398" s="33">
        <v>4000000</v>
      </c>
      <c r="N398" s="31"/>
      <c r="O398" s="31"/>
      <c r="P398" s="31"/>
      <c r="Q398" s="16" t="s">
        <v>2089</v>
      </c>
      <c r="R398" s="16" t="s">
        <v>2090</v>
      </c>
      <c r="S398" s="16" t="s">
        <v>2091</v>
      </c>
      <c r="T398" s="59" t="s">
        <v>3116</v>
      </c>
      <c r="U398" s="31"/>
      <c r="V398" s="31" t="s">
        <v>2092</v>
      </c>
    </row>
    <row r="399" spans="2:22" ht="17.45" customHeight="1">
      <c r="B399" s="16">
        <v>2025</v>
      </c>
      <c r="C399" s="31">
        <v>8</v>
      </c>
      <c r="D399" s="31" t="s">
        <v>14</v>
      </c>
      <c r="E399" s="31" t="s">
        <v>2085</v>
      </c>
      <c r="F399" s="31" t="s">
        <v>64</v>
      </c>
      <c r="G399" s="31">
        <v>4412150501</v>
      </c>
      <c r="H399" s="31" t="s">
        <v>2086</v>
      </c>
      <c r="I399" s="31" t="s">
        <v>565</v>
      </c>
      <c r="J399" s="31" t="s">
        <v>2087</v>
      </c>
      <c r="K399" s="119">
        <v>12500</v>
      </c>
      <c r="L399" s="31" t="s">
        <v>2088</v>
      </c>
      <c r="M399" s="33">
        <v>20000000</v>
      </c>
      <c r="N399" s="31"/>
      <c r="O399" s="31"/>
      <c r="P399" s="31"/>
      <c r="Q399" s="16" t="s">
        <v>2089</v>
      </c>
      <c r="R399" s="16" t="s">
        <v>2090</v>
      </c>
      <c r="S399" s="16" t="s">
        <v>2091</v>
      </c>
      <c r="T399" s="59" t="s">
        <v>3116</v>
      </c>
      <c r="U399" s="31"/>
      <c r="V399" s="31" t="s">
        <v>2092</v>
      </c>
    </row>
    <row r="400" spans="2:22" ht="17.45" customHeight="1">
      <c r="B400" s="64">
        <v>2025</v>
      </c>
      <c r="C400" s="59">
        <v>8</v>
      </c>
      <c r="D400" s="59" t="s">
        <v>14</v>
      </c>
      <c r="E400" s="59" t="s">
        <v>2607</v>
      </c>
      <c r="F400" s="59" t="s">
        <v>100</v>
      </c>
      <c r="G400" s="59">
        <v>3017169801</v>
      </c>
      <c r="H400" s="59" t="s">
        <v>135</v>
      </c>
      <c r="I400" s="59" t="s">
        <v>2608</v>
      </c>
      <c r="J400" s="59" t="s">
        <v>17</v>
      </c>
      <c r="K400" s="59">
        <v>2873.4</v>
      </c>
      <c r="L400" s="59" t="s">
        <v>298</v>
      </c>
      <c r="M400" s="32">
        <v>45005114</v>
      </c>
      <c r="N400" s="59"/>
      <c r="O400" s="152" t="s">
        <v>1161</v>
      </c>
      <c r="P400" s="59"/>
      <c r="Q400" s="64" t="s">
        <v>176</v>
      </c>
      <c r="R400" s="64" t="s">
        <v>265</v>
      </c>
      <c r="S400" s="64" t="s">
        <v>266</v>
      </c>
      <c r="T400" s="59" t="s">
        <v>3116</v>
      </c>
      <c r="U400" s="59"/>
      <c r="V400" s="59"/>
    </row>
    <row r="401" spans="2:22" ht="17.45" customHeight="1">
      <c r="B401" s="64">
        <v>2025</v>
      </c>
      <c r="C401" s="59">
        <v>8</v>
      </c>
      <c r="D401" s="59" t="s">
        <v>14</v>
      </c>
      <c r="E401" s="59" t="s">
        <v>2607</v>
      </c>
      <c r="F401" s="59" t="s">
        <v>100</v>
      </c>
      <c r="G401" s="59">
        <v>2410160101</v>
      </c>
      <c r="H401" s="59" t="s">
        <v>2609</v>
      </c>
      <c r="I401" s="59" t="s">
        <v>2610</v>
      </c>
      <c r="J401" s="59" t="s">
        <v>17</v>
      </c>
      <c r="K401" s="59">
        <v>1</v>
      </c>
      <c r="L401" s="59" t="s">
        <v>97</v>
      </c>
      <c r="M401" s="32">
        <v>54000000</v>
      </c>
      <c r="N401" s="59"/>
      <c r="O401" s="152" t="s">
        <v>1161</v>
      </c>
      <c r="P401" s="59"/>
      <c r="Q401" s="64" t="s">
        <v>176</v>
      </c>
      <c r="R401" s="64" t="s">
        <v>265</v>
      </c>
      <c r="S401" s="64" t="s">
        <v>266</v>
      </c>
      <c r="T401" s="59" t="s">
        <v>3116</v>
      </c>
      <c r="U401" s="59"/>
      <c r="V401" s="59"/>
    </row>
    <row r="402" spans="2:22" ht="17.45" customHeight="1">
      <c r="B402" s="64">
        <v>2025</v>
      </c>
      <c r="C402" s="59">
        <v>8</v>
      </c>
      <c r="D402" s="59" t="s">
        <v>14</v>
      </c>
      <c r="E402" s="59" t="s">
        <v>2607</v>
      </c>
      <c r="F402" s="59" t="s">
        <v>100</v>
      </c>
      <c r="G402" s="59">
        <v>4010178702</v>
      </c>
      <c r="H402" s="59" t="s">
        <v>2611</v>
      </c>
      <c r="I402" s="59"/>
      <c r="J402" s="59" t="s">
        <v>17</v>
      </c>
      <c r="K402" s="59">
        <v>1</v>
      </c>
      <c r="L402" s="59" t="s">
        <v>92</v>
      </c>
      <c r="M402" s="32">
        <v>79104298</v>
      </c>
      <c r="N402" s="59"/>
      <c r="O402" s="152" t="s">
        <v>1161</v>
      </c>
      <c r="P402" s="59"/>
      <c r="Q402" s="64" t="s">
        <v>176</v>
      </c>
      <c r="R402" s="64" t="s">
        <v>265</v>
      </c>
      <c r="S402" s="64" t="s">
        <v>266</v>
      </c>
      <c r="T402" s="59" t="s">
        <v>3116</v>
      </c>
      <c r="U402" s="59"/>
      <c r="V402" s="59"/>
    </row>
    <row r="403" spans="2:22" ht="17.45" customHeight="1">
      <c r="B403" s="16">
        <v>2025</v>
      </c>
      <c r="C403" s="31">
        <v>8</v>
      </c>
      <c r="D403" s="31" t="s">
        <v>15</v>
      </c>
      <c r="E403" s="31" t="s">
        <v>2583</v>
      </c>
      <c r="F403" s="31" t="s">
        <v>100</v>
      </c>
      <c r="G403" s="31">
        <v>4014178203</v>
      </c>
      <c r="H403" s="31" t="s">
        <v>960</v>
      </c>
      <c r="I403" s="140" t="s">
        <v>2584</v>
      </c>
      <c r="J403" s="33"/>
      <c r="K403" s="33">
        <v>270</v>
      </c>
      <c r="L403" s="33" t="s">
        <v>1145</v>
      </c>
      <c r="M403" s="33">
        <v>238410000</v>
      </c>
      <c r="N403" s="33"/>
      <c r="O403" s="152" t="s">
        <v>1161</v>
      </c>
      <c r="P403" s="33"/>
      <c r="Q403" s="16" t="s">
        <v>2580</v>
      </c>
      <c r="R403" s="16" t="s">
        <v>2585</v>
      </c>
      <c r="S403" s="16" t="s">
        <v>2586</v>
      </c>
      <c r="T403" s="59" t="s">
        <v>3116</v>
      </c>
      <c r="U403" s="31"/>
      <c r="V403" s="31"/>
    </row>
    <row r="404" spans="2:22" ht="17.45" customHeight="1">
      <c r="B404" s="64">
        <v>2025</v>
      </c>
      <c r="C404" s="64">
        <v>8</v>
      </c>
      <c r="D404" s="64" t="s">
        <v>14</v>
      </c>
      <c r="E404" s="64" t="s">
        <v>2612</v>
      </c>
      <c r="F404" s="64" t="s">
        <v>100</v>
      </c>
      <c r="G404" s="64">
        <v>2410168501</v>
      </c>
      <c r="H404" s="64" t="s">
        <v>2613</v>
      </c>
      <c r="I404" s="64"/>
      <c r="J404" s="64" t="s">
        <v>224</v>
      </c>
      <c r="K404" s="64">
        <v>1</v>
      </c>
      <c r="L404" s="64" t="s">
        <v>102</v>
      </c>
      <c r="M404" s="65">
        <v>286525000</v>
      </c>
      <c r="N404" s="64"/>
      <c r="O404" s="152" t="s">
        <v>1161</v>
      </c>
      <c r="P404" s="64"/>
      <c r="Q404" s="64" t="s">
        <v>2614</v>
      </c>
      <c r="R404" s="64" t="s">
        <v>2615</v>
      </c>
      <c r="S404" s="64" t="s">
        <v>2616</v>
      </c>
      <c r="T404" s="59" t="s">
        <v>3116</v>
      </c>
      <c r="U404" s="64"/>
      <c r="V404" s="64"/>
    </row>
    <row r="405" spans="2:22" ht="17.45" customHeight="1">
      <c r="B405" s="59">
        <v>2025</v>
      </c>
      <c r="C405" s="59">
        <v>8</v>
      </c>
      <c r="D405" s="59" t="s">
        <v>15</v>
      </c>
      <c r="E405" s="59" t="s">
        <v>2552</v>
      </c>
      <c r="F405" s="59" t="s">
        <v>100</v>
      </c>
      <c r="G405" s="59">
        <v>3013150201</v>
      </c>
      <c r="H405" s="59" t="s">
        <v>2553</v>
      </c>
      <c r="I405" s="59" t="s">
        <v>2554</v>
      </c>
      <c r="J405" s="59" t="s">
        <v>16</v>
      </c>
      <c r="K405" s="59">
        <v>415</v>
      </c>
      <c r="L405" s="59" t="s">
        <v>95</v>
      </c>
      <c r="M405" s="32">
        <v>12242500</v>
      </c>
      <c r="N405" s="59" t="s">
        <v>1804</v>
      </c>
      <c r="O405" s="59"/>
      <c r="P405" s="59"/>
      <c r="Q405" s="59" t="s">
        <v>273</v>
      </c>
      <c r="R405" s="59" t="s">
        <v>365</v>
      </c>
      <c r="S405" s="59" t="s">
        <v>366</v>
      </c>
      <c r="T405" s="59" t="s">
        <v>3116</v>
      </c>
      <c r="U405" s="59"/>
      <c r="V405" s="59"/>
    </row>
    <row r="406" spans="2:22" ht="17.45" customHeight="1">
      <c r="B406" s="35">
        <v>2025</v>
      </c>
      <c r="C406" s="35">
        <v>8</v>
      </c>
      <c r="D406" s="35" t="s">
        <v>15</v>
      </c>
      <c r="E406" s="35" t="s">
        <v>2552</v>
      </c>
      <c r="F406" s="35" t="s">
        <v>100</v>
      </c>
      <c r="G406" s="35">
        <v>3012189701</v>
      </c>
      <c r="H406" s="35" t="s">
        <v>2555</v>
      </c>
      <c r="I406" s="35" t="s">
        <v>2556</v>
      </c>
      <c r="J406" s="35" t="s">
        <v>16</v>
      </c>
      <c r="K406" s="35">
        <v>360</v>
      </c>
      <c r="L406" s="35" t="s">
        <v>235</v>
      </c>
      <c r="M406" s="41">
        <v>12240000</v>
      </c>
      <c r="N406" s="35"/>
      <c r="O406" s="152" t="s">
        <v>1161</v>
      </c>
      <c r="P406" s="35"/>
      <c r="Q406" s="35" t="s">
        <v>273</v>
      </c>
      <c r="R406" s="35" t="s">
        <v>365</v>
      </c>
      <c r="S406" s="35" t="s">
        <v>366</v>
      </c>
      <c r="T406" s="59" t="s">
        <v>3116</v>
      </c>
      <c r="U406" s="35"/>
      <c r="V406" s="35"/>
    </row>
    <row r="407" spans="2:22" ht="17.45" customHeight="1">
      <c r="B407" s="35">
        <v>2025</v>
      </c>
      <c r="C407" s="35">
        <v>8</v>
      </c>
      <c r="D407" s="35" t="s">
        <v>15</v>
      </c>
      <c r="E407" s="35" t="s">
        <v>2552</v>
      </c>
      <c r="F407" s="35" t="s">
        <v>100</v>
      </c>
      <c r="G407" s="35">
        <v>3015200102</v>
      </c>
      <c r="H407" s="35" t="s">
        <v>126</v>
      </c>
      <c r="I407" s="35" t="s">
        <v>2557</v>
      </c>
      <c r="J407" s="35" t="s">
        <v>16</v>
      </c>
      <c r="K407" s="35">
        <v>41</v>
      </c>
      <c r="L407" s="35" t="s">
        <v>110</v>
      </c>
      <c r="M407" s="41">
        <v>11906400</v>
      </c>
      <c r="N407" s="35"/>
      <c r="O407" s="152" t="s">
        <v>1161</v>
      </c>
      <c r="P407" s="35"/>
      <c r="Q407" s="35" t="s">
        <v>273</v>
      </c>
      <c r="R407" s="35" t="s">
        <v>365</v>
      </c>
      <c r="S407" s="35" t="s">
        <v>366</v>
      </c>
      <c r="T407" s="59" t="s">
        <v>3116</v>
      </c>
      <c r="U407" s="35"/>
      <c r="V407" s="35"/>
    </row>
    <row r="408" spans="2:22" ht="17.45" customHeight="1">
      <c r="B408" s="59">
        <v>2025</v>
      </c>
      <c r="C408" s="59">
        <v>8</v>
      </c>
      <c r="D408" s="59" t="s">
        <v>14</v>
      </c>
      <c r="E408" s="59" t="s">
        <v>2617</v>
      </c>
      <c r="F408" s="59" t="s">
        <v>51</v>
      </c>
      <c r="G408" s="59">
        <v>3912118901</v>
      </c>
      <c r="H408" s="59" t="s">
        <v>91</v>
      </c>
      <c r="I408" s="59" t="s">
        <v>2559</v>
      </c>
      <c r="J408" s="59" t="s">
        <v>2334</v>
      </c>
      <c r="K408" s="59">
        <v>1</v>
      </c>
      <c r="L408" s="59" t="s">
        <v>92</v>
      </c>
      <c r="M408" s="32">
        <v>81507000</v>
      </c>
      <c r="N408" s="59"/>
      <c r="O408" s="59"/>
      <c r="P408" s="59"/>
      <c r="Q408" s="59" t="s">
        <v>258</v>
      </c>
      <c r="R408" s="59" t="s">
        <v>1691</v>
      </c>
      <c r="S408" s="59" t="s">
        <v>1692</v>
      </c>
      <c r="T408" s="59" t="s">
        <v>3116</v>
      </c>
      <c r="U408" s="59"/>
      <c r="V408" s="59"/>
    </row>
    <row r="409" spans="2:22" ht="17.45" customHeight="1">
      <c r="B409" s="90">
        <v>2025</v>
      </c>
      <c r="C409" s="90">
        <v>8</v>
      </c>
      <c r="D409" s="90" t="s">
        <v>15</v>
      </c>
      <c r="E409" s="90" t="s">
        <v>2639</v>
      </c>
      <c r="F409" s="90" t="s">
        <v>100</v>
      </c>
      <c r="G409" s="90">
        <v>3010161901</v>
      </c>
      <c r="H409" s="90" t="s">
        <v>875</v>
      </c>
      <c r="I409" s="90" t="s">
        <v>1857</v>
      </c>
      <c r="J409" s="48" t="s">
        <v>1129</v>
      </c>
      <c r="K409" s="48">
        <v>600</v>
      </c>
      <c r="L409" s="48" t="s">
        <v>933</v>
      </c>
      <c r="M409" s="48">
        <f>856040*600</f>
        <v>513624000</v>
      </c>
      <c r="N409" s="48"/>
      <c r="O409" s="152" t="s">
        <v>1161</v>
      </c>
      <c r="P409" s="48"/>
      <c r="Q409" s="90" t="s">
        <v>1078</v>
      </c>
      <c r="R409" s="90" t="s">
        <v>1081</v>
      </c>
      <c r="S409" s="90" t="s">
        <v>2640</v>
      </c>
      <c r="T409" s="59" t="s">
        <v>3116</v>
      </c>
      <c r="U409" s="90"/>
      <c r="V409" s="90"/>
    </row>
    <row r="410" spans="2:22" ht="17.45" customHeight="1">
      <c r="B410" s="90">
        <v>2025</v>
      </c>
      <c r="C410" s="90">
        <v>8</v>
      </c>
      <c r="D410" s="90" t="s">
        <v>15</v>
      </c>
      <c r="E410" s="90" t="s">
        <v>2639</v>
      </c>
      <c r="F410" s="90" t="s">
        <v>100</v>
      </c>
      <c r="G410" s="90">
        <v>3011150501</v>
      </c>
      <c r="H410" s="90" t="s">
        <v>872</v>
      </c>
      <c r="I410" s="90" t="s">
        <v>1128</v>
      </c>
      <c r="J410" s="48" t="s">
        <v>1129</v>
      </c>
      <c r="K410" s="48">
        <v>2600</v>
      </c>
      <c r="L410" s="48" t="s">
        <v>874</v>
      </c>
      <c r="M410" s="48">
        <f>2600*91510</f>
        <v>237926000</v>
      </c>
      <c r="N410" s="48"/>
      <c r="O410" s="152" t="s">
        <v>1161</v>
      </c>
      <c r="P410" s="48"/>
      <c r="Q410" s="90" t="s">
        <v>1078</v>
      </c>
      <c r="R410" s="90" t="s">
        <v>1081</v>
      </c>
      <c r="S410" s="90" t="s">
        <v>2640</v>
      </c>
      <c r="T410" s="59" t="s">
        <v>3116</v>
      </c>
      <c r="U410" s="103"/>
      <c r="V410" s="103"/>
    </row>
    <row r="411" spans="2:22" ht="17.45" customHeight="1">
      <c r="B411" s="90">
        <v>2025</v>
      </c>
      <c r="C411" s="90">
        <v>8</v>
      </c>
      <c r="D411" s="90" t="s">
        <v>14</v>
      </c>
      <c r="E411" s="90" t="s">
        <v>1054</v>
      </c>
      <c r="F411" s="90" t="s">
        <v>100</v>
      </c>
      <c r="G411" s="90">
        <v>3010161901</v>
      </c>
      <c r="H411" s="90" t="s">
        <v>932</v>
      </c>
      <c r="I411" s="90" t="s">
        <v>1055</v>
      </c>
      <c r="J411" s="48" t="s">
        <v>873</v>
      </c>
      <c r="K411" s="48">
        <v>74</v>
      </c>
      <c r="L411" s="48" t="s">
        <v>877</v>
      </c>
      <c r="M411" s="48">
        <v>67631232</v>
      </c>
      <c r="N411" s="48"/>
      <c r="O411" s="48"/>
      <c r="P411" s="32" t="s">
        <v>3119</v>
      </c>
      <c r="Q411" s="90" t="s">
        <v>1037</v>
      </c>
      <c r="R411" s="90" t="s">
        <v>1056</v>
      </c>
      <c r="S411" s="90" t="s">
        <v>1057</v>
      </c>
      <c r="T411" s="59" t="s">
        <v>3116</v>
      </c>
      <c r="U411" s="103"/>
      <c r="V411" s="103"/>
    </row>
    <row r="412" spans="2:22" ht="17.45" customHeight="1">
      <c r="B412" s="90">
        <v>2025</v>
      </c>
      <c r="C412" s="90">
        <v>8</v>
      </c>
      <c r="D412" s="90" t="s">
        <v>14</v>
      </c>
      <c r="E412" s="90" t="s">
        <v>1054</v>
      </c>
      <c r="F412" s="90" t="s">
        <v>100</v>
      </c>
      <c r="G412" s="90">
        <v>3011150501</v>
      </c>
      <c r="H412" s="90" t="s">
        <v>872</v>
      </c>
      <c r="I412" s="90" t="s">
        <v>1058</v>
      </c>
      <c r="J412" s="48" t="s">
        <v>873</v>
      </c>
      <c r="K412" s="48">
        <v>956</v>
      </c>
      <c r="L412" s="48" t="s">
        <v>95</v>
      </c>
      <c r="M412" s="48">
        <v>125054020</v>
      </c>
      <c r="N412" s="48"/>
      <c r="O412" s="152" t="s">
        <v>1161</v>
      </c>
      <c r="P412" s="48"/>
      <c r="Q412" s="90" t="s">
        <v>1037</v>
      </c>
      <c r="R412" s="90" t="s">
        <v>1056</v>
      </c>
      <c r="S412" s="90" t="s">
        <v>1057</v>
      </c>
      <c r="T412" s="59" t="s">
        <v>3116</v>
      </c>
      <c r="U412" s="103"/>
      <c r="V412" s="103"/>
    </row>
    <row r="413" spans="2:22" ht="17.45" customHeight="1">
      <c r="B413" s="90">
        <v>2025</v>
      </c>
      <c r="C413" s="90">
        <v>8</v>
      </c>
      <c r="D413" s="90" t="s">
        <v>14</v>
      </c>
      <c r="E413" s="90" t="s">
        <v>1054</v>
      </c>
      <c r="F413" s="90" t="s">
        <v>100</v>
      </c>
      <c r="G413" s="90">
        <v>3011159701</v>
      </c>
      <c r="H413" s="90" t="s">
        <v>1059</v>
      </c>
      <c r="I413" s="90" t="s">
        <v>1060</v>
      </c>
      <c r="J413" s="48" t="s">
        <v>873</v>
      </c>
      <c r="K413" s="48">
        <v>1216</v>
      </c>
      <c r="L413" s="48" t="s">
        <v>877</v>
      </c>
      <c r="M413" s="48">
        <v>129495760</v>
      </c>
      <c r="N413" s="48"/>
      <c r="O413" s="48"/>
      <c r="P413" s="32" t="s">
        <v>3119</v>
      </c>
      <c r="Q413" s="90" t="s">
        <v>1037</v>
      </c>
      <c r="R413" s="90" t="s">
        <v>1056</v>
      </c>
      <c r="S413" s="90" t="s">
        <v>1057</v>
      </c>
      <c r="T413" s="59" t="s">
        <v>3116</v>
      </c>
      <c r="U413" s="103"/>
      <c r="V413" s="103"/>
    </row>
    <row r="414" spans="2:22" ht="17.45" customHeight="1">
      <c r="B414" s="90">
        <v>2025</v>
      </c>
      <c r="C414" s="90">
        <v>8</v>
      </c>
      <c r="D414" s="90" t="s">
        <v>14</v>
      </c>
      <c r="E414" s="90" t="s">
        <v>1054</v>
      </c>
      <c r="F414" s="90" t="s">
        <v>100</v>
      </c>
      <c r="G414" s="90">
        <v>3011160102</v>
      </c>
      <c r="H414" s="90" t="s">
        <v>1061</v>
      </c>
      <c r="I414" s="90" t="s">
        <v>1062</v>
      </c>
      <c r="J414" s="48" t="s">
        <v>873</v>
      </c>
      <c r="K414" s="48">
        <v>692</v>
      </c>
      <c r="L414" s="48" t="s">
        <v>919</v>
      </c>
      <c r="M414" s="48">
        <v>4491774</v>
      </c>
      <c r="N414" s="48"/>
      <c r="O414" s="152" t="s">
        <v>1161</v>
      </c>
      <c r="P414" s="48"/>
      <c r="Q414" s="90" t="s">
        <v>1037</v>
      </c>
      <c r="R414" s="90" t="s">
        <v>1056</v>
      </c>
      <c r="S414" s="90" t="s">
        <v>1057</v>
      </c>
      <c r="T414" s="59" t="s">
        <v>3116</v>
      </c>
      <c r="U414" s="103"/>
      <c r="V414" s="103"/>
    </row>
    <row r="415" spans="2:22" ht="17.45" customHeight="1">
      <c r="B415" s="90">
        <v>2025</v>
      </c>
      <c r="C415" s="90">
        <v>8</v>
      </c>
      <c r="D415" s="90" t="s">
        <v>14</v>
      </c>
      <c r="E415" s="90" t="s">
        <v>1054</v>
      </c>
      <c r="F415" s="90" t="s">
        <v>100</v>
      </c>
      <c r="G415" s="90">
        <v>3017169801</v>
      </c>
      <c r="H415" s="90" t="s">
        <v>989</v>
      </c>
      <c r="I415" s="90" t="s">
        <v>1063</v>
      </c>
      <c r="J415" s="48" t="s">
        <v>873</v>
      </c>
      <c r="K415" s="48">
        <v>4963</v>
      </c>
      <c r="L415" s="48" t="s">
        <v>964</v>
      </c>
      <c r="M415" s="48">
        <v>79163568</v>
      </c>
      <c r="N415" s="48"/>
      <c r="O415" s="152" t="s">
        <v>1161</v>
      </c>
      <c r="P415" s="48"/>
      <c r="Q415" s="90" t="s">
        <v>1037</v>
      </c>
      <c r="R415" s="90" t="s">
        <v>1056</v>
      </c>
      <c r="S415" s="90" t="s">
        <v>1057</v>
      </c>
      <c r="T415" s="59" t="s">
        <v>3116</v>
      </c>
      <c r="U415" s="103"/>
      <c r="V415" s="103"/>
    </row>
    <row r="416" spans="2:22" ht="17.45" customHeight="1">
      <c r="B416" s="90">
        <v>2025</v>
      </c>
      <c r="C416" s="90">
        <v>8</v>
      </c>
      <c r="D416" s="90" t="s">
        <v>14</v>
      </c>
      <c r="E416" s="90" t="s">
        <v>1054</v>
      </c>
      <c r="F416" s="90" t="s">
        <v>100</v>
      </c>
      <c r="G416" s="90">
        <v>4014210902</v>
      </c>
      <c r="H416" s="90" t="s">
        <v>1064</v>
      </c>
      <c r="I416" s="90" t="s">
        <v>1065</v>
      </c>
      <c r="J416" s="48" t="s">
        <v>873</v>
      </c>
      <c r="K416" s="48">
        <v>129</v>
      </c>
      <c r="L416" s="48" t="s">
        <v>919</v>
      </c>
      <c r="M416" s="48">
        <v>15308430</v>
      </c>
      <c r="N416" s="48"/>
      <c r="O416" s="152" t="s">
        <v>1161</v>
      </c>
      <c r="P416" s="48"/>
      <c r="Q416" s="90" t="s">
        <v>1037</v>
      </c>
      <c r="R416" s="90" t="s">
        <v>1056</v>
      </c>
      <c r="S416" s="90" t="s">
        <v>1057</v>
      </c>
      <c r="T416" s="59" t="s">
        <v>3116</v>
      </c>
      <c r="U416" s="103"/>
      <c r="V416" s="103"/>
    </row>
    <row r="417" spans="2:22" ht="17.45" customHeight="1">
      <c r="B417" s="90">
        <v>2025</v>
      </c>
      <c r="C417" s="90">
        <v>8</v>
      </c>
      <c r="D417" s="90" t="s">
        <v>14</v>
      </c>
      <c r="E417" s="90" t="s">
        <v>1054</v>
      </c>
      <c r="F417" s="90" t="s">
        <v>100</v>
      </c>
      <c r="G417" s="90">
        <v>3013150301</v>
      </c>
      <c r="H417" s="90" t="s">
        <v>987</v>
      </c>
      <c r="I417" s="90" t="s">
        <v>1066</v>
      </c>
      <c r="J417" s="48" t="s">
        <v>873</v>
      </c>
      <c r="K417" s="48">
        <v>2481</v>
      </c>
      <c r="L417" s="48" t="s">
        <v>919</v>
      </c>
      <c r="M417" s="48">
        <v>30748620</v>
      </c>
      <c r="N417" s="48"/>
      <c r="O417" s="48"/>
      <c r="P417" s="32" t="s">
        <v>3119</v>
      </c>
      <c r="Q417" s="90" t="s">
        <v>1037</v>
      </c>
      <c r="R417" s="90" t="s">
        <v>1056</v>
      </c>
      <c r="S417" s="90" t="s">
        <v>1057</v>
      </c>
      <c r="T417" s="59" t="s">
        <v>3116</v>
      </c>
      <c r="U417" s="103"/>
      <c r="V417" s="103"/>
    </row>
    <row r="418" spans="2:22" ht="17.45" customHeight="1">
      <c r="B418" s="90">
        <v>2025</v>
      </c>
      <c r="C418" s="90">
        <v>8</v>
      </c>
      <c r="D418" s="90" t="s">
        <v>14</v>
      </c>
      <c r="E418" s="90" t="s">
        <v>1054</v>
      </c>
      <c r="F418" s="90" t="s">
        <v>100</v>
      </c>
      <c r="G418" s="90">
        <v>3013150201</v>
      </c>
      <c r="H418" s="90" t="s">
        <v>1067</v>
      </c>
      <c r="I418" s="90" t="s">
        <v>1068</v>
      </c>
      <c r="J418" s="48" t="s">
        <v>873</v>
      </c>
      <c r="K418" s="48">
        <v>1702</v>
      </c>
      <c r="L418" s="48" t="s">
        <v>919</v>
      </c>
      <c r="M418" s="48">
        <v>20636100</v>
      </c>
      <c r="N418" s="48"/>
      <c r="O418" s="48"/>
      <c r="P418" s="32" t="s">
        <v>3119</v>
      </c>
      <c r="Q418" s="90" t="s">
        <v>1037</v>
      </c>
      <c r="R418" s="90" t="s">
        <v>1056</v>
      </c>
      <c r="S418" s="90" t="s">
        <v>1057</v>
      </c>
      <c r="T418" s="59" t="s">
        <v>3116</v>
      </c>
      <c r="U418" s="90"/>
      <c r="V418" s="90"/>
    </row>
    <row r="419" spans="2:22" ht="17.45" customHeight="1">
      <c r="B419" s="103">
        <v>2025</v>
      </c>
      <c r="C419" s="103">
        <v>8</v>
      </c>
      <c r="D419" s="103" t="s">
        <v>14</v>
      </c>
      <c r="E419" s="103" t="s">
        <v>1054</v>
      </c>
      <c r="F419" s="103" t="s">
        <v>100</v>
      </c>
      <c r="G419" s="103">
        <v>3013170231</v>
      </c>
      <c r="H419" s="103" t="s">
        <v>1069</v>
      </c>
      <c r="I419" s="103" t="s">
        <v>1070</v>
      </c>
      <c r="J419" s="104" t="s">
        <v>959</v>
      </c>
      <c r="K419" s="104">
        <v>391</v>
      </c>
      <c r="L419" s="104" t="s">
        <v>95</v>
      </c>
      <c r="M419" s="104">
        <v>10289400</v>
      </c>
      <c r="N419" s="104"/>
      <c r="O419" s="104"/>
      <c r="P419" s="32" t="s">
        <v>3119</v>
      </c>
      <c r="Q419" s="103" t="s">
        <v>1037</v>
      </c>
      <c r="R419" s="103" t="s">
        <v>1056</v>
      </c>
      <c r="S419" s="103" t="s">
        <v>1057</v>
      </c>
      <c r="T419" s="59" t="s">
        <v>3116</v>
      </c>
      <c r="U419" s="90"/>
      <c r="V419" s="90"/>
    </row>
    <row r="420" spans="2:22" ht="17.45" customHeight="1">
      <c r="B420" s="103">
        <v>2025</v>
      </c>
      <c r="C420" s="103">
        <v>8</v>
      </c>
      <c r="D420" s="103" t="s">
        <v>14</v>
      </c>
      <c r="E420" s="103" t="s">
        <v>1054</v>
      </c>
      <c r="F420" s="103" t="s">
        <v>100</v>
      </c>
      <c r="G420" s="103">
        <v>4010180601</v>
      </c>
      <c r="H420" s="103" t="s">
        <v>1071</v>
      </c>
      <c r="I420" s="103" t="s">
        <v>1071</v>
      </c>
      <c r="J420" s="104" t="s">
        <v>876</v>
      </c>
      <c r="K420" s="104">
        <v>1</v>
      </c>
      <c r="L420" s="104" t="s">
        <v>919</v>
      </c>
      <c r="M420" s="104">
        <v>9205000</v>
      </c>
      <c r="N420" s="104"/>
      <c r="O420" s="104"/>
      <c r="P420" s="32" t="s">
        <v>3119</v>
      </c>
      <c r="Q420" s="103" t="s">
        <v>1037</v>
      </c>
      <c r="R420" s="103" t="s">
        <v>1056</v>
      </c>
      <c r="S420" s="103" t="s">
        <v>1057</v>
      </c>
      <c r="T420" s="59" t="s">
        <v>3116</v>
      </c>
      <c r="U420" s="90"/>
      <c r="V420" s="90"/>
    </row>
    <row r="421" spans="2:22" ht="17.45" customHeight="1">
      <c r="B421" s="103">
        <v>2025</v>
      </c>
      <c r="C421" s="103">
        <v>8</v>
      </c>
      <c r="D421" s="103" t="s">
        <v>14</v>
      </c>
      <c r="E421" s="103" t="s">
        <v>1054</v>
      </c>
      <c r="F421" s="103" t="s">
        <v>100</v>
      </c>
      <c r="G421" s="103">
        <v>4010178702</v>
      </c>
      <c r="H421" s="103" t="s">
        <v>848</v>
      </c>
      <c r="I421" s="103" t="s">
        <v>848</v>
      </c>
      <c r="J421" s="104" t="s">
        <v>876</v>
      </c>
      <c r="K421" s="104">
        <v>1</v>
      </c>
      <c r="L421" s="104" t="s">
        <v>919</v>
      </c>
      <c r="M421" s="104">
        <v>51798679</v>
      </c>
      <c r="N421" s="104"/>
      <c r="O421" s="104"/>
      <c r="P421" s="32" t="s">
        <v>3119</v>
      </c>
      <c r="Q421" s="103" t="s">
        <v>1037</v>
      </c>
      <c r="R421" s="103" t="s">
        <v>1056</v>
      </c>
      <c r="S421" s="103" t="s">
        <v>1057</v>
      </c>
      <c r="T421" s="59" t="s">
        <v>3116</v>
      </c>
      <c r="U421" s="90"/>
      <c r="V421" s="90"/>
    </row>
    <row r="422" spans="2:22" ht="17.45" customHeight="1">
      <c r="B422" s="90">
        <v>2025</v>
      </c>
      <c r="C422" s="90">
        <v>8</v>
      </c>
      <c r="D422" s="90" t="s">
        <v>14</v>
      </c>
      <c r="E422" s="90" t="s">
        <v>1072</v>
      </c>
      <c r="F422" s="90" t="s">
        <v>100</v>
      </c>
      <c r="G422" s="90">
        <v>3912110101</v>
      </c>
      <c r="H422" s="90" t="s">
        <v>972</v>
      </c>
      <c r="I422" s="90" t="s">
        <v>32</v>
      </c>
      <c r="J422" s="48" t="s">
        <v>866</v>
      </c>
      <c r="K422" s="48">
        <v>1</v>
      </c>
      <c r="L422" s="48" t="s">
        <v>919</v>
      </c>
      <c r="M422" s="48">
        <v>27398000</v>
      </c>
      <c r="N422" s="48"/>
      <c r="O422" s="48"/>
      <c r="P422" s="32" t="s">
        <v>3119</v>
      </c>
      <c r="Q422" s="90" t="s">
        <v>1037</v>
      </c>
      <c r="R422" s="90" t="s">
        <v>1056</v>
      </c>
      <c r="S422" s="90" t="s">
        <v>1057</v>
      </c>
      <c r="T422" s="59" t="s">
        <v>3116</v>
      </c>
      <c r="U422" s="90"/>
      <c r="V422" s="90"/>
    </row>
    <row r="423" spans="2:22" ht="17.45" customHeight="1">
      <c r="B423" s="90">
        <v>2025</v>
      </c>
      <c r="C423" s="90">
        <v>8</v>
      </c>
      <c r="D423" s="90" t="s">
        <v>14</v>
      </c>
      <c r="E423" s="90" t="s">
        <v>1072</v>
      </c>
      <c r="F423" s="90" t="s">
        <v>100</v>
      </c>
      <c r="G423" s="90">
        <v>3911210201</v>
      </c>
      <c r="H423" s="90" t="s">
        <v>1073</v>
      </c>
      <c r="I423" s="90" t="s">
        <v>32</v>
      </c>
      <c r="J423" s="48" t="s">
        <v>866</v>
      </c>
      <c r="K423" s="48">
        <v>1</v>
      </c>
      <c r="L423" s="48" t="s">
        <v>919</v>
      </c>
      <c r="M423" s="48">
        <v>20598000</v>
      </c>
      <c r="N423" s="48"/>
      <c r="O423" s="48"/>
      <c r="P423" s="32" t="s">
        <v>3119</v>
      </c>
      <c r="Q423" s="90" t="s">
        <v>1037</v>
      </c>
      <c r="R423" s="90" t="s">
        <v>1056</v>
      </c>
      <c r="S423" s="90" t="s">
        <v>1057</v>
      </c>
      <c r="T423" s="59" t="s">
        <v>3116</v>
      </c>
      <c r="U423" s="90"/>
      <c r="V423" s="90"/>
    </row>
    <row r="424" spans="2:22" ht="17.45" customHeight="1">
      <c r="B424" s="90">
        <v>2025</v>
      </c>
      <c r="C424" s="90">
        <v>8</v>
      </c>
      <c r="D424" s="90" t="s">
        <v>14</v>
      </c>
      <c r="E424" s="90" t="s">
        <v>1072</v>
      </c>
      <c r="F424" s="90" t="s">
        <v>100</v>
      </c>
      <c r="G424" s="90">
        <v>2611160702</v>
      </c>
      <c r="H424" s="90" t="s">
        <v>1074</v>
      </c>
      <c r="I424" s="90" t="s">
        <v>32</v>
      </c>
      <c r="J424" s="48" t="s">
        <v>866</v>
      </c>
      <c r="K424" s="48">
        <v>1</v>
      </c>
      <c r="L424" s="48" t="s">
        <v>919</v>
      </c>
      <c r="M424" s="48">
        <v>64340000</v>
      </c>
      <c r="N424" s="48"/>
      <c r="O424" s="48"/>
      <c r="P424" s="32" t="s">
        <v>3119</v>
      </c>
      <c r="Q424" s="90" t="s">
        <v>1037</v>
      </c>
      <c r="R424" s="90" t="s">
        <v>1056</v>
      </c>
      <c r="S424" s="90" t="s">
        <v>1057</v>
      </c>
      <c r="T424" s="59" t="s">
        <v>3116</v>
      </c>
      <c r="U424" s="90"/>
      <c r="V424" s="90"/>
    </row>
    <row r="425" spans="2:22" ht="17.45" customHeight="1">
      <c r="B425" s="90">
        <v>2025</v>
      </c>
      <c r="C425" s="90">
        <v>8</v>
      </c>
      <c r="D425" s="90" t="s">
        <v>14</v>
      </c>
      <c r="E425" s="90" t="s">
        <v>1072</v>
      </c>
      <c r="F425" s="90" t="s">
        <v>100</v>
      </c>
      <c r="G425" s="90">
        <v>4322173301</v>
      </c>
      <c r="H425" s="90" t="s">
        <v>1075</v>
      </c>
      <c r="I425" s="90" t="s">
        <v>32</v>
      </c>
      <c r="J425" s="48" t="s">
        <v>866</v>
      </c>
      <c r="K425" s="48">
        <v>1</v>
      </c>
      <c r="L425" s="48" t="s">
        <v>919</v>
      </c>
      <c r="M425" s="48">
        <v>49500000</v>
      </c>
      <c r="N425" s="48"/>
      <c r="O425" s="48"/>
      <c r="P425" s="32" t="s">
        <v>3119</v>
      </c>
      <c r="Q425" s="90" t="s">
        <v>1037</v>
      </c>
      <c r="R425" s="90" t="s">
        <v>1056</v>
      </c>
      <c r="S425" s="90" t="s">
        <v>1057</v>
      </c>
      <c r="T425" s="59" t="s">
        <v>3116</v>
      </c>
      <c r="U425" s="90"/>
      <c r="V425" s="90"/>
    </row>
    <row r="426" spans="2:22" ht="17.45" customHeight="1">
      <c r="B426" s="90">
        <v>2025</v>
      </c>
      <c r="C426" s="90">
        <v>8</v>
      </c>
      <c r="D426" s="90" t="s">
        <v>14</v>
      </c>
      <c r="E426" s="90" t="s">
        <v>1076</v>
      </c>
      <c r="F426" s="90" t="s">
        <v>100</v>
      </c>
      <c r="G426" s="90">
        <v>4511179801</v>
      </c>
      <c r="H426" s="90" t="s">
        <v>1077</v>
      </c>
      <c r="I426" s="90" t="s">
        <v>32</v>
      </c>
      <c r="J426" s="48" t="s">
        <v>871</v>
      </c>
      <c r="K426" s="48">
        <v>1</v>
      </c>
      <c r="L426" s="48" t="s">
        <v>919</v>
      </c>
      <c r="M426" s="48">
        <v>28398000</v>
      </c>
      <c r="N426" s="48"/>
      <c r="O426" s="48"/>
      <c r="P426" s="32" t="s">
        <v>3119</v>
      </c>
      <c r="Q426" s="90" t="s">
        <v>1037</v>
      </c>
      <c r="R426" s="90" t="s">
        <v>1056</v>
      </c>
      <c r="S426" s="90" t="s">
        <v>1057</v>
      </c>
      <c r="T426" s="59" t="s">
        <v>3116</v>
      </c>
      <c r="U426" s="90"/>
      <c r="V426" s="90"/>
    </row>
    <row r="427" spans="2:22" ht="17.45" customHeight="1">
      <c r="B427" s="59">
        <v>2025</v>
      </c>
      <c r="C427" s="59">
        <v>8</v>
      </c>
      <c r="D427" s="59" t="s">
        <v>14</v>
      </c>
      <c r="E427" s="59" t="s">
        <v>1995</v>
      </c>
      <c r="F427" s="59" t="s">
        <v>53</v>
      </c>
      <c r="G427" s="59">
        <v>4015151301</v>
      </c>
      <c r="H427" s="59" t="s">
        <v>101</v>
      </c>
      <c r="I427" s="59" t="s">
        <v>206</v>
      </c>
      <c r="J427" s="32" t="s">
        <v>101</v>
      </c>
      <c r="K427" s="32">
        <v>1</v>
      </c>
      <c r="L427" s="32" t="s">
        <v>97</v>
      </c>
      <c r="M427" s="32">
        <v>182000000</v>
      </c>
      <c r="N427" s="32"/>
      <c r="O427" s="32"/>
      <c r="P427" s="32"/>
      <c r="Q427" s="56" t="s">
        <v>1990</v>
      </c>
      <c r="R427" s="59" t="s">
        <v>1991</v>
      </c>
      <c r="S427" s="59" t="s">
        <v>1992</v>
      </c>
      <c r="T427" s="59" t="s">
        <v>3116</v>
      </c>
      <c r="U427" s="59"/>
      <c r="V427" s="59" t="s">
        <v>1996</v>
      </c>
    </row>
    <row r="428" spans="2:22" ht="17.45" customHeight="1">
      <c r="B428" s="16">
        <v>2025</v>
      </c>
      <c r="C428" s="16">
        <v>8</v>
      </c>
      <c r="D428" s="16" t="s">
        <v>14</v>
      </c>
      <c r="E428" s="16" t="s">
        <v>1875</v>
      </c>
      <c r="F428" s="16" t="s">
        <v>100</v>
      </c>
      <c r="G428" s="16">
        <v>3010161901</v>
      </c>
      <c r="H428" s="16" t="s">
        <v>107</v>
      </c>
      <c r="I428" s="16" t="s">
        <v>211</v>
      </c>
      <c r="J428" s="58" t="s">
        <v>16</v>
      </c>
      <c r="K428" s="58">
        <v>13</v>
      </c>
      <c r="L428" s="58" t="s">
        <v>106</v>
      </c>
      <c r="M428" s="58">
        <v>11178000</v>
      </c>
      <c r="N428" s="58"/>
      <c r="O428" s="58"/>
      <c r="P428" s="32" t="s">
        <v>3119</v>
      </c>
      <c r="Q428" s="16" t="s">
        <v>174</v>
      </c>
      <c r="R428" s="16" t="s">
        <v>1876</v>
      </c>
      <c r="S428" s="16" t="s">
        <v>1877</v>
      </c>
      <c r="T428" s="59" t="s">
        <v>3116</v>
      </c>
      <c r="U428" s="16"/>
      <c r="V428" s="16"/>
    </row>
    <row r="429" spans="2:22" ht="17.45" customHeight="1">
      <c r="B429" s="113">
        <v>2025</v>
      </c>
      <c r="C429" s="113">
        <v>8</v>
      </c>
      <c r="D429" s="113" t="s">
        <v>14</v>
      </c>
      <c r="E429" s="113" t="s">
        <v>1954</v>
      </c>
      <c r="F429" s="113" t="s">
        <v>100</v>
      </c>
      <c r="G429" s="113">
        <v>4014178201</v>
      </c>
      <c r="H429" s="113" t="s">
        <v>665</v>
      </c>
      <c r="I429" s="113"/>
      <c r="J429" s="113"/>
      <c r="K429" s="113"/>
      <c r="L429" s="113"/>
      <c r="M429" s="147">
        <v>74000000</v>
      </c>
      <c r="N429" s="113"/>
      <c r="O429" s="152" t="s">
        <v>1161</v>
      </c>
      <c r="P429" s="113"/>
      <c r="Q429" s="113" t="s">
        <v>368</v>
      </c>
      <c r="R429" s="113" t="s">
        <v>1951</v>
      </c>
      <c r="S429" s="113" t="s">
        <v>1952</v>
      </c>
      <c r="T429" s="59" t="s">
        <v>3116</v>
      </c>
      <c r="U429" s="113"/>
      <c r="V429" s="113" t="s">
        <v>78</v>
      </c>
    </row>
    <row r="430" spans="2:22" ht="17.45" customHeight="1">
      <c r="B430" s="108">
        <v>2025</v>
      </c>
      <c r="C430" s="34">
        <v>8</v>
      </c>
      <c r="D430" s="34" t="s">
        <v>15</v>
      </c>
      <c r="E430" s="34" t="s">
        <v>1888</v>
      </c>
      <c r="F430" s="34" t="s">
        <v>100</v>
      </c>
      <c r="G430" s="34">
        <v>3017169801</v>
      </c>
      <c r="H430" s="34" t="s">
        <v>989</v>
      </c>
      <c r="I430" s="34" t="s">
        <v>964</v>
      </c>
      <c r="J430" s="36" t="s">
        <v>876</v>
      </c>
      <c r="K430" s="36">
        <v>1</v>
      </c>
      <c r="L430" s="36" t="s">
        <v>847</v>
      </c>
      <c r="M430" s="36">
        <v>158578360</v>
      </c>
      <c r="N430" s="58" t="s">
        <v>1161</v>
      </c>
      <c r="O430" s="152" t="s">
        <v>1161</v>
      </c>
      <c r="P430" s="109"/>
      <c r="Q430" s="117" t="s">
        <v>891</v>
      </c>
      <c r="R430" s="117" t="s">
        <v>1889</v>
      </c>
      <c r="S430" s="117" t="s">
        <v>1890</v>
      </c>
      <c r="T430" s="59" t="s">
        <v>3116</v>
      </c>
      <c r="U430" s="117"/>
      <c r="V430" s="117"/>
    </row>
    <row r="431" spans="2:22" ht="17.45" customHeight="1">
      <c r="B431" s="16">
        <v>2025</v>
      </c>
      <c r="C431" s="31">
        <v>8</v>
      </c>
      <c r="D431" s="31" t="s">
        <v>14</v>
      </c>
      <c r="E431" s="31" t="s">
        <v>1878</v>
      </c>
      <c r="F431" s="31" t="s">
        <v>100</v>
      </c>
      <c r="G431" s="172">
        <v>4014178203</v>
      </c>
      <c r="H431" s="31" t="s">
        <v>1879</v>
      </c>
      <c r="I431" s="31" t="s">
        <v>1880</v>
      </c>
      <c r="J431" s="33"/>
      <c r="K431" s="33">
        <v>190</v>
      </c>
      <c r="L431" s="33" t="s">
        <v>1145</v>
      </c>
      <c r="M431" s="33">
        <v>62776000</v>
      </c>
      <c r="N431" s="83"/>
      <c r="O431" s="152" t="s">
        <v>1161</v>
      </c>
      <c r="P431" s="33"/>
      <c r="Q431" s="115" t="s">
        <v>894</v>
      </c>
      <c r="R431" s="115" t="s">
        <v>892</v>
      </c>
      <c r="S431" s="115" t="s">
        <v>419</v>
      </c>
      <c r="T431" s="59" t="s">
        <v>3116</v>
      </c>
      <c r="U431" s="115"/>
      <c r="V431" s="115"/>
    </row>
    <row r="432" spans="2:22" ht="17.45" customHeight="1">
      <c r="B432" s="113">
        <v>2025</v>
      </c>
      <c r="C432" s="68">
        <v>8</v>
      </c>
      <c r="D432" s="68" t="s">
        <v>15</v>
      </c>
      <c r="E432" s="68" t="s">
        <v>1973</v>
      </c>
      <c r="F432" s="68" t="s">
        <v>100</v>
      </c>
      <c r="G432" s="68">
        <v>3011159701</v>
      </c>
      <c r="H432" s="68" t="s">
        <v>117</v>
      </c>
      <c r="I432" s="68" t="s">
        <v>1974</v>
      </c>
      <c r="J432" s="68" t="s">
        <v>16</v>
      </c>
      <c r="K432" s="68">
        <v>2867</v>
      </c>
      <c r="L432" s="68" t="s">
        <v>99</v>
      </c>
      <c r="M432" s="69">
        <v>291746380</v>
      </c>
      <c r="N432" s="68"/>
      <c r="O432" s="152" t="s">
        <v>1161</v>
      </c>
      <c r="P432" s="68"/>
      <c r="Q432" s="85" t="s">
        <v>1781</v>
      </c>
      <c r="R432" s="85" t="s">
        <v>1975</v>
      </c>
      <c r="S432" s="85" t="s">
        <v>1976</v>
      </c>
      <c r="T432" s="59" t="s">
        <v>3116</v>
      </c>
      <c r="U432" s="31"/>
      <c r="V432" s="31"/>
    </row>
    <row r="433" spans="2:22" ht="17.45" customHeight="1">
      <c r="B433" s="113">
        <v>2025</v>
      </c>
      <c r="C433" s="68">
        <v>8</v>
      </c>
      <c r="D433" s="68" t="s">
        <v>15</v>
      </c>
      <c r="E433" s="68" t="s">
        <v>1973</v>
      </c>
      <c r="F433" s="68" t="s">
        <v>100</v>
      </c>
      <c r="G433" s="68">
        <v>3011159201</v>
      </c>
      <c r="H433" s="68" t="s">
        <v>1977</v>
      </c>
      <c r="I433" s="68" t="s">
        <v>308</v>
      </c>
      <c r="J433" s="68" t="s">
        <v>16</v>
      </c>
      <c r="K433" s="68">
        <v>266</v>
      </c>
      <c r="L433" s="68" t="s">
        <v>99</v>
      </c>
      <c r="M433" s="69">
        <v>19262760</v>
      </c>
      <c r="N433" s="68"/>
      <c r="O433" s="152" t="s">
        <v>1161</v>
      </c>
      <c r="P433" s="68"/>
      <c r="Q433" s="85" t="s">
        <v>1781</v>
      </c>
      <c r="R433" s="85" t="s">
        <v>1975</v>
      </c>
      <c r="S433" s="85" t="s">
        <v>1976</v>
      </c>
      <c r="T433" s="59" t="s">
        <v>3116</v>
      </c>
      <c r="U433" s="31"/>
      <c r="V433" s="31"/>
    </row>
    <row r="434" spans="2:22" ht="17.45" customHeight="1">
      <c r="B434" s="113">
        <v>2025</v>
      </c>
      <c r="C434" s="68">
        <v>8</v>
      </c>
      <c r="D434" s="68" t="s">
        <v>15</v>
      </c>
      <c r="E434" s="68" t="s">
        <v>1978</v>
      </c>
      <c r="F434" s="68" t="s">
        <v>100</v>
      </c>
      <c r="G434" s="68">
        <v>4014178203</v>
      </c>
      <c r="H434" s="68" t="s">
        <v>103</v>
      </c>
      <c r="I434" s="68" t="s">
        <v>1979</v>
      </c>
      <c r="J434" s="68" t="s">
        <v>16</v>
      </c>
      <c r="K434" s="68">
        <v>295</v>
      </c>
      <c r="L434" s="68" t="s">
        <v>98</v>
      </c>
      <c r="M434" s="69">
        <v>52204130</v>
      </c>
      <c r="N434" s="68"/>
      <c r="O434" s="152" t="s">
        <v>1161</v>
      </c>
      <c r="P434" s="68"/>
      <c r="Q434" s="85" t="s">
        <v>1781</v>
      </c>
      <c r="R434" s="85" t="s">
        <v>1975</v>
      </c>
      <c r="S434" s="85" t="s">
        <v>1976</v>
      </c>
      <c r="T434" s="59" t="s">
        <v>3116</v>
      </c>
      <c r="U434" s="31"/>
      <c r="V434" s="31"/>
    </row>
    <row r="435" spans="2:22" ht="17.45" customHeight="1">
      <c r="B435" s="113">
        <v>2025</v>
      </c>
      <c r="C435" s="68">
        <v>8</v>
      </c>
      <c r="D435" s="68" t="s">
        <v>15</v>
      </c>
      <c r="E435" s="68" t="s">
        <v>1978</v>
      </c>
      <c r="F435" s="68" t="s">
        <v>100</v>
      </c>
      <c r="G435" s="68">
        <v>4014178203</v>
      </c>
      <c r="H435" s="68" t="s">
        <v>1980</v>
      </c>
      <c r="I435" s="68" t="s">
        <v>1981</v>
      </c>
      <c r="J435" s="68" t="s">
        <v>16</v>
      </c>
      <c r="K435" s="68">
        <v>96</v>
      </c>
      <c r="L435" s="68" t="s">
        <v>98</v>
      </c>
      <c r="M435" s="69">
        <v>23300000</v>
      </c>
      <c r="N435" s="68"/>
      <c r="O435" s="152" t="s">
        <v>1161</v>
      </c>
      <c r="P435" s="68"/>
      <c r="Q435" s="85" t="s">
        <v>1781</v>
      </c>
      <c r="R435" s="85" t="s">
        <v>1975</v>
      </c>
      <c r="S435" s="85" t="s">
        <v>1976</v>
      </c>
      <c r="T435" s="59" t="s">
        <v>3116</v>
      </c>
      <c r="U435" s="31"/>
      <c r="V435" s="31"/>
    </row>
    <row r="436" spans="2:22" ht="17.45" customHeight="1">
      <c r="B436" s="31">
        <v>2025</v>
      </c>
      <c r="C436" s="68">
        <v>8</v>
      </c>
      <c r="D436" s="31" t="s">
        <v>14</v>
      </c>
      <c r="E436" s="31" t="s">
        <v>1982</v>
      </c>
      <c r="F436" s="31" t="s">
        <v>100</v>
      </c>
      <c r="G436" s="31">
        <v>3013150202</v>
      </c>
      <c r="H436" s="31" t="s">
        <v>1983</v>
      </c>
      <c r="I436" s="31" t="s">
        <v>1984</v>
      </c>
      <c r="J436" s="33" t="s">
        <v>16</v>
      </c>
      <c r="K436" s="33">
        <v>954</v>
      </c>
      <c r="L436" s="33" t="s">
        <v>108</v>
      </c>
      <c r="M436" s="33">
        <v>73134000</v>
      </c>
      <c r="N436" s="33"/>
      <c r="O436" s="152" t="s">
        <v>1161</v>
      </c>
      <c r="P436" s="33"/>
      <c r="Q436" s="59" t="s">
        <v>1781</v>
      </c>
      <c r="R436" s="59" t="s">
        <v>1985</v>
      </c>
      <c r="S436" s="59" t="s">
        <v>1986</v>
      </c>
      <c r="T436" s="59" t="s">
        <v>3116</v>
      </c>
      <c r="U436" s="31"/>
      <c r="V436" s="31"/>
    </row>
    <row r="437" spans="2:22" ht="17.45" customHeight="1">
      <c r="B437" s="31">
        <v>2025</v>
      </c>
      <c r="C437" s="31">
        <v>8</v>
      </c>
      <c r="D437" s="31" t="s">
        <v>14</v>
      </c>
      <c r="E437" s="31" t="s">
        <v>1247</v>
      </c>
      <c r="F437" s="31" t="s">
        <v>53</v>
      </c>
      <c r="G437" s="31">
        <v>4015151301</v>
      </c>
      <c r="H437" s="31" t="s">
        <v>1033</v>
      </c>
      <c r="I437" s="31" t="s">
        <v>32</v>
      </c>
      <c r="J437" s="33" t="s">
        <v>1955</v>
      </c>
      <c r="K437" s="33">
        <v>1</v>
      </c>
      <c r="L437" s="33" t="s">
        <v>919</v>
      </c>
      <c r="M437" s="33">
        <v>20000000</v>
      </c>
      <c r="N437" s="33"/>
      <c r="O437" s="33"/>
      <c r="P437" s="33"/>
      <c r="Q437" s="31" t="s">
        <v>1956</v>
      </c>
      <c r="R437" s="31" t="s">
        <v>1957</v>
      </c>
      <c r="S437" s="31" t="s">
        <v>1958</v>
      </c>
      <c r="T437" s="59" t="s">
        <v>3116</v>
      </c>
      <c r="U437" s="31"/>
      <c r="V437" s="31"/>
    </row>
    <row r="438" spans="2:22" ht="17.45" customHeight="1">
      <c r="B438" s="31">
        <v>2025</v>
      </c>
      <c r="C438" s="31">
        <v>8</v>
      </c>
      <c r="D438" s="31" t="s">
        <v>15</v>
      </c>
      <c r="E438" s="31" t="s">
        <v>1959</v>
      </c>
      <c r="F438" s="31" t="s">
        <v>100</v>
      </c>
      <c r="G438" s="31">
        <v>3011150501</v>
      </c>
      <c r="H438" s="31" t="s">
        <v>872</v>
      </c>
      <c r="I438" s="31" t="s">
        <v>886</v>
      </c>
      <c r="J438" s="33" t="s">
        <v>846</v>
      </c>
      <c r="K438" s="33">
        <v>241</v>
      </c>
      <c r="L438" s="33" t="s">
        <v>874</v>
      </c>
      <c r="M438" s="33">
        <v>24562080</v>
      </c>
      <c r="N438" s="33"/>
      <c r="O438" s="152" t="s">
        <v>1161</v>
      </c>
      <c r="P438" s="33"/>
      <c r="Q438" s="31" t="s">
        <v>884</v>
      </c>
      <c r="R438" s="31" t="s">
        <v>1960</v>
      </c>
      <c r="S438" s="31" t="s">
        <v>1961</v>
      </c>
      <c r="T438" s="59" t="s">
        <v>3116</v>
      </c>
      <c r="U438" s="31"/>
      <c r="V438" s="31"/>
    </row>
    <row r="439" spans="2:22" ht="17.45" customHeight="1">
      <c r="B439" s="31">
        <v>2025</v>
      </c>
      <c r="C439" s="31">
        <v>8</v>
      </c>
      <c r="D439" s="31" t="s">
        <v>15</v>
      </c>
      <c r="E439" s="31" t="s">
        <v>1959</v>
      </c>
      <c r="F439" s="31" t="s">
        <v>100</v>
      </c>
      <c r="G439" s="31">
        <v>3011150501</v>
      </c>
      <c r="H439" s="31" t="s">
        <v>872</v>
      </c>
      <c r="I439" s="31" t="s">
        <v>986</v>
      </c>
      <c r="J439" s="33" t="s">
        <v>846</v>
      </c>
      <c r="K439" s="33">
        <v>89</v>
      </c>
      <c r="L439" s="33" t="s">
        <v>874</v>
      </c>
      <c r="M439" s="33">
        <v>10913640</v>
      </c>
      <c r="N439" s="33"/>
      <c r="O439" s="152" t="s">
        <v>1161</v>
      </c>
      <c r="P439" s="33"/>
      <c r="Q439" s="31" t="s">
        <v>884</v>
      </c>
      <c r="R439" s="31" t="s">
        <v>1960</v>
      </c>
      <c r="S439" s="31" t="s">
        <v>1961</v>
      </c>
      <c r="T439" s="59" t="s">
        <v>3116</v>
      </c>
      <c r="U439" s="31"/>
      <c r="V439" s="31"/>
    </row>
    <row r="440" spans="2:22" ht="17.45" customHeight="1">
      <c r="B440" s="31">
        <v>2025</v>
      </c>
      <c r="C440" s="31">
        <v>8</v>
      </c>
      <c r="D440" s="31" t="s">
        <v>15</v>
      </c>
      <c r="E440" s="31" t="s">
        <v>1959</v>
      </c>
      <c r="F440" s="31" t="s">
        <v>100</v>
      </c>
      <c r="G440" s="31">
        <v>3011159701</v>
      </c>
      <c r="H440" s="31" t="s">
        <v>1059</v>
      </c>
      <c r="I440" s="31" t="s">
        <v>1962</v>
      </c>
      <c r="J440" s="33" t="s">
        <v>846</v>
      </c>
      <c r="K440" s="33">
        <v>100</v>
      </c>
      <c r="L440" s="33" t="s">
        <v>856</v>
      </c>
      <c r="M440" s="33">
        <v>10970920</v>
      </c>
      <c r="N440" s="33"/>
      <c r="O440" s="152" t="s">
        <v>1161</v>
      </c>
      <c r="P440" s="33"/>
      <c r="Q440" s="31" t="s">
        <v>884</v>
      </c>
      <c r="R440" s="31" t="s">
        <v>1960</v>
      </c>
      <c r="S440" s="31" t="s">
        <v>1961</v>
      </c>
      <c r="T440" s="59" t="s">
        <v>3116</v>
      </c>
      <c r="U440" s="31"/>
      <c r="V440" s="31"/>
    </row>
    <row r="441" spans="2:22" ht="17.45" customHeight="1">
      <c r="B441" s="16">
        <v>2025</v>
      </c>
      <c r="C441" s="16">
        <v>8</v>
      </c>
      <c r="D441" s="108" t="s">
        <v>15</v>
      </c>
      <c r="E441" s="108" t="s">
        <v>1959</v>
      </c>
      <c r="F441" s="108" t="s">
        <v>100</v>
      </c>
      <c r="G441" s="108">
        <v>3011159701</v>
      </c>
      <c r="H441" s="108" t="s">
        <v>1059</v>
      </c>
      <c r="I441" s="108" t="s">
        <v>1963</v>
      </c>
      <c r="J441" s="58" t="s">
        <v>846</v>
      </c>
      <c r="K441" s="111">
        <v>93</v>
      </c>
      <c r="L441" s="111" t="s">
        <v>856</v>
      </c>
      <c r="M441" s="111">
        <v>8374990</v>
      </c>
      <c r="N441" s="111"/>
      <c r="O441" s="152" t="s">
        <v>1161</v>
      </c>
      <c r="P441" s="151"/>
      <c r="Q441" s="16" t="s">
        <v>884</v>
      </c>
      <c r="R441" s="16" t="s">
        <v>1960</v>
      </c>
      <c r="S441" s="16" t="s">
        <v>1961</v>
      </c>
      <c r="T441" s="59" t="s">
        <v>3116</v>
      </c>
      <c r="U441" s="16"/>
      <c r="V441" s="16"/>
    </row>
    <row r="442" spans="2:22" ht="17.45" customHeight="1">
      <c r="B442" s="16">
        <v>2025</v>
      </c>
      <c r="C442" s="16">
        <v>8</v>
      </c>
      <c r="D442" s="16" t="s">
        <v>14</v>
      </c>
      <c r="E442" s="31" t="s">
        <v>1966</v>
      </c>
      <c r="F442" s="59" t="s">
        <v>850</v>
      </c>
      <c r="G442" s="31">
        <v>3911151502</v>
      </c>
      <c r="H442" s="31" t="s">
        <v>1102</v>
      </c>
      <c r="I442" s="31" t="s">
        <v>32</v>
      </c>
      <c r="J442" s="33" t="s">
        <v>866</v>
      </c>
      <c r="K442" s="33">
        <v>1</v>
      </c>
      <c r="L442" s="33" t="s">
        <v>847</v>
      </c>
      <c r="M442" s="33">
        <v>17000000</v>
      </c>
      <c r="N442" s="58"/>
      <c r="O442" s="152" t="s">
        <v>1161</v>
      </c>
      <c r="P442" s="58"/>
      <c r="Q442" s="16" t="s">
        <v>851</v>
      </c>
      <c r="R442" s="16" t="s">
        <v>859</v>
      </c>
      <c r="S442" s="16" t="s">
        <v>860</v>
      </c>
      <c r="T442" s="59" t="s">
        <v>3116</v>
      </c>
      <c r="U442" s="16"/>
      <c r="V442" s="16"/>
    </row>
    <row r="443" spans="2:22" ht="17.45" customHeight="1">
      <c r="B443" s="16">
        <v>2025</v>
      </c>
      <c r="C443" s="31">
        <v>8</v>
      </c>
      <c r="D443" s="31" t="s">
        <v>852</v>
      </c>
      <c r="E443" s="59" t="s">
        <v>1969</v>
      </c>
      <c r="F443" s="59" t="s">
        <v>850</v>
      </c>
      <c r="G443" s="59">
        <v>4014219701</v>
      </c>
      <c r="H443" s="59" t="s">
        <v>1970</v>
      </c>
      <c r="I443" s="59" t="s">
        <v>1971</v>
      </c>
      <c r="J443" s="32" t="s">
        <v>1972</v>
      </c>
      <c r="K443" s="32">
        <v>172</v>
      </c>
      <c r="L443" s="32" t="s">
        <v>957</v>
      </c>
      <c r="M443" s="32">
        <v>25524800</v>
      </c>
      <c r="N443" s="32"/>
      <c r="O443" s="152" t="s">
        <v>1161</v>
      </c>
      <c r="P443" s="66"/>
      <c r="Q443" s="64" t="s">
        <v>851</v>
      </c>
      <c r="R443" s="59" t="s">
        <v>853</v>
      </c>
      <c r="S443" s="59" t="s">
        <v>854</v>
      </c>
      <c r="T443" s="59" t="s">
        <v>3116</v>
      </c>
      <c r="U443" s="16"/>
      <c r="V443" s="16"/>
    </row>
    <row r="444" spans="2:22" ht="17.45" customHeight="1">
      <c r="B444" s="16">
        <v>2025</v>
      </c>
      <c r="C444" s="31">
        <v>8</v>
      </c>
      <c r="D444" s="31" t="s">
        <v>14</v>
      </c>
      <c r="E444" s="31" t="s">
        <v>694</v>
      </c>
      <c r="F444" s="31" t="s">
        <v>100</v>
      </c>
      <c r="G444" s="31">
        <v>3011150501</v>
      </c>
      <c r="H444" s="31" t="s">
        <v>94</v>
      </c>
      <c r="I444" s="31" t="s">
        <v>563</v>
      </c>
      <c r="J444" s="33" t="s">
        <v>16</v>
      </c>
      <c r="K444" s="33">
        <v>78</v>
      </c>
      <c r="L444" s="33" t="s">
        <v>95</v>
      </c>
      <c r="M444" s="33">
        <v>8740680</v>
      </c>
      <c r="N444" s="33"/>
      <c r="O444" s="152" t="s">
        <v>1161</v>
      </c>
      <c r="P444" s="33"/>
      <c r="Q444" s="31" t="s">
        <v>223</v>
      </c>
      <c r="R444" s="31" t="s">
        <v>420</v>
      </c>
      <c r="S444" s="31" t="s">
        <v>421</v>
      </c>
      <c r="T444" s="59" t="s">
        <v>3116</v>
      </c>
      <c r="U444" s="16"/>
      <c r="V444" s="16"/>
    </row>
    <row r="445" spans="2:22" ht="17.45" customHeight="1">
      <c r="B445" s="16">
        <v>2025</v>
      </c>
      <c r="C445" s="16">
        <v>8</v>
      </c>
      <c r="D445" s="16" t="s">
        <v>14</v>
      </c>
      <c r="E445" s="16" t="s">
        <v>694</v>
      </c>
      <c r="F445" s="16" t="s">
        <v>100</v>
      </c>
      <c r="G445" s="16">
        <v>3012179301</v>
      </c>
      <c r="H445" s="16" t="s">
        <v>122</v>
      </c>
      <c r="I445" s="16" t="s">
        <v>2662</v>
      </c>
      <c r="J445" s="58" t="s">
        <v>16</v>
      </c>
      <c r="K445" s="58">
        <v>102</v>
      </c>
      <c r="L445" s="58" t="s">
        <v>110</v>
      </c>
      <c r="M445" s="58">
        <v>23154000</v>
      </c>
      <c r="N445" s="58"/>
      <c r="O445" s="152" t="s">
        <v>1161</v>
      </c>
      <c r="P445" s="58"/>
      <c r="Q445" s="31" t="s">
        <v>223</v>
      </c>
      <c r="R445" s="16" t="s">
        <v>420</v>
      </c>
      <c r="S445" s="16" t="s">
        <v>421</v>
      </c>
      <c r="T445" s="59" t="s">
        <v>3116</v>
      </c>
      <c r="U445" s="16"/>
      <c r="V445" s="16"/>
    </row>
    <row r="446" spans="2:22" ht="17.45" customHeight="1">
      <c r="B446" s="16">
        <v>2025</v>
      </c>
      <c r="C446" s="31">
        <v>8</v>
      </c>
      <c r="D446" s="16" t="s">
        <v>14</v>
      </c>
      <c r="E446" s="16" t="s">
        <v>694</v>
      </c>
      <c r="F446" s="16" t="s">
        <v>100</v>
      </c>
      <c r="G446" s="16">
        <v>3013150202</v>
      </c>
      <c r="H446" s="16" t="s">
        <v>2663</v>
      </c>
      <c r="I446" s="16" t="s">
        <v>2664</v>
      </c>
      <c r="J446" s="58" t="s">
        <v>16</v>
      </c>
      <c r="K446" s="58">
        <v>88</v>
      </c>
      <c r="L446" s="58" t="s">
        <v>111</v>
      </c>
      <c r="M446" s="33">
        <v>24200000</v>
      </c>
      <c r="N446" s="33"/>
      <c r="O446" s="152" t="s">
        <v>1161</v>
      </c>
      <c r="P446" s="33"/>
      <c r="Q446" s="31" t="s">
        <v>223</v>
      </c>
      <c r="R446" s="16" t="s">
        <v>420</v>
      </c>
      <c r="S446" s="16" t="s">
        <v>421</v>
      </c>
      <c r="T446" s="59" t="s">
        <v>3116</v>
      </c>
      <c r="U446" s="16"/>
      <c r="V446" s="16"/>
    </row>
    <row r="447" spans="2:22" ht="17.45" customHeight="1">
      <c r="B447" s="31">
        <v>2025</v>
      </c>
      <c r="C447" s="31">
        <v>8</v>
      </c>
      <c r="D447" s="31" t="s">
        <v>14</v>
      </c>
      <c r="E447" s="31" t="s">
        <v>2665</v>
      </c>
      <c r="F447" s="31" t="s">
        <v>62</v>
      </c>
      <c r="G447" s="31">
        <v>3017169801</v>
      </c>
      <c r="H447" s="31" t="s">
        <v>990</v>
      </c>
      <c r="I447" s="31" t="s">
        <v>2666</v>
      </c>
      <c r="J447" s="33"/>
      <c r="K447" s="33">
        <v>1235.1199999999999</v>
      </c>
      <c r="L447" s="33" t="s">
        <v>1032</v>
      </c>
      <c r="M447" s="33">
        <v>17662216</v>
      </c>
      <c r="N447" s="33"/>
      <c r="O447" s="152" t="s">
        <v>1161</v>
      </c>
      <c r="P447" s="33"/>
      <c r="Q447" s="31" t="s">
        <v>1095</v>
      </c>
      <c r="R447" s="31" t="s">
        <v>1769</v>
      </c>
      <c r="S447" s="31" t="s">
        <v>1770</v>
      </c>
      <c r="T447" s="59" t="s">
        <v>3116</v>
      </c>
      <c r="U447" s="16"/>
      <c r="V447" s="16"/>
    </row>
    <row r="448" spans="2:22" ht="17.45" customHeight="1">
      <c r="B448" s="31">
        <v>2025</v>
      </c>
      <c r="C448" s="31">
        <v>8</v>
      </c>
      <c r="D448" s="31" t="s">
        <v>14</v>
      </c>
      <c r="E448" s="31" t="s">
        <v>1107</v>
      </c>
      <c r="F448" s="31" t="s">
        <v>62</v>
      </c>
      <c r="G448" s="31">
        <v>3912110301</v>
      </c>
      <c r="H448" s="31" t="s">
        <v>1108</v>
      </c>
      <c r="I448" s="31" t="s">
        <v>32</v>
      </c>
      <c r="J448" s="32" t="s">
        <v>1108</v>
      </c>
      <c r="K448" s="32">
        <v>21</v>
      </c>
      <c r="L448" s="32" t="s">
        <v>893</v>
      </c>
      <c r="M448" s="32">
        <v>211172423</v>
      </c>
      <c r="N448" s="32"/>
      <c r="O448" s="32"/>
      <c r="P448" s="32"/>
      <c r="Q448" s="31" t="s">
        <v>1104</v>
      </c>
      <c r="R448" s="31" t="s">
        <v>1105</v>
      </c>
      <c r="S448" s="31" t="s">
        <v>1106</v>
      </c>
      <c r="T448" s="59" t="s">
        <v>3116</v>
      </c>
      <c r="U448" s="16"/>
      <c r="V448" s="16" t="s">
        <v>2680</v>
      </c>
    </row>
    <row r="449" spans="2:22" ht="17.45" customHeight="1">
      <c r="B449" s="31">
        <v>2025</v>
      </c>
      <c r="C449" s="31">
        <v>8</v>
      </c>
      <c r="D449" s="31" t="s">
        <v>14</v>
      </c>
      <c r="E449" s="31" t="s">
        <v>1109</v>
      </c>
      <c r="F449" s="31" t="s">
        <v>62</v>
      </c>
      <c r="G449" s="31">
        <v>3912100101</v>
      </c>
      <c r="H449" s="31" t="s">
        <v>1110</v>
      </c>
      <c r="I449" s="31" t="s">
        <v>32</v>
      </c>
      <c r="J449" s="32" t="s">
        <v>1110</v>
      </c>
      <c r="K449" s="32">
        <v>1</v>
      </c>
      <c r="L449" s="32" t="s">
        <v>895</v>
      </c>
      <c r="M449" s="32">
        <v>44529501</v>
      </c>
      <c r="N449" s="32"/>
      <c r="O449" s="32"/>
      <c r="P449" s="32"/>
      <c r="Q449" s="31" t="s">
        <v>1104</v>
      </c>
      <c r="R449" s="31" t="s">
        <v>1105</v>
      </c>
      <c r="S449" s="31" t="s">
        <v>1106</v>
      </c>
      <c r="T449" s="59" t="s">
        <v>3116</v>
      </c>
      <c r="U449" s="16"/>
      <c r="V449" s="16"/>
    </row>
    <row r="450" spans="2:22" ht="17.45" customHeight="1">
      <c r="B450" s="31">
        <v>2025</v>
      </c>
      <c r="C450" s="31">
        <v>8</v>
      </c>
      <c r="D450" s="31" t="s">
        <v>15</v>
      </c>
      <c r="E450" s="31" t="s">
        <v>1111</v>
      </c>
      <c r="F450" s="31" t="s">
        <v>100</v>
      </c>
      <c r="G450" s="31">
        <v>2611170403</v>
      </c>
      <c r="H450" s="31" t="s">
        <v>1112</v>
      </c>
      <c r="I450" s="31" t="s">
        <v>32</v>
      </c>
      <c r="J450" s="32" t="s">
        <v>1112</v>
      </c>
      <c r="K450" s="32">
        <v>1</v>
      </c>
      <c r="L450" s="32" t="s">
        <v>847</v>
      </c>
      <c r="M450" s="32">
        <v>15909091</v>
      </c>
      <c r="N450" s="32"/>
      <c r="O450" s="152" t="s">
        <v>1161</v>
      </c>
      <c r="P450" s="32"/>
      <c r="Q450" s="31" t="s">
        <v>1104</v>
      </c>
      <c r="R450" s="31" t="s">
        <v>1105</v>
      </c>
      <c r="S450" s="31" t="s">
        <v>1106</v>
      </c>
      <c r="T450" s="59" t="s">
        <v>3116</v>
      </c>
      <c r="U450" s="16"/>
      <c r="V450" s="16"/>
    </row>
    <row r="451" spans="2:22" ht="17.45" customHeight="1">
      <c r="B451" s="59">
        <v>2025</v>
      </c>
      <c r="C451" s="59">
        <v>8</v>
      </c>
      <c r="D451" s="59" t="s">
        <v>14</v>
      </c>
      <c r="E451" s="59" t="s">
        <v>2641</v>
      </c>
      <c r="F451" s="59" t="s">
        <v>100</v>
      </c>
      <c r="G451" s="59">
        <v>3013151401</v>
      </c>
      <c r="H451" s="59" t="s">
        <v>2642</v>
      </c>
      <c r="I451" s="59" t="s">
        <v>2643</v>
      </c>
      <c r="J451" s="32" t="s">
        <v>846</v>
      </c>
      <c r="K451" s="32">
        <v>442</v>
      </c>
      <c r="L451" s="32" t="s">
        <v>957</v>
      </c>
      <c r="M451" s="32">
        <v>210000000</v>
      </c>
      <c r="N451" s="58" t="s">
        <v>1161</v>
      </c>
      <c r="O451" s="66"/>
      <c r="P451" s="66"/>
      <c r="Q451" s="59" t="s">
        <v>1115</v>
      </c>
      <c r="R451" s="59" t="s">
        <v>1088</v>
      </c>
      <c r="S451" s="59" t="s">
        <v>1089</v>
      </c>
      <c r="T451" s="59" t="s">
        <v>3116</v>
      </c>
      <c r="U451" s="64"/>
      <c r="V451" s="64"/>
    </row>
    <row r="452" spans="2:22" ht="17.45" customHeight="1">
      <c r="B452" s="59">
        <v>2025</v>
      </c>
      <c r="C452" s="59">
        <v>8</v>
      </c>
      <c r="D452" s="59" t="s">
        <v>15</v>
      </c>
      <c r="E452" s="59" t="s">
        <v>2649</v>
      </c>
      <c r="F452" s="59" t="s">
        <v>51</v>
      </c>
      <c r="G452" s="59">
        <v>4015151301</v>
      </c>
      <c r="H452" s="59" t="s">
        <v>1033</v>
      </c>
      <c r="I452" s="126" t="s">
        <v>2650</v>
      </c>
      <c r="J452" s="32" t="s">
        <v>2651</v>
      </c>
      <c r="K452" s="32">
        <v>4</v>
      </c>
      <c r="L452" s="32" t="s">
        <v>895</v>
      </c>
      <c r="M452" s="32">
        <f>33660000+22880000</f>
        <v>56540000</v>
      </c>
      <c r="N452" s="32"/>
      <c r="O452" s="76"/>
      <c r="P452" s="32" t="s">
        <v>3119</v>
      </c>
      <c r="Q452" s="59" t="s">
        <v>1116</v>
      </c>
      <c r="R452" s="59" t="s">
        <v>2652</v>
      </c>
      <c r="S452" s="59" t="s">
        <v>2653</v>
      </c>
      <c r="T452" s="59" t="s">
        <v>3116</v>
      </c>
      <c r="U452" s="59"/>
      <c r="V452" s="156"/>
    </row>
    <row r="453" spans="2:22" ht="17.45" customHeight="1">
      <c r="B453" s="59">
        <v>2025</v>
      </c>
      <c r="C453" s="59">
        <v>8</v>
      </c>
      <c r="D453" s="59" t="s">
        <v>14</v>
      </c>
      <c r="E453" s="59" t="s">
        <v>2649</v>
      </c>
      <c r="F453" s="59" t="s">
        <v>100</v>
      </c>
      <c r="G453" s="59">
        <v>4111250101</v>
      </c>
      <c r="H453" s="59" t="s">
        <v>2654</v>
      </c>
      <c r="I453" s="59" t="s">
        <v>2655</v>
      </c>
      <c r="J453" s="32" t="s">
        <v>2651</v>
      </c>
      <c r="K453" s="32">
        <v>2</v>
      </c>
      <c r="L453" s="32" t="s">
        <v>895</v>
      </c>
      <c r="M453" s="32">
        <v>13951300</v>
      </c>
      <c r="N453" s="32"/>
      <c r="O453" s="152" t="s">
        <v>1161</v>
      </c>
      <c r="P453" s="76"/>
      <c r="Q453" s="59" t="s">
        <v>1116</v>
      </c>
      <c r="R453" s="59" t="s">
        <v>2652</v>
      </c>
      <c r="S453" s="59" t="s">
        <v>2653</v>
      </c>
      <c r="T453" s="59" t="s">
        <v>3116</v>
      </c>
      <c r="U453" s="59"/>
      <c r="V453" s="59" t="s">
        <v>78</v>
      </c>
    </row>
    <row r="454" spans="2:22" ht="17.45" customHeight="1">
      <c r="B454" s="59">
        <v>2025</v>
      </c>
      <c r="C454" s="59">
        <v>8</v>
      </c>
      <c r="D454" s="59" t="s">
        <v>14</v>
      </c>
      <c r="E454" s="59" t="s">
        <v>2649</v>
      </c>
      <c r="F454" s="59" t="s">
        <v>100</v>
      </c>
      <c r="G454" s="59">
        <v>1014169401</v>
      </c>
      <c r="H454" s="59" t="s">
        <v>2656</v>
      </c>
      <c r="I454" s="59" t="s">
        <v>2655</v>
      </c>
      <c r="J454" s="32" t="s">
        <v>2651</v>
      </c>
      <c r="K454" s="32">
        <v>4</v>
      </c>
      <c r="L454" s="32" t="s">
        <v>895</v>
      </c>
      <c r="M454" s="32">
        <v>18112000</v>
      </c>
      <c r="N454" s="32"/>
      <c r="O454" s="152" t="s">
        <v>1161</v>
      </c>
      <c r="P454" s="76"/>
      <c r="Q454" s="59" t="s">
        <v>1116</v>
      </c>
      <c r="R454" s="59" t="s">
        <v>2652</v>
      </c>
      <c r="S454" s="59" t="s">
        <v>2653</v>
      </c>
      <c r="T454" s="59" t="s">
        <v>3116</v>
      </c>
      <c r="U454" s="59"/>
      <c r="V454" s="59" t="s">
        <v>78</v>
      </c>
    </row>
    <row r="455" spans="2:22" ht="17.45" customHeight="1">
      <c r="B455" s="59">
        <v>2025</v>
      </c>
      <c r="C455" s="59">
        <v>8</v>
      </c>
      <c r="D455" s="59" t="s">
        <v>14</v>
      </c>
      <c r="E455" s="59" t="s">
        <v>2649</v>
      </c>
      <c r="F455" s="59" t="s">
        <v>100</v>
      </c>
      <c r="G455" s="59">
        <v>4014168801</v>
      </c>
      <c r="H455" s="59" t="s">
        <v>2657</v>
      </c>
      <c r="I455" s="59" t="s">
        <v>2655</v>
      </c>
      <c r="J455" s="32" t="s">
        <v>2651</v>
      </c>
      <c r="K455" s="32">
        <v>4</v>
      </c>
      <c r="L455" s="32" t="s">
        <v>895</v>
      </c>
      <c r="M455" s="32">
        <v>8698000</v>
      </c>
      <c r="N455" s="32"/>
      <c r="O455" s="152" t="s">
        <v>1161</v>
      </c>
      <c r="P455" s="32"/>
      <c r="Q455" s="59" t="s">
        <v>1116</v>
      </c>
      <c r="R455" s="59" t="s">
        <v>2652</v>
      </c>
      <c r="S455" s="59" t="s">
        <v>2653</v>
      </c>
      <c r="T455" s="59" t="s">
        <v>3116</v>
      </c>
      <c r="U455" s="59"/>
      <c r="V455" s="59" t="s">
        <v>78</v>
      </c>
    </row>
    <row r="456" spans="2:22" ht="17.45" customHeight="1">
      <c r="B456" s="31">
        <v>2025</v>
      </c>
      <c r="C456" s="31">
        <v>8</v>
      </c>
      <c r="D456" s="31" t="s">
        <v>15</v>
      </c>
      <c r="E456" s="31" t="s">
        <v>554</v>
      </c>
      <c r="F456" s="31" t="s">
        <v>100</v>
      </c>
      <c r="G456" s="31">
        <v>3911160501</v>
      </c>
      <c r="H456" s="31" t="s">
        <v>141</v>
      </c>
      <c r="I456" s="31" t="s">
        <v>2704</v>
      </c>
      <c r="J456" s="31" t="s">
        <v>37</v>
      </c>
      <c r="K456" s="31">
        <v>1</v>
      </c>
      <c r="L456" s="31" t="s">
        <v>92</v>
      </c>
      <c r="M456" s="33">
        <v>14235900</v>
      </c>
      <c r="N456" s="31"/>
      <c r="O456" s="152" t="s">
        <v>1161</v>
      </c>
      <c r="P456" s="31"/>
      <c r="Q456" s="31" t="s">
        <v>203</v>
      </c>
      <c r="R456" s="31" t="s">
        <v>695</v>
      </c>
      <c r="S456" s="31" t="s">
        <v>696</v>
      </c>
      <c r="T456" s="59" t="s">
        <v>3116</v>
      </c>
      <c r="U456" s="31"/>
      <c r="V456" s="31"/>
    </row>
    <row r="457" spans="2:22" ht="17.45" customHeight="1">
      <c r="B457" s="31">
        <v>2025</v>
      </c>
      <c r="C457" s="31">
        <v>8</v>
      </c>
      <c r="D457" s="31" t="s">
        <v>15</v>
      </c>
      <c r="E457" s="31" t="s">
        <v>554</v>
      </c>
      <c r="F457" s="31" t="s">
        <v>100</v>
      </c>
      <c r="G457" s="31">
        <v>3023160202</v>
      </c>
      <c r="H457" s="31" t="s">
        <v>2705</v>
      </c>
      <c r="I457" s="31" t="s">
        <v>2706</v>
      </c>
      <c r="J457" s="31" t="s">
        <v>16</v>
      </c>
      <c r="K457" s="31">
        <v>1</v>
      </c>
      <c r="L457" s="31" t="s">
        <v>116</v>
      </c>
      <c r="M457" s="33">
        <v>15340000</v>
      </c>
      <c r="N457" s="31"/>
      <c r="O457" s="152" t="s">
        <v>1161</v>
      </c>
      <c r="P457" s="31"/>
      <c r="Q457" s="31" t="s">
        <v>203</v>
      </c>
      <c r="R457" s="31" t="s">
        <v>695</v>
      </c>
      <c r="S457" s="31" t="s">
        <v>696</v>
      </c>
      <c r="T457" s="59" t="s">
        <v>3116</v>
      </c>
      <c r="U457" s="31"/>
      <c r="V457" s="31"/>
    </row>
    <row r="458" spans="2:22" ht="17.45" customHeight="1">
      <c r="B458" s="16">
        <v>2025</v>
      </c>
      <c r="C458" s="16">
        <v>8</v>
      </c>
      <c r="D458" s="16" t="s">
        <v>15</v>
      </c>
      <c r="E458" s="16" t="s">
        <v>554</v>
      </c>
      <c r="F458" s="16" t="s">
        <v>100</v>
      </c>
      <c r="G458" s="16">
        <v>3015200102</v>
      </c>
      <c r="H458" s="16" t="s">
        <v>297</v>
      </c>
      <c r="I458" s="16" t="s">
        <v>2707</v>
      </c>
      <c r="J458" s="16" t="s">
        <v>16</v>
      </c>
      <c r="K458" s="16">
        <v>53</v>
      </c>
      <c r="L458" s="16" t="s">
        <v>110</v>
      </c>
      <c r="M458" s="58">
        <v>11289000</v>
      </c>
      <c r="N458" s="16"/>
      <c r="O458" s="152" t="s">
        <v>1161</v>
      </c>
      <c r="P458" s="16"/>
      <c r="Q458" s="16" t="s">
        <v>203</v>
      </c>
      <c r="R458" s="16" t="s">
        <v>695</v>
      </c>
      <c r="S458" s="16" t="s">
        <v>696</v>
      </c>
      <c r="T458" s="59" t="s">
        <v>3116</v>
      </c>
      <c r="U458" s="16"/>
      <c r="V458" s="16"/>
    </row>
    <row r="459" spans="2:22" ht="17.45" customHeight="1">
      <c r="B459" s="16">
        <v>2025</v>
      </c>
      <c r="C459" s="16">
        <v>8</v>
      </c>
      <c r="D459" s="16" t="s">
        <v>15</v>
      </c>
      <c r="E459" s="16" t="s">
        <v>554</v>
      </c>
      <c r="F459" s="16" t="s">
        <v>100</v>
      </c>
      <c r="G459" s="16">
        <v>3015200102</v>
      </c>
      <c r="H459" s="16" t="s">
        <v>297</v>
      </c>
      <c r="I459" s="16" t="s">
        <v>2707</v>
      </c>
      <c r="J459" s="16" t="s">
        <v>16</v>
      </c>
      <c r="K459" s="16">
        <v>111</v>
      </c>
      <c r="L459" s="16" t="s">
        <v>235</v>
      </c>
      <c r="M459" s="58">
        <v>24087000</v>
      </c>
      <c r="N459" s="16"/>
      <c r="O459" s="152" t="s">
        <v>1161</v>
      </c>
      <c r="P459" s="16"/>
      <c r="Q459" s="16" t="s">
        <v>203</v>
      </c>
      <c r="R459" s="16" t="s">
        <v>695</v>
      </c>
      <c r="S459" s="16" t="s">
        <v>696</v>
      </c>
      <c r="T459" s="59" t="s">
        <v>3116</v>
      </c>
      <c r="U459" s="16"/>
      <c r="V459" s="16"/>
    </row>
    <row r="460" spans="2:22" ht="17.45" customHeight="1">
      <c r="B460" s="16">
        <v>2025</v>
      </c>
      <c r="C460" s="16">
        <v>8</v>
      </c>
      <c r="D460" s="16" t="s">
        <v>15</v>
      </c>
      <c r="E460" s="16" t="s">
        <v>554</v>
      </c>
      <c r="F460" s="16" t="s">
        <v>100</v>
      </c>
      <c r="G460" s="16">
        <v>3015200102</v>
      </c>
      <c r="H460" s="16" t="s">
        <v>297</v>
      </c>
      <c r="I460" s="16" t="s">
        <v>2708</v>
      </c>
      <c r="J460" s="16" t="s">
        <v>16</v>
      </c>
      <c r="K460" s="16">
        <v>1</v>
      </c>
      <c r="L460" s="16" t="s">
        <v>246</v>
      </c>
      <c r="M460" s="58">
        <v>445500</v>
      </c>
      <c r="N460" s="16"/>
      <c r="O460" s="152" t="s">
        <v>1161</v>
      </c>
      <c r="P460" s="16"/>
      <c r="Q460" s="16" t="s">
        <v>203</v>
      </c>
      <c r="R460" s="16" t="s">
        <v>695</v>
      </c>
      <c r="S460" s="16" t="s">
        <v>696</v>
      </c>
      <c r="T460" s="59" t="s">
        <v>3116</v>
      </c>
      <c r="U460" s="16"/>
      <c r="V460" s="16"/>
    </row>
    <row r="461" spans="2:22" ht="17.45" customHeight="1">
      <c r="B461" s="16">
        <v>2025</v>
      </c>
      <c r="C461" s="16">
        <v>8</v>
      </c>
      <c r="D461" s="16" t="s">
        <v>14</v>
      </c>
      <c r="E461" s="31" t="s">
        <v>554</v>
      </c>
      <c r="F461" s="31" t="s">
        <v>53</v>
      </c>
      <c r="G461" s="16">
        <v>3010990201</v>
      </c>
      <c r="H461" s="16" t="s">
        <v>2709</v>
      </c>
      <c r="I461" s="16" t="s">
        <v>309</v>
      </c>
      <c r="J461" s="16" t="s">
        <v>16</v>
      </c>
      <c r="K461" s="16">
        <v>276</v>
      </c>
      <c r="L461" s="16" t="s">
        <v>95</v>
      </c>
      <c r="M461" s="58">
        <v>3643200</v>
      </c>
      <c r="N461" s="16"/>
      <c r="O461" s="16"/>
      <c r="P461" s="16"/>
      <c r="Q461" s="16" t="s">
        <v>203</v>
      </c>
      <c r="R461" s="16" t="s">
        <v>695</v>
      </c>
      <c r="S461" s="16" t="s">
        <v>696</v>
      </c>
      <c r="T461" s="59" t="s">
        <v>3116</v>
      </c>
      <c r="U461" s="16"/>
      <c r="V461" s="16" t="s">
        <v>78</v>
      </c>
    </row>
    <row r="462" spans="2:22" ht="17.45" customHeight="1">
      <c r="B462" s="31">
        <v>2025</v>
      </c>
      <c r="C462" s="31">
        <v>8</v>
      </c>
      <c r="D462" s="31" t="s">
        <v>14</v>
      </c>
      <c r="E462" s="31" t="s">
        <v>554</v>
      </c>
      <c r="F462" s="31" t="s">
        <v>53</v>
      </c>
      <c r="G462" s="31">
        <v>3010990201</v>
      </c>
      <c r="H462" s="31" t="s">
        <v>2710</v>
      </c>
      <c r="I462" s="31" t="s">
        <v>2711</v>
      </c>
      <c r="J462" s="31" t="s">
        <v>16</v>
      </c>
      <c r="K462" s="31">
        <v>138</v>
      </c>
      <c r="L462" s="31" t="s">
        <v>95</v>
      </c>
      <c r="M462" s="33">
        <v>1821600</v>
      </c>
      <c r="N462" s="31"/>
      <c r="O462" s="31"/>
      <c r="P462" s="31"/>
      <c r="Q462" s="31" t="s">
        <v>203</v>
      </c>
      <c r="R462" s="31" t="s">
        <v>695</v>
      </c>
      <c r="S462" s="31" t="s">
        <v>696</v>
      </c>
      <c r="T462" s="59" t="s">
        <v>3116</v>
      </c>
      <c r="U462" s="31"/>
      <c r="V462" s="31" t="s">
        <v>78</v>
      </c>
    </row>
    <row r="463" spans="2:22" ht="17.45" customHeight="1">
      <c r="B463" s="31">
        <v>2025</v>
      </c>
      <c r="C463" s="31">
        <v>8</v>
      </c>
      <c r="D463" s="31" t="s">
        <v>14</v>
      </c>
      <c r="E463" s="31" t="s">
        <v>554</v>
      </c>
      <c r="F463" s="31" t="s">
        <v>51</v>
      </c>
      <c r="G463" s="31">
        <v>4323300101</v>
      </c>
      <c r="H463" s="31" t="s">
        <v>2712</v>
      </c>
      <c r="I463" s="31" t="s">
        <v>2713</v>
      </c>
      <c r="J463" s="31" t="s">
        <v>2714</v>
      </c>
      <c r="K463" s="31">
        <v>1</v>
      </c>
      <c r="L463" s="31" t="s">
        <v>92</v>
      </c>
      <c r="M463" s="33">
        <v>256991350</v>
      </c>
      <c r="N463" s="31"/>
      <c r="O463" s="31"/>
      <c r="P463" s="31"/>
      <c r="Q463" s="31" t="s">
        <v>203</v>
      </c>
      <c r="R463" s="31" t="s">
        <v>695</v>
      </c>
      <c r="S463" s="31" t="s">
        <v>696</v>
      </c>
      <c r="T463" s="59" t="s">
        <v>3116</v>
      </c>
      <c r="U463" s="31"/>
      <c r="V463" s="31"/>
    </row>
    <row r="464" spans="2:22" ht="17.45" customHeight="1">
      <c r="B464" s="31">
        <v>2025</v>
      </c>
      <c r="C464" s="31">
        <v>8</v>
      </c>
      <c r="D464" s="31" t="s">
        <v>14</v>
      </c>
      <c r="E464" s="31" t="s">
        <v>554</v>
      </c>
      <c r="F464" s="31" t="s">
        <v>51</v>
      </c>
      <c r="G464" s="31">
        <v>4111250101</v>
      </c>
      <c r="H464" s="31" t="s">
        <v>2715</v>
      </c>
      <c r="I464" s="31" t="s">
        <v>2716</v>
      </c>
      <c r="J464" s="31" t="s">
        <v>2714</v>
      </c>
      <c r="K464" s="31">
        <v>1</v>
      </c>
      <c r="L464" s="31" t="s">
        <v>92</v>
      </c>
      <c r="M464" s="33">
        <v>142468000</v>
      </c>
      <c r="N464" s="31"/>
      <c r="O464" s="31"/>
      <c r="P464" s="31"/>
      <c r="Q464" s="31" t="s">
        <v>203</v>
      </c>
      <c r="R464" s="31" t="s">
        <v>695</v>
      </c>
      <c r="S464" s="31" t="s">
        <v>696</v>
      </c>
      <c r="T464" s="59" t="s">
        <v>3116</v>
      </c>
      <c r="U464" s="31"/>
      <c r="V464" s="31"/>
    </row>
    <row r="465" spans="2:22" ht="17.45" customHeight="1">
      <c r="B465" s="31">
        <v>2025</v>
      </c>
      <c r="C465" s="31">
        <v>8</v>
      </c>
      <c r="D465" s="31" t="s">
        <v>14</v>
      </c>
      <c r="E465" s="31" t="s">
        <v>554</v>
      </c>
      <c r="F465" s="31" t="s">
        <v>51</v>
      </c>
      <c r="G465" s="31">
        <v>4111240701</v>
      </c>
      <c r="H465" s="31" t="s">
        <v>2717</v>
      </c>
      <c r="I465" s="31" t="s">
        <v>2718</v>
      </c>
      <c r="J465" s="31" t="s">
        <v>2714</v>
      </c>
      <c r="K465" s="31">
        <v>1</v>
      </c>
      <c r="L465" s="31" t="s">
        <v>92</v>
      </c>
      <c r="M465" s="33">
        <v>136820000</v>
      </c>
      <c r="N465" s="31"/>
      <c r="O465" s="31"/>
      <c r="P465" s="31"/>
      <c r="Q465" s="31" t="s">
        <v>203</v>
      </c>
      <c r="R465" s="31" t="s">
        <v>695</v>
      </c>
      <c r="S465" s="31" t="s">
        <v>696</v>
      </c>
      <c r="T465" s="59" t="s">
        <v>3116</v>
      </c>
      <c r="U465" s="31"/>
      <c r="V465" s="31"/>
    </row>
    <row r="466" spans="2:22" ht="17.45" customHeight="1">
      <c r="B466" s="31">
        <v>2025</v>
      </c>
      <c r="C466" s="31">
        <v>8</v>
      </c>
      <c r="D466" s="31" t="s">
        <v>14</v>
      </c>
      <c r="E466" s="31" t="s">
        <v>554</v>
      </c>
      <c r="F466" s="31" t="s">
        <v>53</v>
      </c>
      <c r="G466" s="31">
        <v>4321150701</v>
      </c>
      <c r="H466" s="31" t="s">
        <v>2719</v>
      </c>
      <c r="I466" s="31" t="s">
        <v>2720</v>
      </c>
      <c r="J466" s="31" t="s">
        <v>2721</v>
      </c>
      <c r="K466" s="31">
        <v>1</v>
      </c>
      <c r="L466" s="31" t="s">
        <v>92</v>
      </c>
      <c r="M466" s="33">
        <v>7810000</v>
      </c>
      <c r="N466" s="31"/>
      <c r="O466" s="31"/>
      <c r="P466" s="31"/>
      <c r="Q466" s="31" t="s">
        <v>203</v>
      </c>
      <c r="R466" s="31" t="s">
        <v>695</v>
      </c>
      <c r="S466" s="31" t="s">
        <v>696</v>
      </c>
      <c r="T466" s="59" t="s">
        <v>3116</v>
      </c>
      <c r="U466" s="31"/>
      <c r="V466" s="31" t="s">
        <v>78</v>
      </c>
    </row>
    <row r="467" spans="2:22" ht="17.45" customHeight="1">
      <c r="B467" s="31">
        <v>2025</v>
      </c>
      <c r="C467" s="31">
        <v>8</v>
      </c>
      <c r="D467" s="31" t="s">
        <v>14</v>
      </c>
      <c r="E467" s="31" t="s">
        <v>554</v>
      </c>
      <c r="F467" s="31" t="s">
        <v>53</v>
      </c>
      <c r="G467" s="31">
        <v>4617162201</v>
      </c>
      <c r="H467" s="31" t="s">
        <v>96</v>
      </c>
      <c r="I467" s="31" t="s">
        <v>2722</v>
      </c>
      <c r="J467" s="31" t="s">
        <v>2721</v>
      </c>
      <c r="K467" s="31">
        <v>1</v>
      </c>
      <c r="L467" s="31" t="s">
        <v>92</v>
      </c>
      <c r="M467" s="33">
        <v>41932000</v>
      </c>
      <c r="N467" s="31"/>
      <c r="O467" s="31"/>
      <c r="P467" s="31"/>
      <c r="Q467" s="31" t="s">
        <v>203</v>
      </c>
      <c r="R467" s="31" t="s">
        <v>695</v>
      </c>
      <c r="S467" s="31" t="s">
        <v>696</v>
      </c>
      <c r="T467" s="59" t="s">
        <v>3116</v>
      </c>
      <c r="U467" s="31"/>
      <c r="V467" s="31" t="s">
        <v>78</v>
      </c>
    </row>
    <row r="468" spans="2:22" ht="17.45" customHeight="1">
      <c r="B468" s="31">
        <v>2025</v>
      </c>
      <c r="C468" s="31">
        <v>9</v>
      </c>
      <c r="D468" s="31" t="s">
        <v>14</v>
      </c>
      <c r="E468" s="31" t="s">
        <v>1461</v>
      </c>
      <c r="F468" s="31" t="s">
        <v>100</v>
      </c>
      <c r="G468" s="31">
        <v>4014178203</v>
      </c>
      <c r="H468" s="31" t="s">
        <v>103</v>
      </c>
      <c r="I468" s="31" t="s">
        <v>2136</v>
      </c>
      <c r="J468" s="33" t="s">
        <v>237</v>
      </c>
      <c r="K468" s="33">
        <v>105</v>
      </c>
      <c r="L468" s="33" t="s">
        <v>98</v>
      </c>
      <c r="M468" s="33">
        <v>225000000</v>
      </c>
      <c r="N468" s="33"/>
      <c r="O468" s="33"/>
      <c r="P468" s="33"/>
      <c r="Q468" s="16" t="s">
        <v>1458</v>
      </c>
      <c r="R468" s="31" t="s">
        <v>3124</v>
      </c>
      <c r="S468" s="31"/>
      <c r="T468" s="59" t="s">
        <v>3116</v>
      </c>
      <c r="U468" s="31"/>
      <c r="V468" s="31"/>
    </row>
    <row r="469" spans="2:22" ht="17.45" customHeight="1">
      <c r="B469" s="31">
        <v>2025</v>
      </c>
      <c r="C469" s="31">
        <v>9</v>
      </c>
      <c r="D469" s="31" t="s">
        <v>14</v>
      </c>
      <c r="E469" s="31" t="s">
        <v>1462</v>
      </c>
      <c r="F469" s="31" t="s">
        <v>100</v>
      </c>
      <c r="G469" s="31">
        <v>4014178203</v>
      </c>
      <c r="H469" s="31" t="s">
        <v>103</v>
      </c>
      <c r="I469" s="31" t="s">
        <v>2137</v>
      </c>
      <c r="J469" s="33" t="s">
        <v>237</v>
      </c>
      <c r="K469" s="33">
        <v>30</v>
      </c>
      <c r="L469" s="33" t="s">
        <v>98</v>
      </c>
      <c r="M469" s="33">
        <v>31500000</v>
      </c>
      <c r="N469" s="33"/>
      <c r="O469" s="33"/>
      <c r="P469" s="33"/>
      <c r="Q469" s="16" t="s">
        <v>1458</v>
      </c>
      <c r="R469" s="31" t="s">
        <v>3124</v>
      </c>
      <c r="S469" s="31"/>
      <c r="T469" s="59" t="s">
        <v>3116</v>
      </c>
      <c r="U469" s="31"/>
      <c r="V469" s="31"/>
    </row>
    <row r="470" spans="2:22" ht="17.45" customHeight="1">
      <c r="B470" s="31">
        <v>2025</v>
      </c>
      <c r="C470" s="31">
        <v>9</v>
      </c>
      <c r="D470" s="31" t="s">
        <v>14</v>
      </c>
      <c r="E470" s="31" t="s">
        <v>1463</v>
      </c>
      <c r="F470" s="31" t="s">
        <v>100</v>
      </c>
      <c r="G470" s="31">
        <v>4014178203</v>
      </c>
      <c r="H470" s="31" t="s">
        <v>103</v>
      </c>
      <c r="I470" s="31" t="s">
        <v>2138</v>
      </c>
      <c r="J470" s="33" t="s">
        <v>237</v>
      </c>
      <c r="K470" s="33">
        <v>180</v>
      </c>
      <c r="L470" s="33" t="s">
        <v>98</v>
      </c>
      <c r="M470" s="33">
        <v>78750000</v>
      </c>
      <c r="N470" s="33"/>
      <c r="O470" s="33"/>
      <c r="P470" s="33"/>
      <c r="Q470" s="16" t="s">
        <v>1458</v>
      </c>
      <c r="R470" s="31" t="s">
        <v>3124</v>
      </c>
      <c r="S470" s="31"/>
      <c r="T470" s="59" t="s">
        <v>3116</v>
      </c>
      <c r="U470" s="31"/>
      <c r="V470" s="31"/>
    </row>
    <row r="471" spans="2:22" ht="17.45" customHeight="1">
      <c r="B471" s="31">
        <v>2025</v>
      </c>
      <c r="C471" s="31">
        <v>9</v>
      </c>
      <c r="D471" s="31" t="s">
        <v>14</v>
      </c>
      <c r="E471" s="31" t="s">
        <v>1464</v>
      </c>
      <c r="F471" s="31" t="s">
        <v>100</v>
      </c>
      <c r="G471" s="31">
        <v>3020179401</v>
      </c>
      <c r="H471" s="31" t="s">
        <v>2139</v>
      </c>
      <c r="I471" s="31" t="s">
        <v>2140</v>
      </c>
      <c r="J471" s="33" t="s">
        <v>2141</v>
      </c>
      <c r="K471" s="33">
        <v>1000</v>
      </c>
      <c r="L471" s="33" t="s">
        <v>102</v>
      </c>
      <c r="M471" s="33">
        <v>18000000</v>
      </c>
      <c r="N471" s="33"/>
      <c r="O471" s="33"/>
      <c r="P471" s="33"/>
      <c r="Q471" s="16" t="s">
        <v>1458</v>
      </c>
      <c r="R471" s="31" t="s">
        <v>3124</v>
      </c>
      <c r="S471" s="31"/>
      <c r="T471" s="59" t="s">
        <v>3116</v>
      </c>
      <c r="U471" s="31"/>
      <c r="V471" s="31"/>
    </row>
    <row r="472" spans="2:22" ht="17.45" customHeight="1">
      <c r="B472" s="31">
        <v>2025</v>
      </c>
      <c r="C472" s="31">
        <v>9</v>
      </c>
      <c r="D472" s="31" t="s">
        <v>14</v>
      </c>
      <c r="E472" s="31" t="s">
        <v>1465</v>
      </c>
      <c r="F472" s="31" t="s">
        <v>100</v>
      </c>
      <c r="G472" s="31">
        <v>3011150501</v>
      </c>
      <c r="H472" s="31" t="s">
        <v>94</v>
      </c>
      <c r="I472" s="31" t="s">
        <v>2142</v>
      </c>
      <c r="J472" s="33" t="s">
        <v>239</v>
      </c>
      <c r="K472" s="33">
        <v>300</v>
      </c>
      <c r="L472" s="33" t="s">
        <v>235</v>
      </c>
      <c r="M472" s="33">
        <v>562500000</v>
      </c>
      <c r="N472" s="33"/>
      <c r="O472" s="33"/>
      <c r="P472" s="33"/>
      <c r="Q472" s="16" t="s">
        <v>1458</v>
      </c>
      <c r="R472" s="31" t="s">
        <v>3124</v>
      </c>
      <c r="S472" s="31"/>
      <c r="T472" s="59" t="s">
        <v>3116</v>
      </c>
      <c r="U472" s="31"/>
      <c r="V472" s="16"/>
    </row>
    <row r="473" spans="2:22" ht="17.45" customHeight="1">
      <c r="B473" s="31">
        <v>2025</v>
      </c>
      <c r="C473" s="31">
        <v>9</v>
      </c>
      <c r="D473" s="31" t="s">
        <v>14</v>
      </c>
      <c r="E473" s="31" t="s">
        <v>1466</v>
      </c>
      <c r="F473" s="31" t="s">
        <v>100</v>
      </c>
      <c r="G473" s="31">
        <v>3011150501</v>
      </c>
      <c r="H473" s="31" t="s">
        <v>94</v>
      </c>
      <c r="I473" s="31" t="s">
        <v>2143</v>
      </c>
      <c r="J473" s="33" t="s">
        <v>237</v>
      </c>
      <c r="K473" s="33">
        <v>150</v>
      </c>
      <c r="L473" s="33" t="s">
        <v>235</v>
      </c>
      <c r="M473" s="33">
        <v>76500000</v>
      </c>
      <c r="N473" s="33"/>
      <c r="O473" s="33"/>
      <c r="P473" s="33"/>
      <c r="Q473" s="16" t="s">
        <v>1458</v>
      </c>
      <c r="R473" s="31" t="s">
        <v>3124</v>
      </c>
      <c r="S473" s="31"/>
      <c r="T473" s="59" t="s">
        <v>3116</v>
      </c>
      <c r="U473" s="31"/>
      <c r="V473" s="16"/>
    </row>
    <row r="474" spans="2:22" ht="17.45" customHeight="1">
      <c r="B474" s="31">
        <v>2025</v>
      </c>
      <c r="C474" s="31">
        <v>9</v>
      </c>
      <c r="D474" s="31" t="s">
        <v>14</v>
      </c>
      <c r="E474" s="31" t="s">
        <v>1467</v>
      </c>
      <c r="F474" s="31" t="s">
        <v>100</v>
      </c>
      <c r="G474" s="31">
        <v>4014178203</v>
      </c>
      <c r="H474" s="31" t="s">
        <v>103</v>
      </c>
      <c r="I474" s="31" t="s">
        <v>2144</v>
      </c>
      <c r="J474" s="33" t="s">
        <v>237</v>
      </c>
      <c r="K474" s="33">
        <v>62.5</v>
      </c>
      <c r="L474" s="33" t="s">
        <v>98</v>
      </c>
      <c r="M474" s="33">
        <v>45000000</v>
      </c>
      <c r="N474" s="33"/>
      <c r="O474" s="33"/>
      <c r="P474" s="33"/>
      <c r="Q474" s="16" t="s">
        <v>1458</v>
      </c>
      <c r="R474" s="31" t="s">
        <v>3124</v>
      </c>
      <c r="S474" s="31"/>
      <c r="T474" s="59" t="s">
        <v>3116</v>
      </c>
      <c r="U474" s="31"/>
      <c r="V474" s="16"/>
    </row>
    <row r="475" spans="2:22" ht="17.45" customHeight="1">
      <c r="B475" s="31">
        <v>2025</v>
      </c>
      <c r="C475" s="31">
        <v>9</v>
      </c>
      <c r="D475" s="31" t="s">
        <v>14</v>
      </c>
      <c r="E475" s="31" t="s">
        <v>2155</v>
      </c>
      <c r="F475" s="31" t="s">
        <v>100</v>
      </c>
      <c r="G475" s="31">
        <v>3012169901</v>
      </c>
      <c r="H475" s="31" t="s">
        <v>2156</v>
      </c>
      <c r="I475" s="31" t="s">
        <v>2157</v>
      </c>
      <c r="J475" s="33" t="s">
        <v>237</v>
      </c>
      <c r="K475" s="33">
        <v>87</v>
      </c>
      <c r="L475" s="33" t="s">
        <v>116</v>
      </c>
      <c r="M475" s="33">
        <v>45000000</v>
      </c>
      <c r="N475" s="33"/>
      <c r="O475" s="152" t="s">
        <v>1161</v>
      </c>
      <c r="P475" s="33"/>
      <c r="Q475" s="31" t="s">
        <v>2152</v>
      </c>
      <c r="R475" s="31" t="s">
        <v>2158</v>
      </c>
      <c r="S475" s="31" t="s">
        <v>2159</v>
      </c>
      <c r="T475" s="59" t="s">
        <v>3116</v>
      </c>
      <c r="U475" s="31"/>
      <c r="V475" s="16"/>
    </row>
    <row r="476" spans="2:22" ht="17.45" customHeight="1">
      <c r="B476" s="31">
        <v>2025</v>
      </c>
      <c r="C476" s="31">
        <v>9</v>
      </c>
      <c r="D476" s="31" t="s">
        <v>14</v>
      </c>
      <c r="E476" s="31" t="s">
        <v>2170</v>
      </c>
      <c r="F476" s="31" t="s">
        <v>51</v>
      </c>
      <c r="G476" s="31">
        <v>4014178203</v>
      </c>
      <c r="H476" s="31" t="s">
        <v>103</v>
      </c>
      <c r="I476" s="31" t="s">
        <v>564</v>
      </c>
      <c r="J476" s="33" t="s">
        <v>103</v>
      </c>
      <c r="K476" s="33">
        <v>400</v>
      </c>
      <c r="L476" s="33" t="s">
        <v>98</v>
      </c>
      <c r="M476" s="33">
        <v>234640000</v>
      </c>
      <c r="N476" s="33"/>
      <c r="O476" s="152" t="s">
        <v>1161</v>
      </c>
      <c r="P476" s="33"/>
      <c r="Q476" s="31" t="s">
        <v>1482</v>
      </c>
      <c r="R476" s="31" t="s">
        <v>2171</v>
      </c>
      <c r="S476" s="31" t="s">
        <v>2172</v>
      </c>
      <c r="T476" s="59" t="s">
        <v>3116</v>
      </c>
      <c r="U476" s="31"/>
      <c r="V476" s="16"/>
    </row>
    <row r="477" spans="2:22" ht="17.45" customHeight="1">
      <c r="B477" s="59">
        <v>2025</v>
      </c>
      <c r="C477" s="59">
        <v>9</v>
      </c>
      <c r="D477" s="31" t="s">
        <v>15</v>
      </c>
      <c r="E477" s="31" t="s">
        <v>723</v>
      </c>
      <c r="F477" s="31" t="s">
        <v>100</v>
      </c>
      <c r="G477" s="31">
        <v>3017169801</v>
      </c>
      <c r="H477" s="31" t="s">
        <v>135</v>
      </c>
      <c r="I477" s="31" t="s">
        <v>697</v>
      </c>
      <c r="J477" s="33" t="s">
        <v>17</v>
      </c>
      <c r="K477" s="33">
        <v>893.2</v>
      </c>
      <c r="L477" s="33" t="s">
        <v>244</v>
      </c>
      <c r="M477" s="33">
        <v>14112560</v>
      </c>
      <c r="N477" s="33"/>
      <c r="O477" s="152" t="s">
        <v>1161</v>
      </c>
      <c r="P477" s="33"/>
      <c r="Q477" s="31" t="s">
        <v>321</v>
      </c>
      <c r="R477" s="31" t="s">
        <v>322</v>
      </c>
      <c r="S477" s="31" t="s">
        <v>323</v>
      </c>
      <c r="T477" s="59" t="s">
        <v>3116</v>
      </c>
      <c r="U477" s="31"/>
      <c r="V477" s="64"/>
    </row>
    <row r="478" spans="2:22" ht="17.45" customHeight="1">
      <c r="B478" s="90">
        <v>2025</v>
      </c>
      <c r="C478" s="59">
        <v>9</v>
      </c>
      <c r="D478" s="90" t="s">
        <v>14</v>
      </c>
      <c r="E478" s="90" t="s">
        <v>975</v>
      </c>
      <c r="F478" s="59" t="s">
        <v>51</v>
      </c>
      <c r="G478" s="59">
        <v>4014218702</v>
      </c>
      <c r="H478" s="59" t="s">
        <v>2263</v>
      </c>
      <c r="I478" s="59" t="s">
        <v>2264</v>
      </c>
      <c r="J478" s="32" t="s">
        <v>876</v>
      </c>
      <c r="K478" s="32">
        <v>46000</v>
      </c>
      <c r="L478" s="32" t="s">
        <v>957</v>
      </c>
      <c r="M478" s="32">
        <v>200000000</v>
      </c>
      <c r="N478" s="32"/>
      <c r="O478" s="32"/>
      <c r="P478" s="32"/>
      <c r="Q478" s="59" t="s">
        <v>965</v>
      </c>
      <c r="R478" s="59" t="s">
        <v>2265</v>
      </c>
      <c r="S478" s="59" t="s">
        <v>2266</v>
      </c>
      <c r="T478" s="59" t="s">
        <v>3116</v>
      </c>
      <c r="U478" s="59"/>
      <c r="V478" s="64"/>
    </row>
    <row r="479" spans="2:22" ht="17.45" customHeight="1">
      <c r="B479" s="59">
        <v>2025</v>
      </c>
      <c r="C479" s="59">
        <v>9</v>
      </c>
      <c r="D479" s="59" t="s">
        <v>15</v>
      </c>
      <c r="E479" s="59" t="s">
        <v>2257</v>
      </c>
      <c r="F479" s="59" t="s">
        <v>53</v>
      </c>
      <c r="G479" s="59">
        <v>4015151301</v>
      </c>
      <c r="H479" s="59" t="s">
        <v>101</v>
      </c>
      <c r="I479" s="59"/>
      <c r="J479" s="59"/>
      <c r="K479" s="59">
        <v>3</v>
      </c>
      <c r="L479" s="59" t="s">
        <v>97</v>
      </c>
      <c r="M479" s="32">
        <v>363000000</v>
      </c>
      <c r="N479" s="33" t="s">
        <v>1804</v>
      </c>
      <c r="O479" s="59"/>
      <c r="P479" s="59"/>
      <c r="Q479" s="59" t="s">
        <v>332</v>
      </c>
      <c r="R479" s="59" t="s">
        <v>378</v>
      </c>
      <c r="S479" s="59" t="s">
        <v>379</v>
      </c>
      <c r="T479" s="59" t="s">
        <v>3116</v>
      </c>
      <c r="U479" s="59"/>
      <c r="V479" s="64" t="s">
        <v>2258</v>
      </c>
    </row>
    <row r="480" spans="2:22" ht="17.45" customHeight="1">
      <c r="B480" s="31">
        <v>2025</v>
      </c>
      <c r="C480" s="31">
        <v>9</v>
      </c>
      <c r="D480" s="31" t="s">
        <v>14</v>
      </c>
      <c r="E480" s="31" t="s">
        <v>2178</v>
      </c>
      <c r="F480" s="31" t="s">
        <v>850</v>
      </c>
      <c r="G480" s="31">
        <v>4014229801</v>
      </c>
      <c r="H480" s="31" t="s">
        <v>2179</v>
      </c>
      <c r="I480" s="31" t="s">
        <v>2180</v>
      </c>
      <c r="J480" s="33" t="s">
        <v>2181</v>
      </c>
      <c r="K480" s="33">
        <v>3</v>
      </c>
      <c r="L480" s="33" t="s">
        <v>919</v>
      </c>
      <c r="M480" s="33">
        <v>25813000</v>
      </c>
      <c r="N480" s="33"/>
      <c r="O480" s="152" t="s">
        <v>1161</v>
      </c>
      <c r="P480" s="33"/>
      <c r="Q480" s="31" t="s">
        <v>939</v>
      </c>
      <c r="R480" s="31" t="s">
        <v>1494</v>
      </c>
      <c r="S480" s="31" t="s">
        <v>1495</v>
      </c>
      <c r="T480" s="59" t="s">
        <v>3116</v>
      </c>
      <c r="U480" s="31"/>
      <c r="V480" s="16"/>
    </row>
    <row r="481" spans="2:22" ht="17.45" customHeight="1">
      <c r="B481" s="31">
        <v>2025</v>
      </c>
      <c r="C481" s="31">
        <v>9</v>
      </c>
      <c r="D481" s="31" t="s">
        <v>14</v>
      </c>
      <c r="E481" s="31" t="s">
        <v>2182</v>
      </c>
      <c r="F481" s="31" t="s">
        <v>850</v>
      </c>
      <c r="G481" s="31">
        <v>4014229801</v>
      </c>
      <c r="H481" s="31" t="s">
        <v>2179</v>
      </c>
      <c r="I481" s="31" t="s">
        <v>2180</v>
      </c>
      <c r="J481" s="33" t="s">
        <v>2181</v>
      </c>
      <c r="K481" s="33">
        <v>4</v>
      </c>
      <c r="L481" s="33" t="s">
        <v>919</v>
      </c>
      <c r="M481" s="33">
        <v>34417000</v>
      </c>
      <c r="N481" s="33"/>
      <c r="O481" s="152" t="s">
        <v>1161</v>
      </c>
      <c r="P481" s="33"/>
      <c r="Q481" s="31" t="s">
        <v>939</v>
      </c>
      <c r="R481" s="31" t="s">
        <v>1494</v>
      </c>
      <c r="S481" s="31" t="s">
        <v>1495</v>
      </c>
      <c r="T481" s="59" t="s">
        <v>3116</v>
      </c>
      <c r="U481" s="31"/>
      <c r="V481" s="16"/>
    </row>
    <row r="482" spans="2:22" ht="17.45" customHeight="1">
      <c r="B482" s="31">
        <v>2025</v>
      </c>
      <c r="C482" s="31">
        <v>9</v>
      </c>
      <c r="D482" s="31" t="s">
        <v>14</v>
      </c>
      <c r="E482" s="31" t="s">
        <v>2183</v>
      </c>
      <c r="F482" s="31" t="s">
        <v>850</v>
      </c>
      <c r="G482" s="31">
        <v>4014229801</v>
      </c>
      <c r="H482" s="31" t="s">
        <v>2179</v>
      </c>
      <c r="I482" s="31" t="s">
        <v>2180</v>
      </c>
      <c r="J482" s="33" t="s">
        <v>2181</v>
      </c>
      <c r="K482" s="33">
        <v>2</v>
      </c>
      <c r="L482" s="33" t="s">
        <v>919</v>
      </c>
      <c r="M482" s="33">
        <v>17208000</v>
      </c>
      <c r="N482" s="33"/>
      <c r="O482" s="152" t="s">
        <v>1161</v>
      </c>
      <c r="P482" s="33"/>
      <c r="Q482" s="31" t="s">
        <v>939</v>
      </c>
      <c r="R482" s="31" t="s">
        <v>1494</v>
      </c>
      <c r="S482" s="31" t="s">
        <v>1495</v>
      </c>
      <c r="T482" s="59" t="s">
        <v>3116</v>
      </c>
      <c r="U482" s="31"/>
      <c r="V482" s="16"/>
    </row>
    <row r="483" spans="2:22" ht="17.45" customHeight="1">
      <c r="B483" s="35">
        <v>2025</v>
      </c>
      <c r="C483" s="35">
        <v>9</v>
      </c>
      <c r="D483" s="35" t="s">
        <v>843</v>
      </c>
      <c r="E483" s="35" t="s">
        <v>2273</v>
      </c>
      <c r="F483" s="35" t="s">
        <v>100</v>
      </c>
      <c r="G483" s="35">
        <v>3012179301</v>
      </c>
      <c r="H483" s="35" t="s">
        <v>1030</v>
      </c>
      <c r="I483" s="35" t="s">
        <v>2274</v>
      </c>
      <c r="J483" s="41"/>
      <c r="K483" s="41">
        <v>215</v>
      </c>
      <c r="L483" s="41" t="s">
        <v>957</v>
      </c>
      <c r="M483" s="41">
        <v>14781250</v>
      </c>
      <c r="N483" s="41"/>
      <c r="O483" s="152" t="s">
        <v>1161</v>
      </c>
      <c r="P483" s="41"/>
      <c r="Q483" s="35" t="s">
        <v>188</v>
      </c>
      <c r="R483" s="35" t="s">
        <v>982</v>
      </c>
      <c r="S483" s="35" t="s">
        <v>983</v>
      </c>
      <c r="T483" s="59" t="s">
        <v>3116</v>
      </c>
      <c r="U483" s="35"/>
      <c r="V483" s="79"/>
    </row>
    <row r="484" spans="2:22" ht="17.45" customHeight="1">
      <c r="B484" s="79">
        <v>2025</v>
      </c>
      <c r="C484" s="79">
        <v>9</v>
      </c>
      <c r="D484" s="79" t="s">
        <v>843</v>
      </c>
      <c r="E484" s="79" t="s">
        <v>2273</v>
      </c>
      <c r="F484" s="79" t="s">
        <v>100</v>
      </c>
      <c r="G484" s="79">
        <v>5512171801</v>
      </c>
      <c r="H484" s="79" t="s">
        <v>2275</v>
      </c>
      <c r="I484" s="79" t="s">
        <v>2276</v>
      </c>
      <c r="J484" s="96"/>
      <c r="K484" s="96">
        <v>4</v>
      </c>
      <c r="L484" s="96" t="s">
        <v>984</v>
      </c>
      <c r="M484" s="96">
        <v>11200000</v>
      </c>
      <c r="N484" s="96"/>
      <c r="O484" s="152" t="s">
        <v>1161</v>
      </c>
      <c r="P484" s="96"/>
      <c r="Q484" s="79" t="s">
        <v>188</v>
      </c>
      <c r="R484" s="79" t="s">
        <v>982</v>
      </c>
      <c r="S484" s="79" t="s">
        <v>983</v>
      </c>
      <c r="T484" s="59" t="s">
        <v>3116</v>
      </c>
      <c r="U484" s="79"/>
      <c r="V484" s="79"/>
    </row>
    <row r="485" spans="2:22" ht="17.45" customHeight="1">
      <c r="B485" s="16">
        <v>2025</v>
      </c>
      <c r="C485" s="31">
        <v>9</v>
      </c>
      <c r="D485" s="31" t="s">
        <v>843</v>
      </c>
      <c r="E485" s="31" t="s">
        <v>2309</v>
      </c>
      <c r="F485" s="31" t="s">
        <v>850</v>
      </c>
      <c r="G485" s="31">
        <v>3018150801</v>
      </c>
      <c r="H485" s="31" t="s">
        <v>2310</v>
      </c>
      <c r="I485" s="31" t="s">
        <v>2311</v>
      </c>
      <c r="J485" s="33" t="s">
        <v>876</v>
      </c>
      <c r="K485" s="33">
        <v>2</v>
      </c>
      <c r="L485" s="33" t="s">
        <v>984</v>
      </c>
      <c r="M485" s="33">
        <v>260000</v>
      </c>
      <c r="N485" s="33"/>
      <c r="O485" s="152" t="s">
        <v>1161</v>
      </c>
      <c r="P485" s="33"/>
      <c r="Q485" s="31" t="s">
        <v>2305</v>
      </c>
      <c r="R485" s="31" t="s">
        <v>995</v>
      </c>
      <c r="S485" s="31" t="s">
        <v>996</v>
      </c>
      <c r="T485" s="59" t="s">
        <v>3116</v>
      </c>
      <c r="U485" s="31"/>
      <c r="V485" s="31"/>
    </row>
    <row r="486" spans="2:22" ht="17.45" customHeight="1">
      <c r="B486" s="16">
        <v>2025</v>
      </c>
      <c r="C486" s="31">
        <v>9</v>
      </c>
      <c r="D486" s="31" t="s">
        <v>843</v>
      </c>
      <c r="E486" s="31" t="s">
        <v>2309</v>
      </c>
      <c r="F486" s="31" t="s">
        <v>850</v>
      </c>
      <c r="G486" s="31">
        <v>3018150801</v>
      </c>
      <c r="H486" s="31" t="s">
        <v>994</v>
      </c>
      <c r="I486" s="31" t="s">
        <v>2312</v>
      </c>
      <c r="J486" s="33" t="s">
        <v>876</v>
      </c>
      <c r="K486" s="33">
        <v>2</v>
      </c>
      <c r="L486" s="33" t="s">
        <v>984</v>
      </c>
      <c r="M486" s="33">
        <v>280000</v>
      </c>
      <c r="N486" s="33"/>
      <c r="O486" s="152" t="s">
        <v>1161</v>
      </c>
      <c r="P486" s="33"/>
      <c r="Q486" s="31" t="s">
        <v>2305</v>
      </c>
      <c r="R486" s="31" t="s">
        <v>995</v>
      </c>
      <c r="S486" s="31" t="s">
        <v>996</v>
      </c>
      <c r="T486" s="59" t="s">
        <v>3116</v>
      </c>
      <c r="U486" s="31"/>
      <c r="V486" s="31"/>
    </row>
    <row r="487" spans="2:22" ht="17.45" customHeight="1">
      <c r="B487" s="59">
        <v>2025</v>
      </c>
      <c r="C487" s="59">
        <v>9</v>
      </c>
      <c r="D487" s="31" t="s">
        <v>15</v>
      </c>
      <c r="E487" s="31" t="s">
        <v>512</v>
      </c>
      <c r="F487" s="31" t="s">
        <v>100</v>
      </c>
      <c r="G487" s="31">
        <v>3015200102</v>
      </c>
      <c r="H487" s="31" t="s">
        <v>297</v>
      </c>
      <c r="I487" s="31" t="s">
        <v>727</v>
      </c>
      <c r="J487" s="33" t="s">
        <v>16</v>
      </c>
      <c r="K487" s="33">
        <v>75</v>
      </c>
      <c r="L487" s="33" t="s">
        <v>110</v>
      </c>
      <c r="M487" s="33">
        <v>10575000</v>
      </c>
      <c r="N487" s="33"/>
      <c r="O487" s="152" t="s">
        <v>1161</v>
      </c>
      <c r="P487" s="33"/>
      <c r="Q487" s="31" t="s">
        <v>340</v>
      </c>
      <c r="R487" s="31" t="s">
        <v>510</v>
      </c>
      <c r="S487" s="31" t="s">
        <v>511</v>
      </c>
      <c r="T487" s="59" t="s">
        <v>3116</v>
      </c>
      <c r="U487" s="31"/>
      <c r="V487" s="59"/>
    </row>
    <row r="488" spans="2:22" ht="17.45" customHeight="1">
      <c r="B488" s="59">
        <v>2025</v>
      </c>
      <c r="C488" s="59">
        <v>9</v>
      </c>
      <c r="D488" s="31" t="s">
        <v>15</v>
      </c>
      <c r="E488" s="31" t="s">
        <v>512</v>
      </c>
      <c r="F488" s="31" t="s">
        <v>100</v>
      </c>
      <c r="G488" s="31">
        <v>4014178203</v>
      </c>
      <c r="H488" s="31" t="s">
        <v>103</v>
      </c>
      <c r="I488" s="31" t="s">
        <v>737</v>
      </c>
      <c r="J488" s="33" t="s">
        <v>16</v>
      </c>
      <c r="K488" s="33">
        <v>103</v>
      </c>
      <c r="L488" s="33" t="s">
        <v>98</v>
      </c>
      <c r="M488" s="33">
        <v>15223400</v>
      </c>
      <c r="N488" s="33"/>
      <c r="O488" s="152" t="s">
        <v>1161</v>
      </c>
      <c r="P488" s="33"/>
      <c r="Q488" s="31" t="s">
        <v>340</v>
      </c>
      <c r="R488" s="31" t="s">
        <v>510</v>
      </c>
      <c r="S488" s="31" t="s">
        <v>511</v>
      </c>
      <c r="T488" s="59" t="s">
        <v>3116</v>
      </c>
      <c r="U488" s="31"/>
      <c r="V488" s="59"/>
    </row>
    <row r="489" spans="2:22" ht="17.45" customHeight="1">
      <c r="B489" s="59">
        <v>2025</v>
      </c>
      <c r="C489" s="59">
        <v>9</v>
      </c>
      <c r="D489" s="59" t="s">
        <v>15</v>
      </c>
      <c r="E489" s="59" t="s">
        <v>2292</v>
      </c>
      <c r="F489" s="59" t="s">
        <v>100</v>
      </c>
      <c r="G489" s="59">
        <v>3010161901</v>
      </c>
      <c r="H489" s="59" t="s">
        <v>107</v>
      </c>
      <c r="I489" s="59" t="s">
        <v>2293</v>
      </c>
      <c r="J489" s="32" t="s">
        <v>16</v>
      </c>
      <c r="K489" s="32">
        <v>150</v>
      </c>
      <c r="L489" s="32" t="s">
        <v>106</v>
      </c>
      <c r="M489" s="32">
        <v>134071500</v>
      </c>
      <c r="N489" s="32"/>
      <c r="O489" s="32"/>
      <c r="P489" s="32" t="s">
        <v>3119</v>
      </c>
      <c r="Q489" s="56" t="s">
        <v>189</v>
      </c>
      <c r="R489" s="59" t="s">
        <v>1538</v>
      </c>
      <c r="S489" s="59" t="s">
        <v>1539</v>
      </c>
      <c r="T489" s="59" t="s">
        <v>3116</v>
      </c>
      <c r="U489" s="59"/>
      <c r="V489" s="59"/>
    </row>
    <row r="490" spans="2:22" ht="17.45" customHeight="1">
      <c r="B490" s="31">
        <v>2025</v>
      </c>
      <c r="C490" s="31">
        <v>9</v>
      </c>
      <c r="D490" s="31" t="s">
        <v>14</v>
      </c>
      <c r="E490" s="31" t="s">
        <v>2384</v>
      </c>
      <c r="F490" s="31" t="s">
        <v>100</v>
      </c>
      <c r="G490" s="31">
        <v>4014162001</v>
      </c>
      <c r="H490" s="31" t="s">
        <v>132</v>
      </c>
      <c r="I490" s="31" t="s">
        <v>2385</v>
      </c>
      <c r="J490" s="32" t="s">
        <v>224</v>
      </c>
      <c r="K490" s="44">
        <v>3</v>
      </c>
      <c r="L490" s="32" t="s">
        <v>97</v>
      </c>
      <c r="M490" s="32">
        <v>15930000</v>
      </c>
      <c r="N490" s="32"/>
      <c r="O490" s="152" t="s">
        <v>1161</v>
      </c>
      <c r="P490" s="33"/>
      <c r="Q490" s="31" t="s">
        <v>2386</v>
      </c>
      <c r="R490" s="31" t="s">
        <v>1146</v>
      </c>
      <c r="S490" s="31" t="s">
        <v>2387</v>
      </c>
      <c r="T490" s="59" t="s">
        <v>3116</v>
      </c>
      <c r="U490" s="31"/>
      <c r="V490" s="31"/>
    </row>
    <row r="491" spans="2:22" ht="17.45" customHeight="1">
      <c r="B491" s="31">
        <v>2025</v>
      </c>
      <c r="C491" s="31">
        <v>9</v>
      </c>
      <c r="D491" s="31" t="s">
        <v>14</v>
      </c>
      <c r="E491" s="31" t="s">
        <v>2388</v>
      </c>
      <c r="F491" s="31" t="s">
        <v>100</v>
      </c>
      <c r="G491" s="31">
        <v>4014231201</v>
      </c>
      <c r="H491" s="31" t="s">
        <v>140</v>
      </c>
      <c r="I491" s="31" t="s">
        <v>2385</v>
      </c>
      <c r="J491" s="32" t="s">
        <v>224</v>
      </c>
      <c r="K491" s="44">
        <v>3</v>
      </c>
      <c r="L491" s="32" t="s">
        <v>97</v>
      </c>
      <c r="M491" s="32">
        <v>7098000</v>
      </c>
      <c r="N491" s="32"/>
      <c r="O491" s="152" t="s">
        <v>1161</v>
      </c>
      <c r="P491" s="33"/>
      <c r="Q491" s="31" t="s">
        <v>2386</v>
      </c>
      <c r="R491" s="31" t="s">
        <v>1146</v>
      </c>
      <c r="S491" s="31" t="s">
        <v>2387</v>
      </c>
      <c r="T491" s="59" t="s">
        <v>3116</v>
      </c>
      <c r="U491" s="31"/>
      <c r="V491" s="31"/>
    </row>
    <row r="492" spans="2:22" ht="17.45" customHeight="1">
      <c r="B492" s="31">
        <v>2025</v>
      </c>
      <c r="C492" s="31">
        <v>9</v>
      </c>
      <c r="D492" s="31" t="s">
        <v>14</v>
      </c>
      <c r="E492" s="31" t="s">
        <v>2388</v>
      </c>
      <c r="F492" s="31" t="s">
        <v>100</v>
      </c>
      <c r="G492" s="31">
        <v>4014161501</v>
      </c>
      <c r="H492" s="31" t="s">
        <v>2389</v>
      </c>
      <c r="I492" s="31" t="s">
        <v>2385</v>
      </c>
      <c r="J492" s="32" t="s">
        <v>224</v>
      </c>
      <c r="K492" s="44">
        <v>3</v>
      </c>
      <c r="L492" s="32" t="s">
        <v>97</v>
      </c>
      <c r="M492" s="32">
        <v>11046000</v>
      </c>
      <c r="N492" s="32"/>
      <c r="O492" s="152" t="s">
        <v>1161</v>
      </c>
      <c r="P492" s="33"/>
      <c r="Q492" s="31" t="s">
        <v>2386</v>
      </c>
      <c r="R492" s="31" t="s">
        <v>1146</v>
      </c>
      <c r="S492" s="31" t="s">
        <v>2387</v>
      </c>
      <c r="T492" s="59" t="s">
        <v>3116</v>
      </c>
      <c r="U492" s="31"/>
      <c r="V492" s="31"/>
    </row>
    <row r="493" spans="2:22" ht="17.45" customHeight="1">
      <c r="B493" s="31">
        <v>2025</v>
      </c>
      <c r="C493" s="31">
        <v>9</v>
      </c>
      <c r="D493" s="31" t="s">
        <v>14</v>
      </c>
      <c r="E493" s="31" t="s">
        <v>2390</v>
      </c>
      <c r="F493" s="31" t="s">
        <v>100</v>
      </c>
      <c r="G493" s="31">
        <v>4014162001</v>
      </c>
      <c r="H493" s="31" t="s">
        <v>132</v>
      </c>
      <c r="I493" s="31" t="s">
        <v>985</v>
      </c>
      <c r="J493" s="32" t="s">
        <v>224</v>
      </c>
      <c r="K493" s="44">
        <v>2</v>
      </c>
      <c r="L493" s="32" t="s">
        <v>97</v>
      </c>
      <c r="M493" s="32">
        <v>5460000</v>
      </c>
      <c r="N493" s="32"/>
      <c r="O493" s="152" t="s">
        <v>1161</v>
      </c>
      <c r="P493" s="33"/>
      <c r="Q493" s="31" t="s">
        <v>2386</v>
      </c>
      <c r="R493" s="31" t="s">
        <v>1146</v>
      </c>
      <c r="S493" s="31" t="s">
        <v>2387</v>
      </c>
      <c r="T493" s="59" t="s">
        <v>3116</v>
      </c>
      <c r="U493" s="31"/>
      <c r="V493" s="31"/>
    </row>
    <row r="494" spans="2:22" ht="17.45" customHeight="1">
      <c r="B494" s="31">
        <v>2025</v>
      </c>
      <c r="C494" s="31">
        <v>9</v>
      </c>
      <c r="D494" s="31" t="s">
        <v>14</v>
      </c>
      <c r="E494" s="31" t="s">
        <v>2390</v>
      </c>
      <c r="F494" s="31" t="s">
        <v>100</v>
      </c>
      <c r="G494" s="31">
        <v>4014231201</v>
      </c>
      <c r="H494" s="31" t="s">
        <v>140</v>
      </c>
      <c r="I494" s="31" t="s">
        <v>985</v>
      </c>
      <c r="J494" s="32" t="s">
        <v>224</v>
      </c>
      <c r="K494" s="44">
        <v>2</v>
      </c>
      <c r="L494" s="32" t="s">
        <v>97</v>
      </c>
      <c r="M494" s="32">
        <v>3522000</v>
      </c>
      <c r="N494" s="32"/>
      <c r="O494" s="152" t="s">
        <v>1161</v>
      </c>
      <c r="P494" s="33"/>
      <c r="Q494" s="31" t="s">
        <v>2386</v>
      </c>
      <c r="R494" s="31" t="s">
        <v>1146</v>
      </c>
      <c r="S494" s="31" t="s">
        <v>2387</v>
      </c>
      <c r="T494" s="59" t="s">
        <v>3116</v>
      </c>
      <c r="U494" s="31"/>
      <c r="V494" s="31"/>
    </row>
    <row r="495" spans="2:22" ht="17.45" customHeight="1">
      <c r="B495" s="31">
        <v>2025</v>
      </c>
      <c r="C495" s="31">
        <v>9</v>
      </c>
      <c r="D495" s="31" t="s">
        <v>14</v>
      </c>
      <c r="E495" s="31" t="s">
        <v>2390</v>
      </c>
      <c r="F495" s="31" t="s">
        <v>100</v>
      </c>
      <c r="G495" s="31">
        <v>4014161501</v>
      </c>
      <c r="H495" s="31" t="s">
        <v>2389</v>
      </c>
      <c r="I495" s="31" t="s">
        <v>985</v>
      </c>
      <c r="J495" s="32" t="s">
        <v>224</v>
      </c>
      <c r="K495" s="44">
        <v>2</v>
      </c>
      <c r="L495" s="32" t="s">
        <v>97</v>
      </c>
      <c r="M495" s="32">
        <v>3782000</v>
      </c>
      <c r="N495" s="32"/>
      <c r="O495" s="152" t="s">
        <v>1161</v>
      </c>
      <c r="P495" s="33"/>
      <c r="Q495" s="31" t="s">
        <v>2386</v>
      </c>
      <c r="R495" s="31" t="s">
        <v>1146</v>
      </c>
      <c r="S495" s="31" t="s">
        <v>2387</v>
      </c>
      <c r="T495" s="59" t="s">
        <v>3116</v>
      </c>
      <c r="U495" s="31"/>
      <c r="V495" s="31"/>
    </row>
    <row r="496" spans="2:22" ht="17.45" customHeight="1">
      <c r="B496" s="31">
        <v>2025</v>
      </c>
      <c r="C496" s="31">
        <v>9</v>
      </c>
      <c r="D496" s="31" t="s">
        <v>15</v>
      </c>
      <c r="E496" s="31" t="s">
        <v>2313</v>
      </c>
      <c r="F496" s="31" t="s">
        <v>100</v>
      </c>
      <c r="G496" s="31">
        <v>3015200102</v>
      </c>
      <c r="H496" s="31" t="s">
        <v>126</v>
      </c>
      <c r="I496" s="31" t="s">
        <v>2314</v>
      </c>
      <c r="J496" s="31" t="s">
        <v>16</v>
      </c>
      <c r="K496" s="31">
        <v>101</v>
      </c>
      <c r="L496" s="31" t="s">
        <v>110</v>
      </c>
      <c r="M496" s="33">
        <v>16021000</v>
      </c>
      <c r="N496" s="31"/>
      <c r="O496" s="152" t="s">
        <v>1161</v>
      </c>
      <c r="P496" s="31"/>
      <c r="Q496" s="31" t="s">
        <v>193</v>
      </c>
      <c r="R496" s="31" t="s">
        <v>2315</v>
      </c>
      <c r="S496" s="31" t="s">
        <v>2316</v>
      </c>
      <c r="T496" s="59" t="s">
        <v>3116</v>
      </c>
      <c r="U496" s="31"/>
      <c r="V496" s="31"/>
    </row>
    <row r="497" spans="2:22" ht="17.45" customHeight="1">
      <c r="B497" s="31">
        <v>2025</v>
      </c>
      <c r="C497" s="31">
        <v>9</v>
      </c>
      <c r="D497" s="31" t="s">
        <v>15</v>
      </c>
      <c r="E497" s="31" t="s">
        <v>2313</v>
      </c>
      <c r="F497" s="31" t="s">
        <v>100</v>
      </c>
      <c r="G497" s="31">
        <v>3015200101</v>
      </c>
      <c r="H497" s="31" t="s">
        <v>2317</v>
      </c>
      <c r="I497" s="31" t="s">
        <v>2318</v>
      </c>
      <c r="J497" s="31" t="s">
        <v>16</v>
      </c>
      <c r="K497" s="31">
        <v>117</v>
      </c>
      <c r="L497" s="31" t="s">
        <v>110</v>
      </c>
      <c r="M497" s="33">
        <v>35160000</v>
      </c>
      <c r="N497" s="31"/>
      <c r="O497" s="152" t="s">
        <v>1161</v>
      </c>
      <c r="P497" s="31"/>
      <c r="Q497" s="31" t="s">
        <v>193</v>
      </c>
      <c r="R497" s="31" t="s">
        <v>2315</v>
      </c>
      <c r="S497" s="31" t="s">
        <v>2316</v>
      </c>
      <c r="T497" s="59" t="s">
        <v>3116</v>
      </c>
      <c r="U497" s="31"/>
      <c r="V497" s="31"/>
    </row>
    <row r="498" spans="2:22" ht="17.45" customHeight="1">
      <c r="B498" s="31">
        <v>2025</v>
      </c>
      <c r="C498" s="31">
        <v>9</v>
      </c>
      <c r="D498" s="31" t="s">
        <v>14</v>
      </c>
      <c r="E498" s="31" t="s">
        <v>2349</v>
      </c>
      <c r="F498" s="31" t="s">
        <v>100</v>
      </c>
      <c r="G498" s="31">
        <v>3911169701</v>
      </c>
      <c r="H498" s="31" t="s">
        <v>2347</v>
      </c>
      <c r="I498" s="31" t="s">
        <v>2348</v>
      </c>
      <c r="J498" s="33" t="s">
        <v>846</v>
      </c>
      <c r="K498" s="33">
        <v>4</v>
      </c>
      <c r="L498" s="33" t="s">
        <v>934</v>
      </c>
      <c r="M498" s="33">
        <v>24431000</v>
      </c>
      <c r="N498" s="33"/>
      <c r="O498" s="152" t="s">
        <v>1161</v>
      </c>
      <c r="P498" s="33"/>
      <c r="Q498" s="31" t="s">
        <v>2339</v>
      </c>
      <c r="R498" s="31" t="s">
        <v>2340</v>
      </c>
      <c r="S498" s="31" t="s">
        <v>2341</v>
      </c>
      <c r="T498" s="59" t="s">
        <v>3116</v>
      </c>
      <c r="U498" s="31"/>
      <c r="V498" s="31"/>
    </row>
    <row r="499" spans="2:22" ht="17.45" customHeight="1">
      <c r="B499" s="31">
        <v>2025</v>
      </c>
      <c r="C499" s="31">
        <v>9</v>
      </c>
      <c r="D499" s="31" t="s">
        <v>14</v>
      </c>
      <c r="E499" s="31" t="s">
        <v>352</v>
      </c>
      <c r="F499" s="31" t="s">
        <v>100</v>
      </c>
      <c r="G499" s="31">
        <v>4014178201</v>
      </c>
      <c r="H499" s="31" t="s">
        <v>655</v>
      </c>
      <c r="I499" s="31" t="s">
        <v>656</v>
      </c>
      <c r="J499" s="33" t="s">
        <v>247</v>
      </c>
      <c r="K499" s="43">
        <v>171</v>
      </c>
      <c r="L499" s="100" t="s">
        <v>98</v>
      </c>
      <c r="M499" s="33">
        <v>58054500</v>
      </c>
      <c r="N499" s="33"/>
      <c r="O499" s="152" t="s">
        <v>1161</v>
      </c>
      <c r="P499" s="32"/>
      <c r="Q499" s="31" t="s">
        <v>346</v>
      </c>
      <c r="R499" s="31" t="s">
        <v>350</v>
      </c>
      <c r="S499" s="31" t="s">
        <v>351</v>
      </c>
      <c r="T499" s="59" t="s">
        <v>3116</v>
      </c>
      <c r="U499" s="31"/>
      <c r="V499" s="31"/>
    </row>
    <row r="500" spans="2:22" ht="17.45" customHeight="1">
      <c r="B500" s="31">
        <v>2025</v>
      </c>
      <c r="C500" s="31">
        <v>9</v>
      </c>
      <c r="D500" s="31" t="s">
        <v>14</v>
      </c>
      <c r="E500" s="31" t="s">
        <v>352</v>
      </c>
      <c r="F500" s="31" t="s">
        <v>100</v>
      </c>
      <c r="G500" s="31">
        <v>3011150501</v>
      </c>
      <c r="H500" s="31" t="s">
        <v>94</v>
      </c>
      <c r="I500" s="31" t="s">
        <v>213</v>
      </c>
      <c r="J500" s="33" t="s">
        <v>247</v>
      </c>
      <c r="K500" s="43">
        <v>111</v>
      </c>
      <c r="L500" s="100" t="s">
        <v>119</v>
      </c>
      <c r="M500" s="33">
        <v>11401920</v>
      </c>
      <c r="N500" s="33"/>
      <c r="O500" s="152" t="s">
        <v>1161</v>
      </c>
      <c r="P500" s="32"/>
      <c r="Q500" s="31" t="s">
        <v>346</v>
      </c>
      <c r="R500" s="31" t="s">
        <v>350</v>
      </c>
      <c r="S500" s="31" t="s">
        <v>351</v>
      </c>
      <c r="T500" s="59" t="s">
        <v>3116</v>
      </c>
      <c r="U500" s="31"/>
      <c r="V500" s="31"/>
    </row>
    <row r="501" spans="2:22" ht="17.45" customHeight="1">
      <c r="B501" s="31">
        <v>2025</v>
      </c>
      <c r="C501" s="31">
        <v>9</v>
      </c>
      <c r="D501" s="31" t="s">
        <v>14</v>
      </c>
      <c r="E501" s="31" t="s">
        <v>2319</v>
      </c>
      <c r="F501" s="31" t="s">
        <v>100</v>
      </c>
      <c r="G501" s="31">
        <v>3013150202</v>
      </c>
      <c r="H501" s="31" t="s">
        <v>2320</v>
      </c>
      <c r="I501" s="31" t="s">
        <v>2321</v>
      </c>
      <c r="J501" s="33" t="s">
        <v>16</v>
      </c>
      <c r="K501" s="33">
        <v>530</v>
      </c>
      <c r="L501" s="33" t="s">
        <v>116</v>
      </c>
      <c r="M501" s="33">
        <v>170024000</v>
      </c>
      <c r="N501" s="33"/>
      <c r="O501" s="152" t="s">
        <v>1161</v>
      </c>
      <c r="P501" s="33"/>
      <c r="Q501" s="31" t="s">
        <v>1021</v>
      </c>
      <c r="R501" s="31" t="s">
        <v>2322</v>
      </c>
      <c r="S501" s="31" t="s">
        <v>2323</v>
      </c>
      <c r="T501" s="59" t="s">
        <v>3116</v>
      </c>
      <c r="U501" s="31"/>
      <c r="V501" s="31"/>
    </row>
    <row r="502" spans="2:22" ht="17.45" customHeight="1">
      <c r="B502" s="35">
        <v>2025</v>
      </c>
      <c r="C502" s="35">
        <v>9</v>
      </c>
      <c r="D502" s="35" t="s">
        <v>14</v>
      </c>
      <c r="E502" s="31" t="s">
        <v>584</v>
      </c>
      <c r="F502" s="31" t="s">
        <v>100</v>
      </c>
      <c r="G502" s="31">
        <v>3011150501</v>
      </c>
      <c r="H502" s="31" t="s">
        <v>94</v>
      </c>
      <c r="I502" s="31" t="s">
        <v>2327</v>
      </c>
      <c r="J502" s="32" t="s">
        <v>247</v>
      </c>
      <c r="K502" s="44">
        <v>1660</v>
      </c>
      <c r="L502" s="32" t="s">
        <v>119</v>
      </c>
      <c r="M502" s="32">
        <v>152241150</v>
      </c>
      <c r="N502" s="32"/>
      <c r="O502" s="152" t="s">
        <v>1161</v>
      </c>
      <c r="P502" s="33"/>
      <c r="Q502" s="31" t="s">
        <v>182</v>
      </c>
      <c r="R502" s="35" t="s">
        <v>354</v>
      </c>
      <c r="S502" s="35" t="s">
        <v>355</v>
      </c>
      <c r="T502" s="59" t="s">
        <v>3116</v>
      </c>
      <c r="U502" s="31"/>
      <c r="V502" s="31"/>
    </row>
    <row r="503" spans="2:22" ht="17.45" customHeight="1">
      <c r="B503" s="31">
        <v>2025</v>
      </c>
      <c r="C503" s="31">
        <v>9</v>
      </c>
      <c r="D503" s="31" t="s">
        <v>14</v>
      </c>
      <c r="E503" s="31" t="s">
        <v>558</v>
      </c>
      <c r="F503" s="31" t="s">
        <v>100</v>
      </c>
      <c r="G503" s="31">
        <v>3010161901</v>
      </c>
      <c r="H503" s="31" t="s">
        <v>107</v>
      </c>
      <c r="I503" s="31" t="s">
        <v>295</v>
      </c>
      <c r="J503" s="33" t="s">
        <v>16</v>
      </c>
      <c r="K503" s="45">
        <v>50</v>
      </c>
      <c r="L503" s="33" t="s">
        <v>106</v>
      </c>
      <c r="M503" s="33">
        <v>45000000</v>
      </c>
      <c r="N503" s="33"/>
      <c r="O503" s="152" t="s">
        <v>1161</v>
      </c>
      <c r="P503" s="33"/>
      <c r="Q503" s="49" t="s">
        <v>182</v>
      </c>
      <c r="R503" s="31" t="s">
        <v>557</v>
      </c>
      <c r="S503" s="31" t="s">
        <v>228</v>
      </c>
      <c r="T503" s="59" t="s">
        <v>3116</v>
      </c>
      <c r="U503" s="31"/>
      <c r="V503" s="31"/>
    </row>
    <row r="504" spans="2:22" ht="17.45" customHeight="1">
      <c r="B504" s="31">
        <v>2025</v>
      </c>
      <c r="C504" s="31">
        <v>9</v>
      </c>
      <c r="D504" s="31" t="s">
        <v>14</v>
      </c>
      <c r="E504" s="31" t="s">
        <v>556</v>
      </c>
      <c r="F504" s="31" t="s">
        <v>100</v>
      </c>
      <c r="G504" s="31">
        <v>3011150501</v>
      </c>
      <c r="H504" s="31" t="s">
        <v>94</v>
      </c>
      <c r="I504" s="31" t="s">
        <v>595</v>
      </c>
      <c r="J504" s="33" t="s">
        <v>16</v>
      </c>
      <c r="K504" s="45">
        <v>300</v>
      </c>
      <c r="L504" s="33" t="s">
        <v>95</v>
      </c>
      <c r="M504" s="33">
        <v>30000000</v>
      </c>
      <c r="N504" s="33"/>
      <c r="O504" s="152" t="s">
        <v>1161</v>
      </c>
      <c r="P504" s="33"/>
      <c r="Q504" s="49" t="s">
        <v>182</v>
      </c>
      <c r="R504" s="31" t="s">
        <v>557</v>
      </c>
      <c r="S504" s="31" t="s">
        <v>228</v>
      </c>
      <c r="T504" s="59" t="s">
        <v>3116</v>
      </c>
      <c r="U504" s="31"/>
      <c r="V504" s="31"/>
    </row>
    <row r="505" spans="2:22" ht="17.45" customHeight="1">
      <c r="B505" s="31">
        <v>2025</v>
      </c>
      <c r="C505" s="31">
        <v>9</v>
      </c>
      <c r="D505" s="31" t="s">
        <v>14</v>
      </c>
      <c r="E505" s="31" t="s">
        <v>556</v>
      </c>
      <c r="F505" s="31" t="s">
        <v>100</v>
      </c>
      <c r="G505" s="31">
        <v>3010161901</v>
      </c>
      <c r="H505" s="31" t="s">
        <v>107</v>
      </c>
      <c r="I505" s="31" t="s">
        <v>678</v>
      </c>
      <c r="J505" s="33" t="s">
        <v>16</v>
      </c>
      <c r="K505" s="45">
        <v>37</v>
      </c>
      <c r="L505" s="33" t="s">
        <v>106</v>
      </c>
      <c r="M505" s="33">
        <v>35000000</v>
      </c>
      <c r="N505" s="33"/>
      <c r="O505" s="152" t="s">
        <v>1161</v>
      </c>
      <c r="P505" s="33"/>
      <c r="Q505" s="31" t="s">
        <v>182</v>
      </c>
      <c r="R505" s="31" t="s">
        <v>557</v>
      </c>
      <c r="S505" s="31" t="s">
        <v>228</v>
      </c>
      <c r="T505" s="59" t="s">
        <v>3116</v>
      </c>
      <c r="U505" s="31"/>
      <c r="V505" s="31"/>
    </row>
    <row r="506" spans="2:22" ht="17.45" customHeight="1">
      <c r="B506" s="31">
        <v>2025</v>
      </c>
      <c r="C506" s="31">
        <v>9</v>
      </c>
      <c r="D506" s="31" t="s">
        <v>15</v>
      </c>
      <c r="E506" s="31" t="s">
        <v>706</v>
      </c>
      <c r="F506" s="31" t="s">
        <v>100</v>
      </c>
      <c r="G506" s="31">
        <v>3011150501</v>
      </c>
      <c r="H506" s="31" t="s">
        <v>94</v>
      </c>
      <c r="I506" s="31" t="s">
        <v>648</v>
      </c>
      <c r="J506" s="31" t="s">
        <v>247</v>
      </c>
      <c r="K506" s="31">
        <v>200</v>
      </c>
      <c r="L506" s="31" t="s">
        <v>119</v>
      </c>
      <c r="M506" s="33">
        <v>20000000</v>
      </c>
      <c r="N506" s="31"/>
      <c r="O506" s="152" t="s">
        <v>1161</v>
      </c>
      <c r="P506" s="31"/>
      <c r="Q506" s="31" t="s">
        <v>182</v>
      </c>
      <c r="R506" s="31" t="s">
        <v>390</v>
      </c>
      <c r="S506" s="31" t="s">
        <v>391</v>
      </c>
      <c r="T506" s="59" t="s">
        <v>3116</v>
      </c>
      <c r="U506" s="31"/>
      <c r="V506" s="31"/>
    </row>
    <row r="507" spans="2:22" ht="17.45" customHeight="1">
      <c r="B507" s="59">
        <v>2025</v>
      </c>
      <c r="C507" s="59">
        <v>9</v>
      </c>
      <c r="D507" s="59" t="s">
        <v>14</v>
      </c>
      <c r="E507" s="59" t="s">
        <v>2448</v>
      </c>
      <c r="F507" s="59" t="s">
        <v>100</v>
      </c>
      <c r="G507" s="59">
        <v>3013160202</v>
      </c>
      <c r="H507" s="59" t="s">
        <v>857</v>
      </c>
      <c r="I507" s="59" t="s">
        <v>2449</v>
      </c>
      <c r="J507" s="32" t="s">
        <v>2450</v>
      </c>
      <c r="K507" s="32">
        <v>60000</v>
      </c>
      <c r="L507" s="32" t="s">
        <v>919</v>
      </c>
      <c r="M507" s="32">
        <v>21511080</v>
      </c>
      <c r="N507" s="32"/>
      <c r="O507" s="152" t="s">
        <v>1161</v>
      </c>
      <c r="P507" s="32"/>
      <c r="Q507" s="59" t="s">
        <v>527</v>
      </c>
      <c r="R507" s="59" t="s">
        <v>2451</v>
      </c>
      <c r="S507" s="59" t="s">
        <v>2452</v>
      </c>
      <c r="T507" s="59" t="s">
        <v>3116</v>
      </c>
      <c r="U507" s="59"/>
      <c r="V507" s="59"/>
    </row>
    <row r="508" spans="2:22" ht="17.45" customHeight="1">
      <c r="B508" s="59">
        <v>2025</v>
      </c>
      <c r="C508" s="59">
        <v>9</v>
      </c>
      <c r="D508" s="59" t="s">
        <v>14</v>
      </c>
      <c r="E508" s="59" t="s">
        <v>2448</v>
      </c>
      <c r="F508" s="59" t="s">
        <v>100</v>
      </c>
      <c r="G508" s="59">
        <v>4616157001</v>
      </c>
      <c r="H508" s="59" t="s">
        <v>2453</v>
      </c>
      <c r="I508" s="59" t="s">
        <v>2454</v>
      </c>
      <c r="J508" s="32" t="s">
        <v>2455</v>
      </c>
      <c r="K508" s="32">
        <v>1</v>
      </c>
      <c r="L508" s="32" t="s">
        <v>1145</v>
      </c>
      <c r="M508" s="32">
        <v>2130000</v>
      </c>
      <c r="N508" s="32"/>
      <c r="O508" s="152" t="s">
        <v>1161</v>
      </c>
      <c r="P508" s="32"/>
      <c r="Q508" s="59" t="s">
        <v>527</v>
      </c>
      <c r="R508" s="59" t="s">
        <v>2451</v>
      </c>
      <c r="S508" s="59" t="s">
        <v>2452</v>
      </c>
      <c r="T508" s="59" t="s">
        <v>3116</v>
      </c>
      <c r="U508" s="59"/>
      <c r="V508" s="59"/>
    </row>
    <row r="509" spans="2:22" ht="17.45" customHeight="1">
      <c r="B509" s="59">
        <v>2025</v>
      </c>
      <c r="C509" s="59">
        <v>9</v>
      </c>
      <c r="D509" s="59" t="s">
        <v>14</v>
      </c>
      <c r="E509" s="59" t="s">
        <v>2448</v>
      </c>
      <c r="F509" s="59" t="s">
        <v>100</v>
      </c>
      <c r="G509" s="59">
        <v>5512171001</v>
      </c>
      <c r="H509" s="59" t="s">
        <v>2456</v>
      </c>
      <c r="I509" s="59" t="s">
        <v>2454</v>
      </c>
      <c r="J509" s="32" t="s">
        <v>2455</v>
      </c>
      <c r="K509" s="32">
        <v>1</v>
      </c>
      <c r="L509" s="32" t="s">
        <v>919</v>
      </c>
      <c r="M509" s="32">
        <v>3303000</v>
      </c>
      <c r="N509" s="31" t="s">
        <v>1804</v>
      </c>
      <c r="O509" s="32"/>
      <c r="P509" s="32"/>
      <c r="Q509" s="59" t="s">
        <v>527</v>
      </c>
      <c r="R509" s="59" t="s">
        <v>2451</v>
      </c>
      <c r="S509" s="59" t="s">
        <v>2452</v>
      </c>
      <c r="T509" s="59" t="s">
        <v>3116</v>
      </c>
      <c r="U509" s="59"/>
      <c r="V509" s="156"/>
    </row>
    <row r="510" spans="2:22" ht="17.45" customHeight="1">
      <c r="B510" s="59">
        <v>2025</v>
      </c>
      <c r="C510" s="59">
        <v>9</v>
      </c>
      <c r="D510" s="59" t="s">
        <v>14</v>
      </c>
      <c r="E510" s="59" t="s">
        <v>2448</v>
      </c>
      <c r="F510" s="99" t="s">
        <v>100</v>
      </c>
      <c r="G510" s="59">
        <v>5512171001</v>
      </c>
      <c r="H510" s="59" t="s">
        <v>2457</v>
      </c>
      <c r="I510" s="59" t="s">
        <v>2454</v>
      </c>
      <c r="J510" s="32" t="s">
        <v>2455</v>
      </c>
      <c r="K510" s="32">
        <v>1</v>
      </c>
      <c r="L510" s="32" t="s">
        <v>919</v>
      </c>
      <c r="M510" s="32">
        <v>3520000</v>
      </c>
      <c r="N510" s="31" t="s">
        <v>1804</v>
      </c>
      <c r="O510" s="32"/>
      <c r="P510" s="32"/>
      <c r="Q510" s="59" t="s">
        <v>527</v>
      </c>
      <c r="R510" s="59" t="s">
        <v>2451</v>
      </c>
      <c r="S510" s="59" t="s">
        <v>2452</v>
      </c>
      <c r="T510" s="59" t="s">
        <v>3116</v>
      </c>
      <c r="U510" s="59"/>
      <c r="V510" s="59"/>
    </row>
    <row r="511" spans="2:22" ht="17.45" customHeight="1">
      <c r="B511" s="59">
        <v>2025</v>
      </c>
      <c r="C511" s="59">
        <v>9</v>
      </c>
      <c r="D511" s="59" t="s">
        <v>14</v>
      </c>
      <c r="E511" s="59" t="s">
        <v>2448</v>
      </c>
      <c r="F511" s="59" t="s">
        <v>100</v>
      </c>
      <c r="G511" s="59">
        <v>5512171801</v>
      </c>
      <c r="H511" s="59" t="s">
        <v>2458</v>
      </c>
      <c r="I511" s="59" t="s">
        <v>2459</v>
      </c>
      <c r="J511" s="32" t="s">
        <v>2460</v>
      </c>
      <c r="K511" s="32">
        <v>4</v>
      </c>
      <c r="L511" s="32" t="s">
        <v>919</v>
      </c>
      <c r="M511" s="32">
        <v>8000000</v>
      </c>
      <c r="N511" s="32"/>
      <c r="O511" s="152" t="s">
        <v>1161</v>
      </c>
      <c r="P511" s="32"/>
      <c r="Q511" s="59" t="s">
        <v>527</v>
      </c>
      <c r="R511" s="59" t="s">
        <v>2451</v>
      </c>
      <c r="S511" s="59" t="s">
        <v>2452</v>
      </c>
      <c r="T511" s="59" t="s">
        <v>3116</v>
      </c>
      <c r="U511" s="59"/>
      <c r="V511" s="59"/>
    </row>
    <row r="512" spans="2:22" ht="17.45" customHeight="1">
      <c r="B512" s="59">
        <v>2025</v>
      </c>
      <c r="C512" s="59">
        <v>9</v>
      </c>
      <c r="D512" s="59" t="s">
        <v>14</v>
      </c>
      <c r="E512" s="59" t="s">
        <v>2448</v>
      </c>
      <c r="F512" s="59" t="s">
        <v>100</v>
      </c>
      <c r="G512" s="59">
        <v>3023160202</v>
      </c>
      <c r="H512" s="59" t="s">
        <v>1016</v>
      </c>
      <c r="I512" s="59" t="s">
        <v>2461</v>
      </c>
      <c r="J512" s="32" t="s">
        <v>2462</v>
      </c>
      <c r="K512" s="32">
        <v>1</v>
      </c>
      <c r="L512" s="32" t="s">
        <v>847</v>
      </c>
      <c r="M512" s="32">
        <v>19800000</v>
      </c>
      <c r="N512" s="32"/>
      <c r="O512" s="152" t="s">
        <v>1161</v>
      </c>
      <c r="P512" s="32"/>
      <c r="Q512" s="59" t="s">
        <v>527</v>
      </c>
      <c r="R512" s="59" t="s">
        <v>2451</v>
      </c>
      <c r="S512" s="59" t="s">
        <v>2452</v>
      </c>
      <c r="T512" s="59" t="s">
        <v>3116</v>
      </c>
      <c r="U512" s="59"/>
      <c r="V512" s="59"/>
    </row>
    <row r="513" spans="2:22" ht="17.45" customHeight="1">
      <c r="B513" s="64">
        <v>2025</v>
      </c>
      <c r="C513" s="59">
        <v>9</v>
      </c>
      <c r="D513" s="59" t="s">
        <v>14</v>
      </c>
      <c r="E513" s="59" t="s">
        <v>2448</v>
      </c>
      <c r="F513" s="59" t="s">
        <v>100</v>
      </c>
      <c r="G513" s="59">
        <v>4920169701</v>
      </c>
      <c r="H513" s="59" t="s">
        <v>2463</v>
      </c>
      <c r="I513" s="59" t="s">
        <v>2464</v>
      </c>
      <c r="J513" s="32" t="s">
        <v>2465</v>
      </c>
      <c r="K513" s="32">
        <v>1</v>
      </c>
      <c r="L513" s="32" t="s">
        <v>895</v>
      </c>
      <c r="M513" s="32">
        <v>2954000</v>
      </c>
      <c r="N513" s="32"/>
      <c r="O513" s="152" t="s">
        <v>1161</v>
      </c>
      <c r="P513" s="32"/>
      <c r="Q513" s="59" t="s">
        <v>527</v>
      </c>
      <c r="R513" s="59" t="s">
        <v>2451</v>
      </c>
      <c r="S513" s="59" t="s">
        <v>2452</v>
      </c>
      <c r="T513" s="59" t="s">
        <v>3116</v>
      </c>
      <c r="U513" s="59"/>
      <c r="V513" s="59"/>
    </row>
    <row r="514" spans="2:22" ht="17.45" customHeight="1">
      <c r="B514" s="59">
        <v>2025</v>
      </c>
      <c r="C514" s="59">
        <v>9</v>
      </c>
      <c r="D514" s="59" t="s">
        <v>14</v>
      </c>
      <c r="E514" s="59" t="s">
        <v>2448</v>
      </c>
      <c r="F514" s="59" t="s">
        <v>100</v>
      </c>
      <c r="G514" s="59">
        <v>4920169701</v>
      </c>
      <c r="H514" s="59" t="s">
        <v>2463</v>
      </c>
      <c r="I514" s="174" t="s">
        <v>2466</v>
      </c>
      <c r="J514" s="32" t="s">
        <v>2465</v>
      </c>
      <c r="K514" s="32">
        <v>1</v>
      </c>
      <c r="L514" s="32" t="s">
        <v>895</v>
      </c>
      <c r="M514" s="32">
        <v>3227000</v>
      </c>
      <c r="N514" s="32"/>
      <c r="O514" s="152" t="s">
        <v>1161</v>
      </c>
      <c r="P514" s="32"/>
      <c r="Q514" s="59" t="s">
        <v>527</v>
      </c>
      <c r="R514" s="59" t="s">
        <v>2451</v>
      </c>
      <c r="S514" s="59" t="s">
        <v>2452</v>
      </c>
      <c r="T514" s="59" t="s">
        <v>3116</v>
      </c>
      <c r="U514" s="59"/>
      <c r="V514" s="59"/>
    </row>
    <row r="515" spans="2:22" ht="17.45" customHeight="1">
      <c r="B515" s="31">
        <v>2025</v>
      </c>
      <c r="C515" s="31">
        <v>9</v>
      </c>
      <c r="D515" s="31" t="s">
        <v>14</v>
      </c>
      <c r="E515" s="31" t="s">
        <v>2511</v>
      </c>
      <c r="F515" s="31" t="s">
        <v>100</v>
      </c>
      <c r="G515" s="31" t="s">
        <v>2512</v>
      </c>
      <c r="H515" s="31" t="s">
        <v>2513</v>
      </c>
      <c r="I515" s="31" t="s">
        <v>2493</v>
      </c>
      <c r="J515" s="33" t="s">
        <v>2501</v>
      </c>
      <c r="K515" s="33">
        <v>1</v>
      </c>
      <c r="L515" s="33" t="s">
        <v>102</v>
      </c>
      <c r="M515" s="33">
        <v>96500000</v>
      </c>
      <c r="N515" s="33" t="s">
        <v>1804</v>
      </c>
      <c r="O515" s="33"/>
      <c r="P515" s="33"/>
      <c r="Q515" s="49" t="s">
        <v>751</v>
      </c>
      <c r="R515" s="31" t="s">
        <v>2514</v>
      </c>
      <c r="S515" s="31" t="s">
        <v>2515</v>
      </c>
      <c r="T515" s="59" t="s">
        <v>3116</v>
      </c>
      <c r="U515" s="31"/>
      <c r="V515" s="31"/>
    </row>
    <row r="516" spans="2:22" ht="17.45" customHeight="1">
      <c r="B516" s="16">
        <v>2025</v>
      </c>
      <c r="C516" s="31">
        <v>9</v>
      </c>
      <c r="D516" s="31" t="s">
        <v>14</v>
      </c>
      <c r="E516" s="31" t="s">
        <v>2009</v>
      </c>
      <c r="F516" s="31" t="s">
        <v>100</v>
      </c>
      <c r="G516" s="31">
        <v>3010990201</v>
      </c>
      <c r="H516" s="31" t="s">
        <v>138</v>
      </c>
      <c r="I516" s="31" t="s">
        <v>682</v>
      </c>
      <c r="J516" s="33" t="s">
        <v>16</v>
      </c>
      <c r="K516" s="33">
        <v>309</v>
      </c>
      <c r="L516" s="33" t="s">
        <v>95</v>
      </c>
      <c r="M516" s="33">
        <v>5562000</v>
      </c>
      <c r="N516" s="33"/>
      <c r="O516" s="152" t="s">
        <v>1161</v>
      </c>
      <c r="P516" s="33"/>
      <c r="Q516" s="31" t="s">
        <v>233</v>
      </c>
      <c r="R516" s="31" t="s">
        <v>552</v>
      </c>
      <c r="S516" s="31" t="s">
        <v>234</v>
      </c>
      <c r="T516" s="59" t="s">
        <v>3116</v>
      </c>
      <c r="U516" s="31"/>
      <c r="V516" s="140"/>
    </row>
    <row r="517" spans="2:22" ht="17.45" customHeight="1">
      <c r="B517" s="16">
        <v>2025</v>
      </c>
      <c r="C517" s="31">
        <v>9</v>
      </c>
      <c r="D517" s="31" t="s">
        <v>14</v>
      </c>
      <c r="E517" s="31" t="s">
        <v>2010</v>
      </c>
      <c r="F517" s="31" t="s">
        <v>100</v>
      </c>
      <c r="G517" s="31">
        <v>3012179301</v>
      </c>
      <c r="H517" s="31" t="s">
        <v>1030</v>
      </c>
      <c r="I517" s="31" t="s">
        <v>2011</v>
      </c>
      <c r="J517" s="33" t="s">
        <v>16</v>
      </c>
      <c r="K517" s="43">
        <v>779</v>
      </c>
      <c r="L517" s="33" t="s">
        <v>858</v>
      </c>
      <c r="M517" s="33">
        <v>209007000</v>
      </c>
      <c r="N517" s="33"/>
      <c r="O517" s="152" t="s">
        <v>1161</v>
      </c>
      <c r="P517" s="76"/>
      <c r="Q517" s="31" t="s">
        <v>233</v>
      </c>
      <c r="R517" s="31" t="s">
        <v>550</v>
      </c>
      <c r="S517" s="31" t="s">
        <v>551</v>
      </c>
      <c r="T517" s="59" t="s">
        <v>3116</v>
      </c>
      <c r="U517" s="59"/>
      <c r="V517" s="59"/>
    </row>
    <row r="518" spans="2:22" ht="17.45" customHeight="1">
      <c r="B518" s="16">
        <v>2025</v>
      </c>
      <c r="C518" s="31">
        <v>9</v>
      </c>
      <c r="D518" s="31" t="s">
        <v>14</v>
      </c>
      <c r="E518" s="31" t="s">
        <v>2002</v>
      </c>
      <c r="F518" s="31" t="s">
        <v>64</v>
      </c>
      <c r="G518" s="34">
        <v>3012199701</v>
      </c>
      <c r="H518" s="34" t="s">
        <v>2012</v>
      </c>
      <c r="I518" s="34" t="s">
        <v>2013</v>
      </c>
      <c r="J518" s="36" t="s">
        <v>245</v>
      </c>
      <c r="K518" s="158">
        <v>500</v>
      </c>
      <c r="L518" s="36" t="s">
        <v>569</v>
      </c>
      <c r="M518" s="33">
        <v>4500000</v>
      </c>
      <c r="N518" s="33"/>
      <c r="O518" s="33"/>
      <c r="P518" s="33"/>
      <c r="Q518" s="34" t="s">
        <v>2006</v>
      </c>
      <c r="R518" s="34" t="s">
        <v>2007</v>
      </c>
      <c r="S518" s="34" t="s">
        <v>2008</v>
      </c>
      <c r="T518" s="59" t="s">
        <v>3116</v>
      </c>
      <c r="U518" s="31"/>
      <c r="V518" s="31" t="s">
        <v>78</v>
      </c>
    </row>
    <row r="519" spans="2:22" ht="17.45" customHeight="1">
      <c r="B519" s="16">
        <v>2025</v>
      </c>
      <c r="C519" s="31">
        <v>9</v>
      </c>
      <c r="D519" s="31" t="s">
        <v>14</v>
      </c>
      <c r="E519" s="31" t="s">
        <v>2017</v>
      </c>
      <c r="F519" s="31" t="s">
        <v>53</v>
      </c>
      <c r="G519" s="31">
        <v>3912110101</v>
      </c>
      <c r="H519" s="31" t="s">
        <v>2018</v>
      </c>
      <c r="I519" s="31"/>
      <c r="J519" s="33" t="s">
        <v>2019</v>
      </c>
      <c r="K519" s="33">
        <v>1</v>
      </c>
      <c r="L519" s="33" t="s">
        <v>919</v>
      </c>
      <c r="M519" s="33">
        <v>7600000</v>
      </c>
      <c r="N519" s="33"/>
      <c r="O519" s="152" t="s">
        <v>1161</v>
      </c>
      <c r="P519" s="33"/>
      <c r="Q519" s="154" t="s">
        <v>938</v>
      </c>
      <c r="R519" s="31" t="s">
        <v>1299</v>
      </c>
      <c r="S519" s="31" t="s">
        <v>937</v>
      </c>
      <c r="T519" s="59" t="s">
        <v>3116</v>
      </c>
      <c r="U519" s="31"/>
      <c r="V519" s="31" t="s">
        <v>1300</v>
      </c>
    </row>
    <row r="520" spans="2:22" ht="17.45" customHeight="1">
      <c r="B520" s="31">
        <v>2025</v>
      </c>
      <c r="C520" s="31">
        <v>9</v>
      </c>
      <c r="D520" s="31" t="s">
        <v>14</v>
      </c>
      <c r="E520" s="31" t="s">
        <v>662</v>
      </c>
      <c r="F520" s="31" t="s">
        <v>850</v>
      </c>
      <c r="G520" s="31">
        <v>4111250101</v>
      </c>
      <c r="H520" s="31" t="s">
        <v>236</v>
      </c>
      <c r="I520" s="31" t="s">
        <v>2046</v>
      </c>
      <c r="J520" s="33" t="s">
        <v>917</v>
      </c>
      <c r="K520" s="33">
        <v>1</v>
      </c>
      <c r="L520" s="33" t="s">
        <v>895</v>
      </c>
      <c r="M520" s="33">
        <v>16500000</v>
      </c>
      <c r="N520" s="33"/>
      <c r="O520" s="152" t="s">
        <v>1161</v>
      </c>
      <c r="P520" s="33"/>
      <c r="Q520" s="31" t="s">
        <v>922</v>
      </c>
      <c r="R520" s="31" t="s">
        <v>2047</v>
      </c>
      <c r="S520" s="31" t="s">
        <v>2048</v>
      </c>
      <c r="T520" s="59" t="s">
        <v>3116</v>
      </c>
      <c r="U520" s="31"/>
      <c r="V520" s="31"/>
    </row>
    <row r="521" spans="2:22" ht="17.45" customHeight="1">
      <c r="B521" s="64">
        <v>2025</v>
      </c>
      <c r="C521" s="64">
        <v>9</v>
      </c>
      <c r="D521" s="64" t="s">
        <v>15</v>
      </c>
      <c r="E521" s="64" t="s">
        <v>2049</v>
      </c>
      <c r="F521" s="64" t="s">
        <v>100</v>
      </c>
      <c r="G521" s="64">
        <v>4015151301</v>
      </c>
      <c r="H521" s="64" t="s">
        <v>118</v>
      </c>
      <c r="I521" s="64" t="s">
        <v>2050</v>
      </c>
      <c r="J521" s="65" t="s">
        <v>224</v>
      </c>
      <c r="K521" s="65" t="s">
        <v>2051</v>
      </c>
      <c r="L521" s="65" t="s">
        <v>97</v>
      </c>
      <c r="M521" s="65">
        <v>531050000</v>
      </c>
      <c r="N521" s="65"/>
      <c r="O521" s="152" t="s">
        <v>1161</v>
      </c>
      <c r="P521" s="65"/>
      <c r="Q521" s="64" t="s">
        <v>222</v>
      </c>
      <c r="R521" s="64" t="s">
        <v>1355</v>
      </c>
      <c r="S521" s="64" t="s">
        <v>1356</v>
      </c>
      <c r="T521" s="59" t="s">
        <v>3116</v>
      </c>
      <c r="U521" s="64"/>
      <c r="V521" s="64"/>
    </row>
    <row r="522" spans="2:22" ht="17.45" customHeight="1">
      <c r="B522" s="64">
        <v>2025</v>
      </c>
      <c r="C522" s="59">
        <v>9</v>
      </c>
      <c r="D522" s="59" t="s">
        <v>14</v>
      </c>
      <c r="E522" s="59" t="s">
        <v>2068</v>
      </c>
      <c r="F522" s="59" t="s">
        <v>51</v>
      </c>
      <c r="G522" s="59">
        <v>4010160401</v>
      </c>
      <c r="H522" s="59" t="s">
        <v>2069</v>
      </c>
      <c r="I522" s="59"/>
      <c r="J522" s="32"/>
      <c r="K522" s="32"/>
      <c r="L522" s="32"/>
      <c r="M522" s="32">
        <v>5000000</v>
      </c>
      <c r="N522" s="32"/>
      <c r="O522" s="32"/>
      <c r="P522" s="32"/>
      <c r="Q522" s="64" t="s">
        <v>179</v>
      </c>
      <c r="R522" s="59" t="s">
        <v>559</v>
      </c>
      <c r="S522" s="59" t="s">
        <v>560</v>
      </c>
      <c r="T522" s="59" t="s">
        <v>3116</v>
      </c>
      <c r="U522" s="59"/>
      <c r="V522" s="59"/>
    </row>
    <row r="523" spans="2:22" ht="17.45" customHeight="1">
      <c r="B523" s="64">
        <v>2025</v>
      </c>
      <c r="C523" s="59">
        <v>9</v>
      </c>
      <c r="D523" s="59" t="s">
        <v>14</v>
      </c>
      <c r="E523" s="59" t="s">
        <v>1359</v>
      </c>
      <c r="F523" s="59" t="s">
        <v>51</v>
      </c>
      <c r="G523" s="59">
        <v>3911160502</v>
      </c>
      <c r="H523" s="59" t="s">
        <v>141</v>
      </c>
      <c r="I523" s="59"/>
      <c r="J523" s="32"/>
      <c r="K523" s="32"/>
      <c r="L523" s="32"/>
      <c r="M523" s="32">
        <v>2000000</v>
      </c>
      <c r="N523" s="32"/>
      <c r="O523" s="32"/>
      <c r="P523" s="32"/>
      <c r="Q523" s="59" t="s">
        <v>179</v>
      </c>
      <c r="R523" s="59" t="s">
        <v>559</v>
      </c>
      <c r="S523" s="59" t="s">
        <v>560</v>
      </c>
      <c r="T523" s="59" t="s">
        <v>3116</v>
      </c>
      <c r="U523" s="59"/>
      <c r="V523" s="59"/>
    </row>
    <row r="524" spans="2:22" ht="17.45" customHeight="1">
      <c r="B524" s="64">
        <v>2025</v>
      </c>
      <c r="C524" s="64">
        <v>9</v>
      </c>
      <c r="D524" s="64" t="s">
        <v>15</v>
      </c>
      <c r="E524" s="64" t="s">
        <v>2078</v>
      </c>
      <c r="F524" s="64" t="s">
        <v>52</v>
      </c>
      <c r="G524" s="64">
        <v>4015151301</v>
      </c>
      <c r="H524" s="64" t="s">
        <v>118</v>
      </c>
      <c r="I524" s="64"/>
      <c r="J524" s="65"/>
      <c r="K524" s="65">
        <v>4</v>
      </c>
      <c r="L524" s="65" t="s">
        <v>97</v>
      </c>
      <c r="M524" s="32">
        <v>750000000</v>
      </c>
      <c r="N524" s="32"/>
      <c r="O524" s="32"/>
      <c r="P524" s="32"/>
      <c r="Q524" s="59" t="s">
        <v>916</v>
      </c>
      <c r="R524" s="59" t="s">
        <v>363</v>
      </c>
      <c r="S524" s="59" t="s">
        <v>226</v>
      </c>
      <c r="T524" s="16" t="s">
        <v>3116</v>
      </c>
      <c r="U524" s="59"/>
      <c r="V524" s="59"/>
    </row>
    <row r="525" spans="2:22" ht="17.45" customHeight="1">
      <c r="B525" s="59">
        <v>2025</v>
      </c>
      <c r="C525" s="59">
        <v>9</v>
      </c>
      <c r="D525" s="59" t="s">
        <v>14</v>
      </c>
      <c r="E525" s="59" t="s">
        <v>465</v>
      </c>
      <c r="F525" s="59" t="s">
        <v>100</v>
      </c>
      <c r="G525" s="59">
        <v>23949916</v>
      </c>
      <c r="H525" s="59" t="s">
        <v>2618</v>
      </c>
      <c r="I525" s="59"/>
      <c r="J525" s="59" t="s">
        <v>38</v>
      </c>
      <c r="K525" s="59">
        <v>1</v>
      </c>
      <c r="L525" s="59" t="s">
        <v>92</v>
      </c>
      <c r="M525" s="32">
        <v>36141200</v>
      </c>
      <c r="N525" s="59"/>
      <c r="O525" s="152" t="s">
        <v>1161</v>
      </c>
      <c r="P525" s="59"/>
      <c r="Q525" s="59" t="s">
        <v>176</v>
      </c>
      <c r="R525" s="59" t="s">
        <v>265</v>
      </c>
      <c r="S525" s="59" t="s">
        <v>266</v>
      </c>
      <c r="T525" s="59" t="s">
        <v>3116</v>
      </c>
      <c r="U525" s="59"/>
      <c r="V525" s="59"/>
    </row>
    <row r="526" spans="2:22" ht="17.45" customHeight="1">
      <c r="B526" s="59">
        <v>2025</v>
      </c>
      <c r="C526" s="59">
        <v>9</v>
      </c>
      <c r="D526" s="59" t="s">
        <v>14</v>
      </c>
      <c r="E526" s="59" t="s">
        <v>465</v>
      </c>
      <c r="F526" s="59" t="s">
        <v>100</v>
      </c>
      <c r="G526" s="59">
        <v>4617162201</v>
      </c>
      <c r="H526" s="59" t="s">
        <v>2619</v>
      </c>
      <c r="I526" s="59"/>
      <c r="J526" s="59" t="s">
        <v>38</v>
      </c>
      <c r="K526" s="59">
        <v>1</v>
      </c>
      <c r="L526" s="59" t="s">
        <v>92</v>
      </c>
      <c r="M526" s="32">
        <v>38891900</v>
      </c>
      <c r="N526" s="59" t="s">
        <v>1804</v>
      </c>
      <c r="O526" s="59"/>
      <c r="P526" s="59"/>
      <c r="Q526" s="59" t="s">
        <v>176</v>
      </c>
      <c r="R526" s="59" t="s">
        <v>265</v>
      </c>
      <c r="S526" s="59" t="s">
        <v>266</v>
      </c>
      <c r="T526" s="59" t="s">
        <v>3116</v>
      </c>
      <c r="U526" s="59"/>
      <c r="V526" s="59"/>
    </row>
    <row r="527" spans="2:22" ht="17.45" customHeight="1">
      <c r="B527" s="59">
        <v>2025</v>
      </c>
      <c r="C527" s="59">
        <v>9</v>
      </c>
      <c r="D527" s="59" t="s">
        <v>14</v>
      </c>
      <c r="E527" s="59" t="s">
        <v>464</v>
      </c>
      <c r="F527" s="59" t="s">
        <v>100</v>
      </c>
      <c r="G527" s="59">
        <v>3912110101</v>
      </c>
      <c r="H527" s="59" t="s">
        <v>142</v>
      </c>
      <c r="I527" s="59"/>
      <c r="J527" s="59" t="s">
        <v>37</v>
      </c>
      <c r="K527" s="59">
        <v>1</v>
      </c>
      <c r="L527" s="59" t="s">
        <v>92</v>
      </c>
      <c r="M527" s="32">
        <v>25966500</v>
      </c>
      <c r="N527" s="59"/>
      <c r="O527" s="152" t="s">
        <v>1161</v>
      </c>
      <c r="P527" s="59"/>
      <c r="Q527" s="59" t="s">
        <v>176</v>
      </c>
      <c r="R527" s="59" t="s">
        <v>265</v>
      </c>
      <c r="S527" s="59" t="s">
        <v>266</v>
      </c>
      <c r="T527" s="59" t="s">
        <v>3116</v>
      </c>
      <c r="U527" s="59"/>
      <c r="V527" s="59"/>
    </row>
    <row r="528" spans="2:22" ht="17.45" customHeight="1">
      <c r="B528" s="59">
        <v>2025</v>
      </c>
      <c r="C528" s="59">
        <v>9</v>
      </c>
      <c r="D528" s="59" t="s">
        <v>14</v>
      </c>
      <c r="E528" s="59" t="s">
        <v>464</v>
      </c>
      <c r="F528" s="59" t="s">
        <v>100</v>
      </c>
      <c r="G528" s="59">
        <v>2611160701</v>
      </c>
      <c r="H528" s="59" t="s">
        <v>125</v>
      </c>
      <c r="I528" s="59"/>
      <c r="J528" s="59" t="s">
        <v>37</v>
      </c>
      <c r="K528" s="59">
        <v>1</v>
      </c>
      <c r="L528" s="59" t="s">
        <v>92</v>
      </c>
      <c r="M528" s="32">
        <v>11853700</v>
      </c>
      <c r="N528" s="59"/>
      <c r="O528" s="152" t="s">
        <v>1161</v>
      </c>
      <c r="P528" s="59"/>
      <c r="Q528" s="59" t="s">
        <v>176</v>
      </c>
      <c r="R528" s="59" t="s">
        <v>265</v>
      </c>
      <c r="S528" s="59" t="s">
        <v>266</v>
      </c>
      <c r="T528" s="59" t="s">
        <v>3116</v>
      </c>
      <c r="U528" s="59"/>
      <c r="V528" s="59"/>
    </row>
    <row r="529" spans="2:22" ht="17.45" customHeight="1">
      <c r="B529" s="59">
        <v>2025</v>
      </c>
      <c r="C529" s="59">
        <v>9</v>
      </c>
      <c r="D529" s="59" t="s">
        <v>14</v>
      </c>
      <c r="E529" s="59" t="s">
        <v>464</v>
      </c>
      <c r="F529" s="59" t="s">
        <v>100</v>
      </c>
      <c r="G529" s="59" t="s">
        <v>81</v>
      </c>
      <c r="H529" s="59" t="s">
        <v>752</v>
      </c>
      <c r="I529" s="59"/>
      <c r="J529" s="59" t="s">
        <v>37</v>
      </c>
      <c r="K529" s="59">
        <v>1</v>
      </c>
      <c r="L529" s="59" t="s">
        <v>92</v>
      </c>
      <c r="M529" s="32">
        <v>54231300</v>
      </c>
      <c r="N529" s="59"/>
      <c r="O529" s="152" t="s">
        <v>1161</v>
      </c>
      <c r="P529" s="59"/>
      <c r="Q529" s="59" t="s">
        <v>176</v>
      </c>
      <c r="R529" s="59" t="s">
        <v>265</v>
      </c>
      <c r="S529" s="59" t="s">
        <v>266</v>
      </c>
      <c r="T529" s="59" t="s">
        <v>3116</v>
      </c>
      <c r="U529" s="59"/>
      <c r="V529" s="59"/>
    </row>
    <row r="530" spans="2:22" ht="17.45" customHeight="1">
      <c r="B530" s="59">
        <v>2025</v>
      </c>
      <c r="C530" s="59">
        <v>9</v>
      </c>
      <c r="D530" s="59" t="s">
        <v>14</v>
      </c>
      <c r="E530" s="59" t="s">
        <v>464</v>
      </c>
      <c r="F530" s="59" t="s">
        <v>100</v>
      </c>
      <c r="G530" s="59">
        <v>23949916</v>
      </c>
      <c r="H530" s="59" t="s">
        <v>141</v>
      </c>
      <c r="I530" s="59" t="s">
        <v>2620</v>
      </c>
      <c r="J530" s="59" t="s">
        <v>37</v>
      </c>
      <c r="K530" s="59">
        <v>1</v>
      </c>
      <c r="L530" s="59" t="s">
        <v>92</v>
      </c>
      <c r="M530" s="32">
        <v>33024400</v>
      </c>
      <c r="N530" s="59"/>
      <c r="O530" s="152" t="s">
        <v>1161</v>
      </c>
      <c r="P530" s="59"/>
      <c r="Q530" s="59" t="s">
        <v>176</v>
      </c>
      <c r="R530" s="59" t="s">
        <v>265</v>
      </c>
      <c r="S530" s="59" t="s">
        <v>266</v>
      </c>
      <c r="T530" s="59" t="s">
        <v>3116</v>
      </c>
      <c r="U530" s="59"/>
      <c r="V530" s="59"/>
    </row>
    <row r="531" spans="2:22" ht="17.45" customHeight="1">
      <c r="B531" s="64">
        <v>2025</v>
      </c>
      <c r="C531" s="59">
        <v>9</v>
      </c>
      <c r="D531" s="59" t="s">
        <v>14</v>
      </c>
      <c r="E531" s="64" t="s">
        <v>2528</v>
      </c>
      <c r="F531" s="59" t="s">
        <v>100</v>
      </c>
      <c r="G531" s="59">
        <v>4014218902</v>
      </c>
      <c r="H531" s="59" t="s">
        <v>2529</v>
      </c>
      <c r="I531" s="59" t="s">
        <v>2530</v>
      </c>
      <c r="J531" s="32" t="s">
        <v>652</v>
      </c>
      <c r="K531" s="44">
        <v>36.51</v>
      </c>
      <c r="L531" s="32" t="s">
        <v>235</v>
      </c>
      <c r="M531" s="32">
        <v>46270948</v>
      </c>
      <c r="N531" s="32"/>
      <c r="O531" s="152" t="s">
        <v>1161</v>
      </c>
      <c r="P531" s="32"/>
      <c r="Q531" s="64" t="s">
        <v>1643</v>
      </c>
      <c r="R531" s="64" t="s">
        <v>1031</v>
      </c>
      <c r="S531" s="64" t="s">
        <v>2531</v>
      </c>
      <c r="T531" s="59" t="s">
        <v>3116</v>
      </c>
      <c r="U531" s="59"/>
      <c r="V531" s="59"/>
    </row>
    <row r="532" spans="2:22" ht="17.45" customHeight="1">
      <c r="B532" s="64">
        <v>2025</v>
      </c>
      <c r="C532" s="64">
        <v>9</v>
      </c>
      <c r="D532" s="64" t="s">
        <v>14</v>
      </c>
      <c r="E532" s="64" t="s">
        <v>2532</v>
      </c>
      <c r="F532" s="59" t="s">
        <v>100</v>
      </c>
      <c r="G532" s="64">
        <v>4014178203</v>
      </c>
      <c r="H532" s="64" t="s">
        <v>2533</v>
      </c>
      <c r="I532" s="64" t="s">
        <v>2534</v>
      </c>
      <c r="J532" s="65" t="s">
        <v>239</v>
      </c>
      <c r="K532" s="84">
        <v>12</v>
      </c>
      <c r="L532" s="65" t="s">
        <v>98</v>
      </c>
      <c r="M532" s="65">
        <v>7797600</v>
      </c>
      <c r="N532" s="65"/>
      <c r="O532" s="152" t="s">
        <v>1161</v>
      </c>
      <c r="P532" s="65"/>
      <c r="Q532" s="64" t="s">
        <v>1798</v>
      </c>
      <c r="R532" s="64" t="s">
        <v>2535</v>
      </c>
      <c r="S532" s="64" t="s">
        <v>2536</v>
      </c>
      <c r="T532" s="59" t="s">
        <v>3116</v>
      </c>
      <c r="U532" s="59"/>
      <c r="V532" s="59"/>
    </row>
    <row r="533" spans="2:22" ht="17.45" customHeight="1">
      <c r="B533" s="64">
        <v>2025</v>
      </c>
      <c r="C533" s="59">
        <v>9</v>
      </c>
      <c r="D533" s="59" t="s">
        <v>14</v>
      </c>
      <c r="E533" s="64" t="s">
        <v>2532</v>
      </c>
      <c r="F533" s="59" t="s">
        <v>100</v>
      </c>
      <c r="G533" s="59">
        <v>4014178203</v>
      </c>
      <c r="H533" s="59" t="s">
        <v>2533</v>
      </c>
      <c r="I533" s="59" t="s">
        <v>2537</v>
      </c>
      <c r="J533" s="32" t="s">
        <v>239</v>
      </c>
      <c r="K533" s="44">
        <v>257</v>
      </c>
      <c r="L533" s="32" t="s">
        <v>98</v>
      </c>
      <c r="M533" s="32">
        <v>89307500</v>
      </c>
      <c r="N533" s="32"/>
      <c r="O533" s="152" t="s">
        <v>1161</v>
      </c>
      <c r="P533" s="32"/>
      <c r="Q533" s="64" t="s">
        <v>1798</v>
      </c>
      <c r="R533" s="64" t="s">
        <v>2535</v>
      </c>
      <c r="S533" s="64" t="s">
        <v>2536</v>
      </c>
      <c r="T533" s="59" t="s">
        <v>3116</v>
      </c>
      <c r="U533" s="59"/>
      <c r="V533" s="59"/>
    </row>
    <row r="534" spans="2:22" ht="17.45" customHeight="1">
      <c r="B534" s="79">
        <v>2025</v>
      </c>
      <c r="C534" s="35">
        <v>9</v>
      </c>
      <c r="D534" s="35" t="s">
        <v>14</v>
      </c>
      <c r="E534" s="79" t="s">
        <v>2562</v>
      </c>
      <c r="F534" s="35" t="s">
        <v>51</v>
      </c>
      <c r="G534" s="35">
        <v>3912100104</v>
      </c>
      <c r="H534" s="35" t="s">
        <v>2563</v>
      </c>
      <c r="I534" s="35" t="s">
        <v>2559</v>
      </c>
      <c r="J534" s="35" t="s">
        <v>37</v>
      </c>
      <c r="K534" s="35">
        <v>1</v>
      </c>
      <c r="L534" s="35" t="s">
        <v>92</v>
      </c>
      <c r="M534" s="41">
        <v>217140000</v>
      </c>
      <c r="N534" s="35"/>
      <c r="O534" s="35"/>
      <c r="P534" s="35"/>
      <c r="Q534" s="79" t="s">
        <v>258</v>
      </c>
      <c r="R534" s="79" t="s">
        <v>2560</v>
      </c>
      <c r="S534" s="79" t="s">
        <v>2561</v>
      </c>
      <c r="T534" s="59" t="s">
        <v>3116</v>
      </c>
      <c r="U534" s="35"/>
      <c r="V534" s="35"/>
    </row>
    <row r="535" spans="2:22" ht="17.45" customHeight="1">
      <c r="B535" s="64">
        <v>2025</v>
      </c>
      <c r="C535" s="64">
        <v>9</v>
      </c>
      <c r="D535" s="64" t="s">
        <v>14</v>
      </c>
      <c r="E535" s="64" t="s">
        <v>2621</v>
      </c>
      <c r="F535" s="64" t="s">
        <v>51</v>
      </c>
      <c r="G535" s="64">
        <v>3912110301</v>
      </c>
      <c r="H535" s="64" t="s">
        <v>113</v>
      </c>
      <c r="I535" s="64" t="s">
        <v>2559</v>
      </c>
      <c r="J535" s="64" t="s">
        <v>37</v>
      </c>
      <c r="K535" s="64">
        <v>1</v>
      </c>
      <c r="L535" s="64" t="s">
        <v>92</v>
      </c>
      <c r="M535" s="65">
        <v>203425000</v>
      </c>
      <c r="N535" s="64"/>
      <c r="O535" s="59"/>
      <c r="P535" s="64"/>
      <c r="Q535" s="59" t="s">
        <v>258</v>
      </c>
      <c r="R535" s="64" t="s">
        <v>2560</v>
      </c>
      <c r="S535" s="64" t="s">
        <v>2561</v>
      </c>
      <c r="T535" s="59" t="s">
        <v>3116</v>
      </c>
      <c r="U535" s="64"/>
      <c r="V535" s="64"/>
    </row>
    <row r="536" spans="2:22" ht="17.45" customHeight="1">
      <c r="B536" s="64">
        <v>2025</v>
      </c>
      <c r="C536" s="59">
        <v>9</v>
      </c>
      <c r="D536" s="59" t="s">
        <v>15</v>
      </c>
      <c r="E536" s="64" t="s">
        <v>2622</v>
      </c>
      <c r="F536" s="59" t="s">
        <v>100</v>
      </c>
      <c r="G536" s="59">
        <v>3011150501</v>
      </c>
      <c r="H536" s="59" t="s">
        <v>94</v>
      </c>
      <c r="I536" s="59" t="s">
        <v>300</v>
      </c>
      <c r="J536" s="59" t="s">
        <v>16</v>
      </c>
      <c r="K536" s="59">
        <v>298</v>
      </c>
      <c r="L536" s="59" t="s">
        <v>95</v>
      </c>
      <c r="M536" s="32">
        <v>35428000</v>
      </c>
      <c r="N536" s="59"/>
      <c r="O536" s="152" t="s">
        <v>1161</v>
      </c>
      <c r="P536" s="59"/>
      <c r="Q536" s="59" t="s">
        <v>261</v>
      </c>
      <c r="R536" s="59" t="s">
        <v>80</v>
      </c>
      <c r="S536" s="59" t="s">
        <v>290</v>
      </c>
      <c r="T536" s="59" t="s">
        <v>3116</v>
      </c>
      <c r="U536" s="59"/>
      <c r="V536" s="59"/>
    </row>
    <row r="537" spans="2:22" ht="17.45" customHeight="1">
      <c r="B537" s="64">
        <v>2025</v>
      </c>
      <c r="C537" s="64">
        <v>9</v>
      </c>
      <c r="D537" s="59" t="s">
        <v>15</v>
      </c>
      <c r="E537" s="64" t="s">
        <v>2622</v>
      </c>
      <c r="F537" s="59" t="s">
        <v>100</v>
      </c>
      <c r="G537" s="59">
        <v>3010161901</v>
      </c>
      <c r="H537" s="59" t="s">
        <v>107</v>
      </c>
      <c r="I537" s="59" t="s">
        <v>301</v>
      </c>
      <c r="J537" s="59" t="s">
        <v>16</v>
      </c>
      <c r="K537" s="59">
        <v>25.338000000000001</v>
      </c>
      <c r="L537" s="59" t="s">
        <v>112</v>
      </c>
      <c r="M537" s="32">
        <v>21817000</v>
      </c>
      <c r="N537" s="59"/>
      <c r="O537" s="59"/>
      <c r="P537" s="32" t="s">
        <v>3119</v>
      </c>
      <c r="Q537" s="59" t="s">
        <v>261</v>
      </c>
      <c r="R537" s="59" t="s">
        <v>80</v>
      </c>
      <c r="S537" s="59" t="s">
        <v>290</v>
      </c>
      <c r="T537" s="59" t="s">
        <v>3116</v>
      </c>
      <c r="U537" s="59"/>
      <c r="V537" s="59"/>
    </row>
    <row r="538" spans="2:22" ht="17.45" customHeight="1">
      <c r="B538" s="64">
        <v>2025</v>
      </c>
      <c r="C538" s="59">
        <v>9</v>
      </c>
      <c r="D538" s="59" t="s">
        <v>15</v>
      </c>
      <c r="E538" s="64" t="s">
        <v>2622</v>
      </c>
      <c r="F538" s="59" t="s">
        <v>100</v>
      </c>
      <c r="G538" s="59">
        <v>3015200105</v>
      </c>
      <c r="H538" s="59" t="s">
        <v>2623</v>
      </c>
      <c r="I538" s="59" t="s">
        <v>2624</v>
      </c>
      <c r="J538" s="59" t="s">
        <v>16</v>
      </c>
      <c r="K538" s="59">
        <v>120</v>
      </c>
      <c r="L538" s="59" t="s">
        <v>95</v>
      </c>
      <c r="M538" s="32">
        <v>21488000</v>
      </c>
      <c r="N538" s="59"/>
      <c r="O538" s="59"/>
      <c r="P538" s="59"/>
      <c r="Q538" s="59" t="s">
        <v>261</v>
      </c>
      <c r="R538" s="59" t="s">
        <v>80</v>
      </c>
      <c r="S538" s="59" t="s">
        <v>290</v>
      </c>
      <c r="T538" s="59" t="s">
        <v>3116</v>
      </c>
      <c r="U538" s="59"/>
      <c r="V538" s="59"/>
    </row>
    <row r="539" spans="2:22" ht="17.45" customHeight="1">
      <c r="B539" s="64">
        <v>2025</v>
      </c>
      <c r="C539" s="59">
        <v>9</v>
      </c>
      <c r="D539" s="59" t="s">
        <v>15</v>
      </c>
      <c r="E539" s="64" t="s">
        <v>2622</v>
      </c>
      <c r="F539" s="59" t="s">
        <v>100</v>
      </c>
      <c r="G539" s="59">
        <v>3015200105</v>
      </c>
      <c r="H539" s="59" t="s">
        <v>2625</v>
      </c>
      <c r="I539" s="59" t="s">
        <v>2626</v>
      </c>
      <c r="J539" s="59" t="s">
        <v>16</v>
      </c>
      <c r="K539" s="59">
        <v>18</v>
      </c>
      <c r="L539" s="59" t="s">
        <v>235</v>
      </c>
      <c r="M539" s="32">
        <v>5792000</v>
      </c>
      <c r="N539" s="59"/>
      <c r="O539" s="59"/>
      <c r="P539" s="59"/>
      <c r="Q539" s="59" t="s">
        <v>261</v>
      </c>
      <c r="R539" s="59" t="s">
        <v>80</v>
      </c>
      <c r="S539" s="59" t="s">
        <v>290</v>
      </c>
      <c r="T539" s="59" t="s">
        <v>3116</v>
      </c>
      <c r="U539" s="59"/>
      <c r="V539" s="59"/>
    </row>
    <row r="540" spans="2:22" ht="17.45" customHeight="1">
      <c r="B540" s="113">
        <v>2025</v>
      </c>
      <c r="C540" s="68">
        <v>9</v>
      </c>
      <c r="D540" s="68" t="s">
        <v>14</v>
      </c>
      <c r="E540" s="113" t="s">
        <v>1937</v>
      </c>
      <c r="F540" s="68" t="s">
        <v>100</v>
      </c>
      <c r="G540" s="68">
        <v>4014178201</v>
      </c>
      <c r="H540" s="68" t="s">
        <v>665</v>
      </c>
      <c r="I540" s="68"/>
      <c r="J540" s="68"/>
      <c r="K540" s="68"/>
      <c r="L540" s="68"/>
      <c r="M540" s="69">
        <v>93605000</v>
      </c>
      <c r="N540" s="68"/>
      <c r="O540" s="152" t="s">
        <v>1161</v>
      </c>
      <c r="P540" s="68"/>
      <c r="Q540" s="68" t="s">
        <v>368</v>
      </c>
      <c r="R540" s="68" t="s">
        <v>1938</v>
      </c>
      <c r="S540" s="68" t="s">
        <v>1939</v>
      </c>
      <c r="T540" s="59" t="s">
        <v>3116</v>
      </c>
      <c r="U540" s="68"/>
      <c r="V540" s="34"/>
    </row>
    <row r="541" spans="2:22" ht="17.45" customHeight="1">
      <c r="B541" s="68">
        <v>2025</v>
      </c>
      <c r="C541" s="68">
        <v>9</v>
      </c>
      <c r="D541" s="68" t="s">
        <v>14</v>
      </c>
      <c r="E541" s="68" t="s">
        <v>1940</v>
      </c>
      <c r="F541" s="68" t="s">
        <v>100</v>
      </c>
      <c r="G541" s="68">
        <v>4014178201</v>
      </c>
      <c r="H541" s="68" t="s">
        <v>665</v>
      </c>
      <c r="I541" s="68"/>
      <c r="J541" s="68"/>
      <c r="K541" s="68"/>
      <c r="L541" s="68"/>
      <c r="M541" s="69">
        <v>109565000</v>
      </c>
      <c r="N541" s="68"/>
      <c r="O541" s="152" t="s">
        <v>1161</v>
      </c>
      <c r="P541" s="68"/>
      <c r="Q541" s="68" t="s">
        <v>368</v>
      </c>
      <c r="R541" s="68" t="s">
        <v>1938</v>
      </c>
      <c r="S541" s="68" t="s">
        <v>1939</v>
      </c>
      <c r="T541" s="59" t="s">
        <v>3116</v>
      </c>
      <c r="U541" s="68"/>
      <c r="V541" s="34"/>
    </row>
    <row r="542" spans="2:22" ht="17.45" customHeight="1">
      <c r="B542" s="68">
        <v>2025</v>
      </c>
      <c r="C542" s="68">
        <v>9</v>
      </c>
      <c r="D542" s="68" t="s">
        <v>14</v>
      </c>
      <c r="E542" s="68" t="s">
        <v>1941</v>
      </c>
      <c r="F542" s="68" t="s">
        <v>100</v>
      </c>
      <c r="G542" s="68">
        <v>4014178201</v>
      </c>
      <c r="H542" s="68" t="s">
        <v>665</v>
      </c>
      <c r="I542" s="68"/>
      <c r="J542" s="68"/>
      <c r="K542" s="68"/>
      <c r="L542" s="68"/>
      <c r="M542" s="69">
        <v>481423000</v>
      </c>
      <c r="N542" s="68"/>
      <c r="O542" s="152" t="s">
        <v>1161</v>
      </c>
      <c r="P542" s="68"/>
      <c r="Q542" s="68" t="s">
        <v>368</v>
      </c>
      <c r="R542" s="68" t="s">
        <v>1942</v>
      </c>
      <c r="S542" s="68" t="s">
        <v>1943</v>
      </c>
      <c r="T542" s="59" t="s">
        <v>3116</v>
      </c>
      <c r="U542" s="68"/>
      <c r="V542" s="34"/>
    </row>
    <row r="543" spans="2:22" ht="17.45" customHeight="1">
      <c r="B543" s="113">
        <v>2025</v>
      </c>
      <c r="C543" s="113">
        <v>9</v>
      </c>
      <c r="D543" s="113" t="s">
        <v>14</v>
      </c>
      <c r="E543" s="113" t="s">
        <v>1944</v>
      </c>
      <c r="F543" s="113" t="s">
        <v>100</v>
      </c>
      <c r="G543" s="113">
        <v>4014178201</v>
      </c>
      <c r="H543" s="113" t="s">
        <v>665</v>
      </c>
      <c r="I543" s="113"/>
      <c r="J543" s="113"/>
      <c r="K543" s="113"/>
      <c r="L543" s="113"/>
      <c r="M543" s="147">
        <v>97388000</v>
      </c>
      <c r="N543" s="113"/>
      <c r="O543" s="152" t="s">
        <v>1161</v>
      </c>
      <c r="P543" s="113"/>
      <c r="Q543" s="113" t="s">
        <v>368</v>
      </c>
      <c r="R543" s="113" t="s">
        <v>1945</v>
      </c>
      <c r="S543" s="113" t="s">
        <v>1946</v>
      </c>
      <c r="T543" s="59" t="s">
        <v>3116</v>
      </c>
      <c r="U543" s="113"/>
      <c r="V543" s="108"/>
    </row>
    <row r="544" spans="2:22" ht="17.45" customHeight="1">
      <c r="B544" s="68">
        <v>2025</v>
      </c>
      <c r="C544" s="68">
        <v>9</v>
      </c>
      <c r="D544" s="68" t="s">
        <v>14</v>
      </c>
      <c r="E544" s="68" t="s">
        <v>1947</v>
      </c>
      <c r="F544" s="68" t="s">
        <v>100</v>
      </c>
      <c r="G544" s="68">
        <v>4014178201</v>
      </c>
      <c r="H544" s="68" t="s">
        <v>665</v>
      </c>
      <c r="I544" s="68"/>
      <c r="J544" s="68"/>
      <c r="K544" s="68"/>
      <c r="L544" s="68"/>
      <c r="M544" s="69">
        <v>302065000</v>
      </c>
      <c r="N544" s="68"/>
      <c r="O544" s="152" t="s">
        <v>1161</v>
      </c>
      <c r="P544" s="68"/>
      <c r="Q544" s="68" t="s">
        <v>368</v>
      </c>
      <c r="R544" s="68" t="s">
        <v>1948</v>
      </c>
      <c r="S544" s="68" t="s">
        <v>1949</v>
      </c>
      <c r="T544" s="59" t="s">
        <v>3116</v>
      </c>
      <c r="U544" s="68"/>
      <c r="V544" s="34"/>
    </row>
    <row r="545" spans="2:22" ht="17.45" customHeight="1">
      <c r="B545" s="68">
        <v>2025</v>
      </c>
      <c r="C545" s="68">
        <v>9</v>
      </c>
      <c r="D545" s="68" t="s">
        <v>14</v>
      </c>
      <c r="E545" s="68" t="s">
        <v>1950</v>
      </c>
      <c r="F545" s="68" t="s">
        <v>100</v>
      </c>
      <c r="G545" s="68">
        <v>4014178201</v>
      </c>
      <c r="H545" s="68" t="s">
        <v>665</v>
      </c>
      <c r="I545" s="68"/>
      <c r="J545" s="68"/>
      <c r="K545" s="68"/>
      <c r="L545" s="68"/>
      <c r="M545" s="69">
        <v>107243000</v>
      </c>
      <c r="N545" s="68"/>
      <c r="O545" s="152" t="s">
        <v>1161</v>
      </c>
      <c r="P545" s="68"/>
      <c r="Q545" s="68" t="s">
        <v>368</v>
      </c>
      <c r="R545" s="68" t="s">
        <v>1951</v>
      </c>
      <c r="S545" s="68" t="s">
        <v>1952</v>
      </c>
      <c r="T545" s="59" t="s">
        <v>3116</v>
      </c>
      <c r="U545" s="68"/>
      <c r="V545" s="34"/>
    </row>
    <row r="546" spans="2:22" ht="17.45" customHeight="1">
      <c r="B546" s="68">
        <v>2025</v>
      </c>
      <c r="C546" s="68">
        <v>9</v>
      </c>
      <c r="D546" s="68" t="s">
        <v>14</v>
      </c>
      <c r="E546" s="68" t="s">
        <v>1953</v>
      </c>
      <c r="F546" s="68" t="s">
        <v>53</v>
      </c>
      <c r="G546" s="68">
        <v>4617162201</v>
      </c>
      <c r="H546" s="68" t="s">
        <v>96</v>
      </c>
      <c r="I546" s="68"/>
      <c r="J546" s="68" t="s">
        <v>37</v>
      </c>
      <c r="K546" s="68">
        <v>1</v>
      </c>
      <c r="L546" s="68" t="s">
        <v>92</v>
      </c>
      <c r="M546" s="69">
        <v>33557700</v>
      </c>
      <c r="N546" s="68"/>
      <c r="O546" s="68"/>
      <c r="P546" s="68"/>
      <c r="Q546" s="68" t="s">
        <v>368</v>
      </c>
      <c r="R546" s="68" t="s">
        <v>1935</v>
      </c>
      <c r="S546" s="68" t="s">
        <v>1936</v>
      </c>
      <c r="T546" s="59" t="s">
        <v>3116</v>
      </c>
      <c r="U546" s="68"/>
      <c r="V546" s="68" t="s">
        <v>78</v>
      </c>
    </row>
    <row r="547" spans="2:22" ht="17.45" customHeight="1">
      <c r="B547" s="31">
        <v>2025</v>
      </c>
      <c r="C547" s="31">
        <v>9</v>
      </c>
      <c r="D547" s="31" t="s">
        <v>14</v>
      </c>
      <c r="E547" s="31" t="s">
        <v>1881</v>
      </c>
      <c r="F547" s="31" t="s">
        <v>100</v>
      </c>
      <c r="G547" s="31">
        <v>3013150201</v>
      </c>
      <c r="H547" s="31" t="s">
        <v>1882</v>
      </c>
      <c r="I547" s="31" t="s">
        <v>1883</v>
      </c>
      <c r="J547" s="33" t="s">
        <v>959</v>
      </c>
      <c r="K547" s="33">
        <v>1506</v>
      </c>
      <c r="L547" s="33" t="s">
        <v>1008</v>
      </c>
      <c r="M547" s="33">
        <v>36144000</v>
      </c>
      <c r="N547" s="58" t="s">
        <v>1161</v>
      </c>
      <c r="O547" s="83"/>
      <c r="P547" s="33"/>
      <c r="Q547" s="115" t="s">
        <v>891</v>
      </c>
      <c r="R547" s="115" t="s">
        <v>853</v>
      </c>
      <c r="S547" s="115" t="s">
        <v>896</v>
      </c>
      <c r="T547" s="59" t="s">
        <v>3116</v>
      </c>
      <c r="U547" s="115"/>
      <c r="V547" s="115"/>
    </row>
    <row r="548" spans="2:22" ht="17.45" customHeight="1">
      <c r="B548" s="31">
        <v>2025</v>
      </c>
      <c r="C548" s="31">
        <v>9</v>
      </c>
      <c r="D548" s="31" t="s">
        <v>14</v>
      </c>
      <c r="E548" s="31" t="s">
        <v>1881</v>
      </c>
      <c r="F548" s="31" t="s">
        <v>850</v>
      </c>
      <c r="G548" s="31">
        <v>4924151101</v>
      </c>
      <c r="H548" s="31" t="s">
        <v>1884</v>
      </c>
      <c r="I548" s="31" t="s">
        <v>1885</v>
      </c>
      <c r="J548" s="33" t="s">
        <v>959</v>
      </c>
      <c r="K548" s="33">
        <v>2</v>
      </c>
      <c r="L548" s="33" t="s">
        <v>984</v>
      </c>
      <c r="M548" s="33">
        <v>37600000</v>
      </c>
      <c r="N548" s="58" t="s">
        <v>1161</v>
      </c>
      <c r="O548" s="83"/>
      <c r="P548" s="33"/>
      <c r="Q548" s="115" t="s">
        <v>891</v>
      </c>
      <c r="R548" s="115" t="s">
        <v>853</v>
      </c>
      <c r="S548" s="115" t="s">
        <v>896</v>
      </c>
      <c r="T548" s="59" t="s">
        <v>3116</v>
      </c>
      <c r="U548" s="115"/>
      <c r="V548" s="115"/>
    </row>
    <row r="549" spans="2:22" ht="17.45" customHeight="1">
      <c r="B549" s="31">
        <v>2025</v>
      </c>
      <c r="C549" s="31">
        <v>9</v>
      </c>
      <c r="D549" s="31" t="s">
        <v>852</v>
      </c>
      <c r="E549" s="31" t="s">
        <v>1881</v>
      </c>
      <c r="F549" s="31" t="s">
        <v>93</v>
      </c>
      <c r="G549" s="31">
        <v>3012999701</v>
      </c>
      <c r="H549" s="31" t="s">
        <v>1886</v>
      </c>
      <c r="I549" s="31" t="s">
        <v>1887</v>
      </c>
      <c r="J549" s="33" t="s">
        <v>959</v>
      </c>
      <c r="K549" s="33">
        <v>318</v>
      </c>
      <c r="L549" s="33" t="s">
        <v>1008</v>
      </c>
      <c r="M549" s="33">
        <v>94446000</v>
      </c>
      <c r="N549" s="58" t="s">
        <v>1161</v>
      </c>
      <c r="O549" s="152" t="s">
        <v>1161</v>
      </c>
      <c r="P549" s="33"/>
      <c r="Q549" s="115" t="s">
        <v>891</v>
      </c>
      <c r="R549" s="115" t="s">
        <v>853</v>
      </c>
      <c r="S549" s="115" t="s">
        <v>896</v>
      </c>
      <c r="T549" s="59" t="s">
        <v>3116</v>
      </c>
      <c r="U549" s="115"/>
      <c r="V549" s="115" t="s">
        <v>78</v>
      </c>
    </row>
    <row r="550" spans="2:22" ht="17.45" customHeight="1">
      <c r="B550" s="34">
        <v>2025</v>
      </c>
      <c r="C550" s="34">
        <v>9</v>
      </c>
      <c r="D550" s="34" t="s">
        <v>15</v>
      </c>
      <c r="E550" s="34" t="s">
        <v>1888</v>
      </c>
      <c r="F550" s="34" t="s">
        <v>100</v>
      </c>
      <c r="G550" s="34">
        <v>3015159901</v>
      </c>
      <c r="H550" s="34" t="s">
        <v>1891</v>
      </c>
      <c r="I550" s="34" t="s">
        <v>1008</v>
      </c>
      <c r="J550" s="36" t="s">
        <v>876</v>
      </c>
      <c r="K550" s="36">
        <v>1</v>
      </c>
      <c r="L550" s="36" t="s">
        <v>847</v>
      </c>
      <c r="M550" s="36">
        <v>33669800</v>
      </c>
      <c r="N550" s="58" t="s">
        <v>1161</v>
      </c>
      <c r="O550" s="116"/>
      <c r="P550" s="36"/>
      <c r="Q550" s="117" t="s">
        <v>891</v>
      </c>
      <c r="R550" s="117" t="s">
        <v>1889</v>
      </c>
      <c r="S550" s="117" t="s">
        <v>1890</v>
      </c>
      <c r="T550" s="59" t="s">
        <v>3116</v>
      </c>
      <c r="U550" s="117"/>
      <c r="V550" s="117"/>
    </row>
    <row r="551" spans="2:22" ht="17.45" customHeight="1">
      <c r="B551" s="31">
        <v>2025</v>
      </c>
      <c r="C551" s="31">
        <v>9</v>
      </c>
      <c r="D551" s="31" t="s">
        <v>852</v>
      </c>
      <c r="E551" s="59" t="s">
        <v>1964</v>
      </c>
      <c r="F551" s="59" t="s">
        <v>850</v>
      </c>
      <c r="G551" s="59">
        <v>3011159701</v>
      </c>
      <c r="H551" s="59" t="s">
        <v>1059</v>
      </c>
      <c r="I551" s="59" t="s">
        <v>1125</v>
      </c>
      <c r="J551" s="32" t="s">
        <v>855</v>
      </c>
      <c r="K551" s="32">
        <v>265</v>
      </c>
      <c r="L551" s="32" t="s">
        <v>856</v>
      </c>
      <c r="M551" s="32">
        <v>29791300</v>
      </c>
      <c r="N551" s="32"/>
      <c r="O551" s="152" t="s">
        <v>1161</v>
      </c>
      <c r="P551" s="66"/>
      <c r="Q551" s="59" t="s">
        <v>851</v>
      </c>
      <c r="R551" s="59" t="s">
        <v>853</v>
      </c>
      <c r="S551" s="59" t="s">
        <v>854</v>
      </c>
      <c r="T551" s="59" t="s">
        <v>3116</v>
      </c>
      <c r="U551" s="31"/>
      <c r="V551" s="31"/>
    </row>
    <row r="552" spans="2:22" ht="17.45" customHeight="1">
      <c r="B552" s="34">
        <v>2025</v>
      </c>
      <c r="C552" s="34">
        <v>9</v>
      </c>
      <c r="D552" s="34" t="s">
        <v>15</v>
      </c>
      <c r="E552" s="34" t="s">
        <v>2698</v>
      </c>
      <c r="F552" s="34" t="s">
        <v>100</v>
      </c>
      <c r="G552" s="34">
        <v>3013150202</v>
      </c>
      <c r="H552" s="34" t="s">
        <v>2320</v>
      </c>
      <c r="I552" s="34" t="s">
        <v>2699</v>
      </c>
      <c r="J552" s="36" t="s">
        <v>16</v>
      </c>
      <c r="K552" s="127">
        <v>10000</v>
      </c>
      <c r="L552" s="36" t="s">
        <v>102</v>
      </c>
      <c r="M552" s="36">
        <v>45980000</v>
      </c>
      <c r="N552" s="36"/>
      <c r="O552" s="152" t="s">
        <v>1161</v>
      </c>
      <c r="P552" s="36"/>
      <c r="Q552" s="34" t="s">
        <v>1773</v>
      </c>
      <c r="R552" s="34" t="s">
        <v>1774</v>
      </c>
      <c r="S552" s="34" t="s">
        <v>1775</v>
      </c>
      <c r="T552" s="59" t="s">
        <v>3116</v>
      </c>
      <c r="U552" s="34"/>
      <c r="V552" s="34"/>
    </row>
    <row r="553" spans="2:22" ht="17.45" customHeight="1">
      <c r="B553" s="59">
        <v>2025</v>
      </c>
      <c r="C553" s="59">
        <v>9</v>
      </c>
      <c r="D553" s="59" t="s">
        <v>14</v>
      </c>
      <c r="E553" s="59" t="s">
        <v>2644</v>
      </c>
      <c r="F553" s="59" t="s">
        <v>100</v>
      </c>
      <c r="G553" s="59">
        <v>3011150501</v>
      </c>
      <c r="H553" s="59" t="s">
        <v>94</v>
      </c>
      <c r="I553" s="59" t="s">
        <v>206</v>
      </c>
      <c r="J553" s="59" t="s">
        <v>2645</v>
      </c>
      <c r="K553" s="59">
        <v>4451</v>
      </c>
      <c r="L553" s="59" t="s">
        <v>119</v>
      </c>
      <c r="M553" s="32">
        <v>545717000</v>
      </c>
      <c r="N553" s="59"/>
      <c r="O553" s="152" t="s">
        <v>1161</v>
      </c>
      <c r="P553" s="59"/>
      <c r="Q553" s="59" t="s">
        <v>454</v>
      </c>
      <c r="R553" s="59" t="s">
        <v>2646</v>
      </c>
      <c r="S553" s="59" t="s">
        <v>2647</v>
      </c>
      <c r="T553" s="59" t="s">
        <v>3116</v>
      </c>
      <c r="U553" s="59"/>
      <c r="V553" s="59"/>
    </row>
    <row r="554" spans="2:22" ht="17.45" customHeight="1">
      <c r="B554" s="59">
        <v>2025</v>
      </c>
      <c r="C554" s="59">
        <v>9</v>
      </c>
      <c r="D554" s="59" t="s">
        <v>14</v>
      </c>
      <c r="E554" s="59" t="s">
        <v>2648</v>
      </c>
      <c r="F554" s="59" t="s">
        <v>100</v>
      </c>
      <c r="G554" s="59">
        <v>3010161901</v>
      </c>
      <c r="H554" s="59" t="s">
        <v>105</v>
      </c>
      <c r="I554" s="59" t="s">
        <v>206</v>
      </c>
      <c r="J554" s="59" t="s">
        <v>2645</v>
      </c>
      <c r="K554" s="59">
        <v>153</v>
      </c>
      <c r="L554" s="59" t="s">
        <v>99</v>
      </c>
      <c r="M554" s="32">
        <v>142842000</v>
      </c>
      <c r="N554" s="59"/>
      <c r="O554" s="152" t="s">
        <v>1161</v>
      </c>
      <c r="P554" s="59"/>
      <c r="Q554" s="59" t="s">
        <v>454</v>
      </c>
      <c r="R554" s="59" t="s">
        <v>2646</v>
      </c>
      <c r="S554" s="59" t="s">
        <v>2647</v>
      </c>
      <c r="T554" s="59" t="s">
        <v>3116</v>
      </c>
      <c r="U554" s="59"/>
      <c r="V554" s="59"/>
    </row>
    <row r="555" spans="2:22" ht="17.45" customHeight="1">
      <c r="B555" s="59">
        <v>2025</v>
      </c>
      <c r="C555" s="59">
        <v>9</v>
      </c>
      <c r="D555" s="59" t="s">
        <v>14</v>
      </c>
      <c r="E555" s="59" t="s">
        <v>2658</v>
      </c>
      <c r="F555" s="59" t="s">
        <v>100</v>
      </c>
      <c r="G555" s="59">
        <v>3013150202</v>
      </c>
      <c r="H555" s="59" t="s">
        <v>242</v>
      </c>
      <c r="I555" s="59" t="s">
        <v>2659</v>
      </c>
      <c r="J555" s="32" t="s">
        <v>16</v>
      </c>
      <c r="K555" s="32">
        <v>8556</v>
      </c>
      <c r="L555" s="32" t="s">
        <v>102</v>
      </c>
      <c r="M555" s="32">
        <v>315716400</v>
      </c>
      <c r="N555" s="32"/>
      <c r="O555" s="152" t="s">
        <v>1161</v>
      </c>
      <c r="P555" s="32"/>
      <c r="Q555" s="59" t="s">
        <v>370</v>
      </c>
      <c r="R555" s="59" t="s">
        <v>2660</v>
      </c>
      <c r="S555" s="59" t="s">
        <v>2661</v>
      </c>
      <c r="T555" s="59" t="s">
        <v>3116</v>
      </c>
      <c r="U555" s="59"/>
      <c r="V555" s="59"/>
    </row>
  </sheetData>
  <sortState ref="B6:V555">
    <sortCondition ref="C6:C555"/>
    <sortCondition ref="Q6:Q555"/>
  </sortState>
  <mergeCells count="20">
    <mergeCell ref="F4:F5"/>
    <mergeCell ref="T4:T5"/>
    <mergeCell ref="U4:U5"/>
    <mergeCell ref="L4:L5"/>
    <mergeCell ref="M4:M5"/>
    <mergeCell ref="Q4:Q5"/>
    <mergeCell ref="R4:R5"/>
    <mergeCell ref="N4:P4"/>
    <mergeCell ref="B3:V3"/>
    <mergeCell ref="V4:V5"/>
    <mergeCell ref="S4:S5"/>
    <mergeCell ref="G4:G5"/>
    <mergeCell ref="H4:H5"/>
    <mergeCell ref="I4:I5"/>
    <mergeCell ref="J4:J5"/>
    <mergeCell ref="K4:K5"/>
    <mergeCell ref="B4:B5"/>
    <mergeCell ref="C4:C5"/>
    <mergeCell ref="D4:D5"/>
    <mergeCell ref="E4:E5"/>
  </mergeCells>
  <phoneticPr fontId="4" type="noConversion"/>
  <dataValidations count="6">
    <dataValidation type="list" allowBlank="1" showInputMessage="1" showErrorMessage="1" sqref="T6:T555" xr:uid="{00000000-0002-0000-0200-000000000000}">
      <formula1>"비협정,협정"</formula1>
    </dataValidation>
    <dataValidation type="list" allowBlank="1" showInputMessage="1" showErrorMessage="1" sqref="F69:F79 F85:F93 F98:F101 F103:F147 F150:F196 F256:F273 F200:F222 F224:F225 F227:F236 F241:F248 F250:F251 F253 F275:F299 F315:F322 F302 F305:F308 F327:F355 F363:F367 F6:F60 F395:F405 F407:F411 F419:F421 F428:F456 F458:F461 F484:F513 F516:F524 F531:F543 F383:F392" xr:uid="{00000000-0002-0000-0200-000001000000}">
      <formula1>"일반경쟁,제한경쟁,수의계약,조달위탁,쇼핑몰"</formula1>
    </dataValidation>
    <dataValidation type="list" allowBlank="1" showInputMessage="1" showErrorMessage="1" sqref="D531:D555 D69:D93 D98:D101 D103:D147 D150:D196 D256:D273 D200:D222 D224:D225 D227:D248 D250:D251 D253 D275:D299 D315:D322 D302 D305:D308 D327:D355 D363:D367 D6:D60 D395:D405 D407:D411 D419:D421 D428:D461 D484:D513 D516:D524 D383:D392" xr:uid="{00000000-0002-0000-0200-000002000000}">
      <formula1>"자체조달,중앙조달"</formula1>
    </dataValidation>
    <dataValidation type="list" allowBlank="1" showInputMessage="1" showErrorMessage="1" sqref="C50 C87:C90 C59:C60 C106 C103 C292 C257:C262 C264:C265 C305:C308 C320:C322 C327:C329 C340 C363 C407:C411 C405 C419:C421 C317 C447:C450 C520 C531:C534" xr:uid="{64D7404D-95BB-4350-948A-FC2F7DCF8A39}">
      <formula1>"1,2,3,4,5,6,7,8,9,10,11,12"</formula1>
    </dataValidation>
    <dataValidation type="list" allowBlank="1" showInputMessage="1" showErrorMessage="1" sqref="M544:M555" xr:uid="{613DA562-7315-44FD-AB26-68D0B789BDD5}">
      <formula1>"전환,미전환"</formula1>
    </dataValidation>
    <dataValidation type="list" allowBlank="1" showInputMessage="1" showErrorMessage="1" sqref="F544:F555" xr:uid="{05BCB1D7-D8B4-4C37-B73C-B1F1F7D09063}">
      <formula1>"토건,토목,건축,전문,전기,통신,소방,기타"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86"/>
  <sheetViews>
    <sheetView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9.21875" customWidth="1"/>
    <col min="6" max="6" width="12" customWidth="1"/>
    <col min="7" max="7" width="11.33203125" customWidth="1"/>
    <col min="8" max="8" width="14.109375" customWidth="1"/>
    <col min="9" max="9" width="8.21875" style="4" customWidth="1"/>
    <col min="10" max="10" width="18.5546875" style="6" customWidth="1"/>
    <col min="11" max="11" width="31.6640625" customWidth="1"/>
    <col min="12" max="12" width="8.88671875" customWidth="1"/>
    <col min="13" max="13" width="14.5546875" customWidth="1"/>
    <col min="14" max="15" width="8.88671875" customWidth="1"/>
    <col min="16" max="16" width="39.88671875" customWidth="1"/>
  </cols>
  <sheetData>
    <row r="1" spans="2:16" ht="35.1" customHeight="1">
      <c r="B1" s="29" t="s">
        <v>172</v>
      </c>
      <c r="J1" s="30" t="s">
        <v>59</v>
      </c>
    </row>
    <row r="2" spans="2:16" ht="9.9499999999999993" customHeight="1">
      <c r="B2" s="8"/>
      <c r="J2" s="10"/>
    </row>
    <row r="3" spans="2:16" ht="24.95" customHeight="1">
      <c r="B3" s="180" t="s">
        <v>3120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</row>
    <row r="4" spans="2:16" ht="50.1" customHeight="1" thickBot="1">
      <c r="B4" s="52" t="s">
        <v>151</v>
      </c>
      <c r="C4" s="52" t="s">
        <v>152</v>
      </c>
      <c r="D4" s="53" t="s">
        <v>153</v>
      </c>
      <c r="E4" s="23" t="s">
        <v>162</v>
      </c>
      <c r="F4" s="23" t="s">
        <v>163</v>
      </c>
      <c r="G4" s="23" t="s">
        <v>164</v>
      </c>
      <c r="H4" s="21" t="s">
        <v>165</v>
      </c>
      <c r="I4" s="23" t="s">
        <v>18</v>
      </c>
      <c r="J4" s="28" t="s">
        <v>65</v>
      </c>
      <c r="K4" s="23" t="s">
        <v>19</v>
      </c>
      <c r="L4" s="23" t="s">
        <v>20</v>
      </c>
      <c r="M4" s="23" t="s">
        <v>21</v>
      </c>
      <c r="N4" s="23" t="s">
        <v>22</v>
      </c>
      <c r="O4" s="23" t="s">
        <v>23</v>
      </c>
      <c r="P4" s="23" t="s">
        <v>149</v>
      </c>
    </row>
    <row r="5" spans="2:16" s="94" customFormat="1" ht="17.45" customHeight="1" thickTop="1">
      <c r="B5" s="14">
        <v>2025</v>
      </c>
      <c r="C5" s="14">
        <v>7</v>
      </c>
      <c r="D5" s="16" t="s">
        <v>14</v>
      </c>
      <c r="E5" s="16" t="s">
        <v>2741</v>
      </c>
      <c r="F5" s="16" t="s">
        <v>33</v>
      </c>
      <c r="G5" s="16" t="s">
        <v>42</v>
      </c>
      <c r="H5" s="16" t="s">
        <v>841</v>
      </c>
      <c r="I5" s="16" t="s">
        <v>44</v>
      </c>
      <c r="J5" s="58">
        <v>20000000</v>
      </c>
      <c r="K5" s="16" t="s">
        <v>1813</v>
      </c>
      <c r="L5" s="14" t="s">
        <v>2742</v>
      </c>
      <c r="M5" s="14" t="s">
        <v>2743</v>
      </c>
      <c r="N5" s="16" t="s">
        <v>24</v>
      </c>
      <c r="O5" s="14"/>
      <c r="P5" s="14" t="s">
        <v>78</v>
      </c>
    </row>
    <row r="6" spans="2:16" s="94" customFormat="1" ht="17.45" customHeight="1">
      <c r="B6" s="31">
        <v>2025</v>
      </c>
      <c r="C6" s="31">
        <v>7</v>
      </c>
      <c r="D6" s="31" t="s">
        <v>14</v>
      </c>
      <c r="E6" s="31" t="s">
        <v>2734</v>
      </c>
      <c r="F6" s="31" t="s">
        <v>219</v>
      </c>
      <c r="G6" s="31" t="s">
        <v>42</v>
      </c>
      <c r="H6" s="31" t="s">
        <v>35</v>
      </c>
      <c r="I6" s="31" t="s">
        <v>36</v>
      </c>
      <c r="J6" s="33">
        <v>740000000</v>
      </c>
      <c r="K6" s="31" t="s">
        <v>753</v>
      </c>
      <c r="L6" s="31" t="s">
        <v>799</v>
      </c>
      <c r="M6" s="31" t="s">
        <v>2735</v>
      </c>
      <c r="N6" s="31" t="s">
        <v>3116</v>
      </c>
      <c r="O6" s="60"/>
      <c r="P6" s="60"/>
    </row>
    <row r="7" spans="2:16" s="94" customFormat="1" ht="17.45" customHeight="1">
      <c r="B7" s="14">
        <v>2025</v>
      </c>
      <c r="C7" s="14">
        <v>7</v>
      </c>
      <c r="D7" s="16" t="s">
        <v>14</v>
      </c>
      <c r="E7" s="16" t="s">
        <v>2745</v>
      </c>
      <c r="F7" s="16" t="s">
        <v>33</v>
      </c>
      <c r="G7" s="16" t="s">
        <v>34</v>
      </c>
      <c r="H7" s="16" t="s">
        <v>43</v>
      </c>
      <c r="I7" s="16" t="s">
        <v>44</v>
      </c>
      <c r="J7" s="58">
        <v>40329000</v>
      </c>
      <c r="K7" s="16" t="s">
        <v>1130</v>
      </c>
      <c r="L7" s="14" t="s">
        <v>1854</v>
      </c>
      <c r="M7" s="14" t="s">
        <v>1855</v>
      </c>
      <c r="N7" s="16" t="s">
        <v>24</v>
      </c>
      <c r="O7" s="14"/>
      <c r="P7" s="60" t="s">
        <v>66</v>
      </c>
    </row>
    <row r="8" spans="2:16" s="94" customFormat="1" ht="17.45" customHeight="1">
      <c r="B8" s="14">
        <v>2025</v>
      </c>
      <c r="C8" s="60">
        <v>7</v>
      </c>
      <c r="D8" s="31" t="s">
        <v>14</v>
      </c>
      <c r="E8" s="16" t="s">
        <v>2746</v>
      </c>
      <c r="F8" s="31" t="s">
        <v>33</v>
      </c>
      <c r="G8" s="31" t="s">
        <v>42</v>
      </c>
      <c r="H8" s="31" t="s">
        <v>43</v>
      </c>
      <c r="I8" s="31" t="s">
        <v>44</v>
      </c>
      <c r="J8" s="58">
        <v>46430000</v>
      </c>
      <c r="K8" s="16" t="s">
        <v>1130</v>
      </c>
      <c r="L8" s="60" t="s">
        <v>1854</v>
      </c>
      <c r="M8" s="60" t="s">
        <v>1855</v>
      </c>
      <c r="N8" s="16" t="s">
        <v>24</v>
      </c>
      <c r="O8" s="60"/>
      <c r="P8" s="60" t="s">
        <v>66</v>
      </c>
    </row>
    <row r="9" spans="2:16" s="94" customFormat="1" ht="17.45" customHeight="1">
      <c r="B9" s="14">
        <v>2025</v>
      </c>
      <c r="C9" s="60">
        <v>7</v>
      </c>
      <c r="D9" s="31" t="s">
        <v>14</v>
      </c>
      <c r="E9" s="31" t="s">
        <v>2744</v>
      </c>
      <c r="F9" s="31" t="s">
        <v>33</v>
      </c>
      <c r="G9" s="31" t="s">
        <v>42</v>
      </c>
      <c r="H9" s="31" t="s">
        <v>43</v>
      </c>
      <c r="I9" s="31" t="s">
        <v>44</v>
      </c>
      <c r="J9" s="32">
        <v>2904000</v>
      </c>
      <c r="K9" s="16" t="s">
        <v>1832</v>
      </c>
      <c r="L9" s="60" t="s">
        <v>1833</v>
      </c>
      <c r="M9" s="60" t="s">
        <v>1834</v>
      </c>
      <c r="N9" s="16" t="s">
        <v>24</v>
      </c>
      <c r="O9" s="60"/>
      <c r="P9" s="60" t="s">
        <v>66</v>
      </c>
    </row>
    <row r="10" spans="2:16" s="94" customFormat="1" ht="17.45" customHeight="1">
      <c r="B10" s="60">
        <v>2025</v>
      </c>
      <c r="C10" s="60">
        <v>7</v>
      </c>
      <c r="D10" s="31" t="s">
        <v>14</v>
      </c>
      <c r="E10" s="31" t="s">
        <v>2740</v>
      </c>
      <c r="F10" s="31" t="s">
        <v>219</v>
      </c>
      <c r="G10" s="31" t="s">
        <v>42</v>
      </c>
      <c r="H10" s="31" t="s">
        <v>35</v>
      </c>
      <c r="I10" s="31" t="s">
        <v>36</v>
      </c>
      <c r="J10" s="33">
        <v>60000000</v>
      </c>
      <c r="K10" s="31" t="s">
        <v>372</v>
      </c>
      <c r="L10" s="60" t="s">
        <v>2738</v>
      </c>
      <c r="M10" s="60" t="s">
        <v>2739</v>
      </c>
      <c r="N10" s="16" t="s">
        <v>24</v>
      </c>
      <c r="O10" s="60"/>
      <c r="P10" s="60"/>
    </row>
    <row r="11" spans="2:16" s="94" customFormat="1" ht="17.45" customHeight="1">
      <c r="B11" s="60">
        <v>2025</v>
      </c>
      <c r="C11" s="60">
        <v>7</v>
      </c>
      <c r="D11" s="31" t="s">
        <v>14</v>
      </c>
      <c r="E11" s="31" t="s">
        <v>2737</v>
      </c>
      <c r="F11" s="31" t="s">
        <v>219</v>
      </c>
      <c r="G11" s="31" t="s">
        <v>34</v>
      </c>
      <c r="H11" s="31" t="s">
        <v>43</v>
      </c>
      <c r="I11" s="31" t="s">
        <v>36</v>
      </c>
      <c r="J11" s="33">
        <v>30500000</v>
      </c>
      <c r="K11" s="31" t="s">
        <v>372</v>
      </c>
      <c r="L11" s="60" t="s">
        <v>2738</v>
      </c>
      <c r="M11" s="60" t="s">
        <v>2739</v>
      </c>
      <c r="N11" s="16" t="s">
        <v>24</v>
      </c>
      <c r="O11" s="14"/>
      <c r="P11" s="14"/>
    </row>
    <row r="12" spans="2:16" s="94" customFormat="1" ht="17.45" customHeight="1">
      <c r="B12" s="14">
        <v>2025</v>
      </c>
      <c r="C12" s="60">
        <v>7</v>
      </c>
      <c r="D12" s="31" t="s">
        <v>14</v>
      </c>
      <c r="E12" s="31" t="s">
        <v>839</v>
      </c>
      <c r="F12" s="31" t="s">
        <v>219</v>
      </c>
      <c r="G12" s="31" t="s">
        <v>34</v>
      </c>
      <c r="H12" s="31" t="s">
        <v>43</v>
      </c>
      <c r="I12" s="31" t="s">
        <v>36</v>
      </c>
      <c r="J12" s="33">
        <v>6740000</v>
      </c>
      <c r="K12" s="31" t="s">
        <v>1470</v>
      </c>
      <c r="L12" s="60" t="s">
        <v>3121</v>
      </c>
      <c r="M12" s="60" t="s">
        <v>2944</v>
      </c>
      <c r="N12" s="16" t="s">
        <v>24</v>
      </c>
      <c r="O12" s="60"/>
      <c r="P12" s="60"/>
    </row>
    <row r="13" spans="2:16" s="94" customFormat="1" ht="17.45" customHeight="1">
      <c r="B13" s="14">
        <v>2025</v>
      </c>
      <c r="C13" s="14">
        <v>7</v>
      </c>
      <c r="D13" s="16" t="s">
        <v>14</v>
      </c>
      <c r="E13" s="16" t="s">
        <v>2941</v>
      </c>
      <c r="F13" s="16" t="s">
        <v>219</v>
      </c>
      <c r="G13" s="16" t="s">
        <v>34</v>
      </c>
      <c r="H13" s="16" t="s">
        <v>43</v>
      </c>
      <c r="I13" s="16" t="s">
        <v>36</v>
      </c>
      <c r="J13" s="58">
        <v>12688000</v>
      </c>
      <c r="K13" s="16" t="s">
        <v>1458</v>
      </c>
      <c r="L13" s="14" t="s">
        <v>1459</v>
      </c>
      <c r="M13" s="14" t="s">
        <v>1460</v>
      </c>
      <c r="N13" s="16" t="s">
        <v>24</v>
      </c>
      <c r="O13" s="14"/>
      <c r="P13" s="14" t="s">
        <v>78</v>
      </c>
    </row>
    <row r="14" spans="2:16" s="94" customFormat="1" ht="17.25" customHeight="1">
      <c r="B14" s="14">
        <v>2025</v>
      </c>
      <c r="C14" s="60">
        <v>7</v>
      </c>
      <c r="D14" s="31" t="s">
        <v>14</v>
      </c>
      <c r="E14" s="31" t="s">
        <v>2942</v>
      </c>
      <c r="F14" s="31" t="s">
        <v>219</v>
      </c>
      <c r="G14" s="31" t="s">
        <v>34</v>
      </c>
      <c r="H14" s="31" t="s">
        <v>43</v>
      </c>
      <c r="I14" s="31" t="s">
        <v>36</v>
      </c>
      <c r="J14" s="33">
        <v>5637000</v>
      </c>
      <c r="K14" s="31" t="s">
        <v>1458</v>
      </c>
      <c r="L14" s="60" t="s">
        <v>1459</v>
      </c>
      <c r="M14" s="60" t="s">
        <v>1460</v>
      </c>
      <c r="N14" s="16" t="s">
        <v>24</v>
      </c>
      <c r="O14" s="60"/>
      <c r="P14" s="60" t="s">
        <v>78</v>
      </c>
    </row>
    <row r="15" spans="2:16" s="94" customFormat="1" ht="17.45" customHeight="1">
      <c r="B15" s="14">
        <v>2025</v>
      </c>
      <c r="C15" s="14">
        <v>7</v>
      </c>
      <c r="D15" s="16" t="s">
        <v>14</v>
      </c>
      <c r="E15" s="16" t="s">
        <v>2943</v>
      </c>
      <c r="F15" s="16" t="s">
        <v>219</v>
      </c>
      <c r="G15" s="16" t="s">
        <v>34</v>
      </c>
      <c r="H15" s="16" t="s">
        <v>43</v>
      </c>
      <c r="I15" s="16" t="s">
        <v>36</v>
      </c>
      <c r="J15" s="58">
        <v>6347000</v>
      </c>
      <c r="K15" s="31" t="s">
        <v>1458</v>
      </c>
      <c r="L15" s="14" t="s">
        <v>1459</v>
      </c>
      <c r="M15" s="14" t="s">
        <v>1460</v>
      </c>
      <c r="N15" s="16" t="s">
        <v>24</v>
      </c>
      <c r="O15" s="14"/>
      <c r="P15" s="60" t="s">
        <v>78</v>
      </c>
    </row>
    <row r="16" spans="2:16" s="94" customFormat="1" ht="17.45" customHeight="1">
      <c r="B16" s="14">
        <v>2025</v>
      </c>
      <c r="C16" s="14">
        <v>7</v>
      </c>
      <c r="D16" s="16" t="s">
        <v>14</v>
      </c>
      <c r="E16" s="16" t="s">
        <v>2903</v>
      </c>
      <c r="F16" s="16" t="s">
        <v>219</v>
      </c>
      <c r="G16" s="16" t="s">
        <v>42</v>
      </c>
      <c r="H16" s="16" t="s">
        <v>35</v>
      </c>
      <c r="I16" s="16" t="s">
        <v>44</v>
      </c>
      <c r="J16" s="58">
        <v>49000000</v>
      </c>
      <c r="K16" s="16" t="s">
        <v>2904</v>
      </c>
      <c r="L16" s="14" t="s">
        <v>2905</v>
      </c>
      <c r="M16" s="14" t="s">
        <v>2906</v>
      </c>
      <c r="N16" s="16" t="s">
        <v>24</v>
      </c>
      <c r="O16" s="14"/>
      <c r="P16" s="60" t="s">
        <v>78</v>
      </c>
    </row>
    <row r="17" spans="2:16" s="94" customFormat="1" ht="17.45" customHeight="1">
      <c r="B17" s="14">
        <v>2025</v>
      </c>
      <c r="C17" s="14">
        <v>7</v>
      </c>
      <c r="D17" s="16" t="s">
        <v>14</v>
      </c>
      <c r="E17" s="16" t="s">
        <v>2918</v>
      </c>
      <c r="F17" s="16" t="s">
        <v>219</v>
      </c>
      <c r="G17" s="16" t="s">
        <v>34</v>
      </c>
      <c r="H17" s="16" t="s">
        <v>43</v>
      </c>
      <c r="I17" s="16" t="s">
        <v>36</v>
      </c>
      <c r="J17" s="58">
        <v>70000000</v>
      </c>
      <c r="K17" s="16" t="s">
        <v>1397</v>
      </c>
      <c r="L17" s="14" t="s">
        <v>2919</v>
      </c>
      <c r="M17" s="14" t="s">
        <v>2920</v>
      </c>
      <c r="N17" s="16" t="s">
        <v>24</v>
      </c>
      <c r="O17" s="14"/>
      <c r="P17" s="60"/>
    </row>
    <row r="18" spans="2:16" s="94" customFormat="1" ht="17.45" customHeight="1">
      <c r="B18" s="14">
        <v>2025</v>
      </c>
      <c r="C18" s="60">
        <v>7</v>
      </c>
      <c r="D18" s="31" t="s">
        <v>14</v>
      </c>
      <c r="E18" s="16" t="s">
        <v>2921</v>
      </c>
      <c r="F18" s="16" t="s">
        <v>219</v>
      </c>
      <c r="G18" s="31" t="s">
        <v>34</v>
      </c>
      <c r="H18" s="31" t="s">
        <v>43</v>
      </c>
      <c r="I18" s="31" t="s">
        <v>36</v>
      </c>
      <c r="J18" s="33">
        <v>50000000</v>
      </c>
      <c r="K18" s="16" t="s">
        <v>1397</v>
      </c>
      <c r="L18" s="14" t="s">
        <v>2919</v>
      </c>
      <c r="M18" s="14" t="s">
        <v>2920</v>
      </c>
      <c r="N18" s="16" t="s">
        <v>24</v>
      </c>
      <c r="O18" s="60"/>
      <c r="P18" s="60"/>
    </row>
    <row r="19" spans="2:16" s="94" customFormat="1" ht="17.45" customHeight="1">
      <c r="B19" s="14">
        <v>2025</v>
      </c>
      <c r="C19" s="60">
        <v>7</v>
      </c>
      <c r="D19" s="31" t="s">
        <v>14</v>
      </c>
      <c r="E19" s="31" t="s">
        <v>2922</v>
      </c>
      <c r="F19" s="31" t="s">
        <v>219</v>
      </c>
      <c r="G19" s="31" t="s">
        <v>34</v>
      </c>
      <c r="H19" s="31" t="s">
        <v>43</v>
      </c>
      <c r="I19" s="31" t="s">
        <v>44</v>
      </c>
      <c r="J19" s="33">
        <v>45000000</v>
      </c>
      <c r="K19" s="16" t="s">
        <v>1397</v>
      </c>
      <c r="L19" s="60" t="s">
        <v>1405</v>
      </c>
      <c r="M19" s="60" t="s">
        <v>1406</v>
      </c>
      <c r="N19" s="16" t="s">
        <v>24</v>
      </c>
      <c r="O19" s="60"/>
      <c r="P19" s="60" t="s">
        <v>78</v>
      </c>
    </row>
    <row r="20" spans="2:16" s="94" customFormat="1" ht="17.45" customHeight="1">
      <c r="B20" s="14">
        <v>2025</v>
      </c>
      <c r="C20" s="14">
        <v>7</v>
      </c>
      <c r="D20" s="16" t="s">
        <v>14</v>
      </c>
      <c r="E20" s="16" t="s">
        <v>2923</v>
      </c>
      <c r="F20" s="16" t="s">
        <v>219</v>
      </c>
      <c r="G20" s="16" t="s">
        <v>34</v>
      </c>
      <c r="H20" s="16" t="s">
        <v>43</v>
      </c>
      <c r="I20" s="16" t="s">
        <v>44</v>
      </c>
      <c r="J20" s="58">
        <v>109450000</v>
      </c>
      <c r="K20" s="16" t="s">
        <v>1397</v>
      </c>
      <c r="L20" s="14" t="s">
        <v>2924</v>
      </c>
      <c r="M20" s="14" t="s">
        <v>1402</v>
      </c>
      <c r="N20" s="16" t="s">
        <v>24</v>
      </c>
      <c r="O20" s="14"/>
      <c r="P20" s="14"/>
    </row>
    <row r="21" spans="2:16" s="94" customFormat="1" ht="17.45" customHeight="1">
      <c r="B21" s="14">
        <v>2025</v>
      </c>
      <c r="C21" s="60">
        <v>7</v>
      </c>
      <c r="D21" s="16" t="s">
        <v>14</v>
      </c>
      <c r="E21" s="31" t="s">
        <v>2938</v>
      </c>
      <c r="F21" s="16" t="s">
        <v>219</v>
      </c>
      <c r="G21" s="16" t="s">
        <v>34</v>
      </c>
      <c r="H21" s="16" t="s">
        <v>43</v>
      </c>
      <c r="I21" s="16" t="s">
        <v>44</v>
      </c>
      <c r="J21" s="33">
        <v>13000000</v>
      </c>
      <c r="K21" s="31" t="s">
        <v>1451</v>
      </c>
      <c r="L21" s="60" t="s">
        <v>2939</v>
      </c>
      <c r="M21" s="60" t="s">
        <v>2128</v>
      </c>
      <c r="N21" s="16" t="s">
        <v>24</v>
      </c>
      <c r="O21" s="60"/>
      <c r="P21" s="60" t="s">
        <v>78</v>
      </c>
    </row>
    <row r="22" spans="2:16" s="94" customFormat="1" ht="17.45" customHeight="1">
      <c r="B22" s="14">
        <v>2025</v>
      </c>
      <c r="C22" s="60">
        <v>7</v>
      </c>
      <c r="D22" s="31" t="s">
        <v>14</v>
      </c>
      <c r="E22" s="31" t="s">
        <v>2940</v>
      </c>
      <c r="F22" s="16" t="s">
        <v>219</v>
      </c>
      <c r="G22" s="16" t="s">
        <v>34</v>
      </c>
      <c r="H22" s="16" t="s">
        <v>43</v>
      </c>
      <c r="I22" s="16" t="s">
        <v>44</v>
      </c>
      <c r="J22" s="33">
        <v>12500000</v>
      </c>
      <c r="K22" s="31" t="s">
        <v>1451</v>
      </c>
      <c r="L22" s="60" t="s">
        <v>2939</v>
      </c>
      <c r="M22" s="60" t="s">
        <v>2128</v>
      </c>
      <c r="N22" s="16" t="s">
        <v>24</v>
      </c>
      <c r="O22" s="60"/>
      <c r="P22" s="60" t="s">
        <v>78</v>
      </c>
    </row>
    <row r="23" spans="2:16" s="94" customFormat="1" ht="17.45" customHeight="1">
      <c r="B23" s="14">
        <v>2025</v>
      </c>
      <c r="C23" s="60">
        <v>7</v>
      </c>
      <c r="D23" s="31" t="s">
        <v>14</v>
      </c>
      <c r="E23" s="31" t="s">
        <v>2994</v>
      </c>
      <c r="F23" s="31" t="s">
        <v>33</v>
      </c>
      <c r="G23" s="31" t="s">
        <v>42</v>
      </c>
      <c r="H23" s="16" t="s">
        <v>35</v>
      </c>
      <c r="I23" s="31" t="s">
        <v>36</v>
      </c>
      <c r="J23" s="33">
        <v>91707000</v>
      </c>
      <c r="K23" s="31" t="s">
        <v>1000</v>
      </c>
      <c r="L23" s="60" t="s">
        <v>951</v>
      </c>
      <c r="M23" s="60" t="s">
        <v>952</v>
      </c>
      <c r="N23" s="16" t="s">
        <v>24</v>
      </c>
      <c r="O23" s="60"/>
      <c r="P23" s="60"/>
    </row>
    <row r="24" spans="2:16" s="94" customFormat="1" ht="17.45" customHeight="1">
      <c r="B24" s="14">
        <v>2025</v>
      </c>
      <c r="C24" s="60">
        <v>7</v>
      </c>
      <c r="D24" s="31" t="s">
        <v>14</v>
      </c>
      <c r="E24" s="31" t="s">
        <v>776</v>
      </c>
      <c r="F24" s="31" t="s">
        <v>219</v>
      </c>
      <c r="G24" s="31" t="s">
        <v>42</v>
      </c>
      <c r="H24" s="16" t="s">
        <v>35</v>
      </c>
      <c r="I24" s="31" t="s">
        <v>36</v>
      </c>
      <c r="J24" s="33">
        <v>54152000</v>
      </c>
      <c r="K24" s="31" t="s">
        <v>321</v>
      </c>
      <c r="L24" s="31" t="s">
        <v>400</v>
      </c>
      <c r="M24" s="31" t="s">
        <v>401</v>
      </c>
      <c r="N24" s="16" t="s">
        <v>24</v>
      </c>
      <c r="O24" s="31"/>
      <c r="P24" s="60"/>
    </row>
    <row r="25" spans="2:16" s="94" customFormat="1" ht="17.45" customHeight="1">
      <c r="B25" s="14">
        <v>2025</v>
      </c>
      <c r="C25" s="60">
        <v>7</v>
      </c>
      <c r="D25" s="31" t="s">
        <v>14</v>
      </c>
      <c r="E25" s="31" t="s">
        <v>777</v>
      </c>
      <c r="F25" s="31" t="s">
        <v>219</v>
      </c>
      <c r="G25" s="31" t="s">
        <v>34</v>
      </c>
      <c r="H25" s="16" t="s">
        <v>43</v>
      </c>
      <c r="I25" s="31" t="s">
        <v>36</v>
      </c>
      <c r="J25" s="33">
        <v>126680000</v>
      </c>
      <c r="K25" s="31" t="s">
        <v>321</v>
      </c>
      <c r="L25" s="31" t="s">
        <v>400</v>
      </c>
      <c r="M25" s="31" t="s">
        <v>401</v>
      </c>
      <c r="N25" s="16" t="s">
        <v>24</v>
      </c>
      <c r="O25" s="31"/>
      <c r="P25" s="60"/>
    </row>
    <row r="26" spans="2:16" s="94" customFormat="1" ht="17.45" customHeight="1">
      <c r="B26" s="14">
        <v>2025</v>
      </c>
      <c r="C26" s="14">
        <v>7</v>
      </c>
      <c r="D26" s="16" t="s">
        <v>14</v>
      </c>
      <c r="E26" s="16" t="s">
        <v>2968</v>
      </c>
      <c r="F26" s="16" t="s">
        <v>219</v>
      </c>
      <c r="G26" s="16" t="s">
        <v>34</v>
      </c>
      <c r="H26" s="16" t="s">
        <v>43</v>
      </c>
      <c r="I26" s="16" t="s">
        <v>44</v>
      </c>
      <c r="J26" s="65">
        <v>25000000</v>
      </c>
      <c r="K26" s="16" t="s">
        <v>77</v>
      </c>
      <c r="L26" s="16" t="s">
        <v>324</v>
      </c>
      <c r="M26" s="16" t="s">
        <v>325</v>
      </c>
      <c r="N26" s="16" t="s">
        <v>24</v>
      </c>
      <c r="O26" s="16"/>
      <c r="P26" s="16"/>
    </row>
    <row r="27" spans="2:16" s="94" customFormat="1" ht="17.45" customHeight="1">
      <c r="B27" s="14">
        <v>2025</v>
      </c>
      <c r="C27" s="31">
        <v>7</v>
      </c>
      <c r="D27" s="31" t="s">
        <v>14</v>
      </c>
      <c r="E27" s="31" t="s">
        <v>2949</v>
      </c>
      <c r="F27" s="31" t="s">
        <v>33</v>
      </c>
      <c r="G27" s="31" t="s">
        <v>34</v>
      </c>
      <c r="H27" s="31" t="s">
        <v>841</v>
      </c>
      <c r="I27" s="31" t="s">
        <v>36</v>
      </c>
      <c r="J27" s="33">
        <v>145000000</v>
      </c>
      <c r="K27" s="31" t="s">
        <v>997</v>
      </c>
      <c r="L27" s="31" t="s">
        <v>778</v>
      </c>
      <c r="M27" s="31" t="s">
        <v>2950</v>
      </c>
      <c r="N27" s="16" t="s">
        <v>24</v>
      </c>
      <c r="O27" s="60"/>
      <c r="P27" s="60"/>
    </row>
    <row r="28" spans="2:16" s="94" customFormat="1" ht="17.45" customHeight="1">
      <c r="B28" s="14">
        <v>2025</v>
      </c>
      <c r="C28" s="31">
        <v>7</v>
      </c>
      <c r="D28" s="31" t="s">
        <v>14</v>
      </c>
      <c r="E28" s="31" t="s">
        <v>2951</v>
      </c>
      <c r="F28" s="31" t="s">
        <v>33</v>
      </c>
      <c r="G28" s="31" t="s">
        <v>34</v>
      </c>
      <c r="H28" s="31" t="s">
        <v>841</v>
      </c>
      <c r="I28" s="31" t="s">
        <v>36</v>
      </c>
      <c r="J28" s="33">
        <v>145000000</v>
      </c>
      <c r="K28" s="31" t="s">
        <v>997</v>
      </c>
      <c r="L28" s="31" t="s">
        <v>778</v>
      </c>
      <c r="M28" s="31" t="s">
        <v>2952</v>
      </c>
      <c r="N28" s="16" t="s">
        <v>24</v>
      </c>
      <c r="O28" s="60"/>
      <c r="P28" s="60"/>
    </row>
    <row r="29" spans="2:16" s="94" customFormat="1" ht="17.45" customHeight="1">
      <c r="B29" s="14">
        <v>2025</v>
      </c>
      <c r="C29" s="16">
        <v>7</v>
      </c>
      <c r="D29" s="16" t="s">
        <v>14</v>
      </c>
      <c r="E29" s="16" t="s">
        <v>2953</v>
      </c>
      <c r="F29" s="16" t="s">
        <v>33</v>
      </c>
      <c r="G29" s="16" t="s">
        <v>34</v>
      </c>
      <c r="H29" s="16" t="s">
        <v>841</v>
      </c>
      <c r="I29" s="16" t="s">
        <v>36</v>
      </c>
      <c r="J29" s="58">
        <v>145000000</v>
      </c>
      <c r="K29" s="16" t="s">
        <v>997</v>
      </c>
      <c r="L29" s="16" t="s">
        <v>778</v>
      </c>
      <c r="M29" s="16" t="s">
        <v>2954</v>
      </c>
      <c r="N29" s="16" t="s">
        <v>24</v>
      </c>
      <c r="O29" s="14"/>
      <c r="P29" s="14"/>
    </row>
    <row r="30" spans="2:16" s="70" customFormat="1" ht="17.45" customHeight="1">
      <c r="B30" s="14">
        <v>2025</v>
      </c>
      <c r="C30" s="31">
        <v>7</v>
      </c>
      <c r="D30" s="31" t="s">
        <v>14</v>
      </c>
      <c r="E30" s="31" t="s">
        <v>2955</v>
      </c>
      <c r="F30" s="31" t="s">
        <v>33</v>
      </c>
      <c r="G30" s="31" t="s">
        <v>34</v>
      </c>
      <c r="H30" s="31" t="s">
        <v>841</v>
      </c>
      <c r="I30" s="31" t="s">
        <v>36</v>
      </c>
      <c r="J30" s="33">
        <v>75000000</v>
      </c>
      <c r="K30" s="31" t="s">
        <v>997</v>
      </c>
      <c r="L30" s="31" t="s">
        <v>778</v>
      </c>
      <c r="M30" s="31" t="s">
        <v>2956</v>
      </c>
      <c r="N30" s="16" t="s">
        <v>24</v>
      </c>
      <c r="O30" s="60"/>
      <c r="P30" s="60"/>
    </row>
    <row r="31" spans="2:16" s="70" customFormat="1" ht="17.45" customHeight="1">
      <c r="B31" s="14">
        <v>2025</v>
      </c>
      <c r="C31" s="16">
        <v>7</v>
      </c>
      <c r="D31" s="16" t="s">
        <v>14</v>
      </c>
      <c r="E31" s="16" t="s">
        <v>2957</v>
      </c>
      <c r="F31" s="16" t="s">
        <v>33</v>
      </c>
      <c r="G31" s="16" t="s">
        <v>34</v>
      </c>
      <c r="H31" s="16" t="s">
        <v>841</v>
      </c>
      <c r="I31" s="16" t="s">
        <v>36</v>
      </c>
      <c r="J31" s="58">
        <v>250000000</v>
      </c>
      <c r="K31" s="16" t="s">
        <v>997</v>
      </c>
      <c r="L31" s="16" t="s">
        <v>778</v>
      </c>
      <c r="M31" s="16" t="s">
        <v>2958</v>
      </c>
      <c r="N31" s="16" t="s">
        <v>24</v>
      </c>
      <c r="O31" s="14"/>
      <c r="P31" s="14"/>
    </row>
    <row r="32" spans="2:16" s="70" customFormat="1" ht="17.45" customHeight="1">
      <c r="B32" s="14">
        <v>2025</v>
      </c>
      <c r="C32" s="16">
        <v>7</v>
      </c>
      <c r="D32" s="16" t="s">
        <v>843</v>
      </c>
      <c r="E32" s="31" t="s">
        <v>2959</v>
      </c>
      <c r="F32" s="16" t="s">
        <v>33</v>
      </c>
      <c r="G32" s="16" t="s">
        <v>840</v>
      </c>
      <c r="H32" s="16" t="s">
        <v>841</v>
      </c>
      <c r="I32" s="16" t="s">
        <v>897</v>
      </c>
      <c r="J32" s="58">
        <v>159156000</v>
      </c>
      <c r="K32" s="31" t="s">
        <v>997</v>
      </c>
      <c r="L32" s="31" t="s">
        <v>778</v>
      </c>
      <c r="M32" s="31" t="s">
        <v>2960</v>
      </c>
      <c r="N32" s="16" t="s">
        <v>24</v>
      </c>
      <c r="O32" s="14"/>
      <c r="P32" s="14"/>
    </row>
    <row r="33" spans="2:16" s="94" customFormat="1" ht="17.45" customHeight="1">
      <c r="B33" s="64">
        <v>2025</v>
      </c>
      <c r="C33" s="64">
        <v>7</v>
      </c>
      <c r="D33" s="64" t="s">
        <v>14</v>
      </c>
      <c r="E33" s="64" t="s">
        <v>779</v>
      </c>
      <c r="F33" s="64" t="s">
        <v>219</v>
      </c>
      <c r="G33" s="64" t="s">
        <v>34</v>
      </c>
      <c r="H33" s="64" t="s">
        <v>43</v>
      </c>
      <c r="I33" s="64" t="s">
        <v>44</v>
      </c>
      <c r="J33" s="65">
        <v>70000000</v>
      </c>
      <c r="K33" s="64" t="s">
        <v>332</v>
      </c>
      <c r="L33" s="64" t="s">
        <v>333</v>
      </c>
      <c r="M33" s="64" t="s">
        <v>334</v>
      </c>
      <c r="N33" s="16" t="s">
        <v>24</v>
      </c>
      <c r="O33" s="64"/>
      <c r="P33" s="64"/>
    </row>
    <row r="34" spans="2:16" s="94" customFormat="1" ht="17.45" customHeight="1">
      <c r="B34" s="92">
        <v>2025</v>
      </c>
      <c r="C34" s="92">
        <v>7</v>
      </c>
      <c r="D34" s="35" t="s">
        <v>14</v>
      </c>
      <c r="E34" s="35" t="s">
        <v>2970</v>
      </c>
      <c r="F34" s="35" t="s">
        <v>33</v>
      </c>
      <c r="G34" s="35" t="s">
        <v>34</v>
      </c>
      <c r="H34" s="35" t="s">
        <v>43</v>
      </c>
      <c r="I34" s="35" t="s">
        <v>44</v>
      </c>
      <c r="J34" s="41">
        <v>1914000</v>
      </c>
      <c r="K34" s="35" t="s">
        <v>187</v>
      </c>
      <c r="L34" s="35" t="s">
        <v>1507</v>
      </c>
      <c r="M34" s="35" t="s">
        <v>1508</v>
      </c>
      <c r="N34" s="16" t="s">
        <v>24</v>
      </c>
      <c r="O34" s="92"/>
      <c r="P34" s="78" t="s">
        <v>78</v>
      </c>
    </row>
    <row r="35" spans="2:16" s="94" customFormat="1" ht="17.45" customHeight="1">
      <c r="B35" s="60">
        <v>2025</v>
      </c>
      <c r="C35" s="60">
        <v>7</v>
      </c>
      <c r="D35" s="31" t="s">
        <v>14</v>
      </c>
      <c r="E35" s="31" t="s">
        <v>780</v>
      </c>
      <c r="F35" s="31" t="s">
        <v>219</v>
      </c>
      <c r="G35" s="31" t="s">
        <v>42</v>
      </c>
      <c r="H35" s="31" t="s">
        <v>35</v>
      </c>
      <c r="I35" s="31" t="s">
        <v>254</v>
      </c>
      <c r="J35" s="33">
        <v>60000000</v>
      </c>
      <c r="K35" s="31" t="s">
        <v>336</v>
      </c>
      <c r="L35" s="60" t="s">
        <v>402</v>
      </c>
      <c r="M35" s="60" t="s">
        <v>634</v>
      </c>
      <c r="N35" s="16" t="s">
        <v>24</v>
      </c>
      <c r="O35" s="60"/>
      <c r="P35" s="60"/>
    </row>
    <row r="36" spans="2:16" s="94" customFormat="1" ht="17.45" customHeight="1">
      <c r="B36" s="14">
        <v>2025</v>
      </c>
      <c r="C36" s="14">
        <v>7</v>
      </c>
      <c r="D36" s="16" t="s">
        <v>14</v>
      </c>
      <c r="E36" s="16" t="s">
        <v>800</v>
      </c>
      <c r="F36" s="16" t="s">
        <v>219</v>
      </c>
      <c r="G36" s="16" t="s">
        <v>34</v>
      </c>
      <c r="H36" s="16" t="s">
        <v>43</v>
      </c>
      <c r="I36" s="16" t="s">
        <v>254</v>
      </c>
      <c r="J36" s="58">
        <v>100000000</v>
      </c>
      <c r="K36" s="16" t="s">
        <v>336</v>
      </c>
      <c r="L36" s="14" t="s">
        <v>402</v>
      </c>
      <c r="M36" s="14" t="s">
        <v>634</v>
      </c>
      <c r="N36" s="16" t="s">
        <v>24</v>
      </c>
      <c r="O36" s="14"/>
      <c r="P36" s="14"/>
    </row>
    <row r="37" spans="2:16" s="94" customFormat="1" ht="17.45" customHeight="1">
      <c r="B37" s="61">
        <v>2025</v>
      </c>
      <c r="C37" s="61">
        <v>7</v>
      </c>
      <c r="D37" s="59" t="s">
        <v>14</v>
      </c>
      <c r="E37" s="59" t="s">
        <v>2961</v>
      </c>
      <c r="F37" s="59" t="s">
        <v>33</v>
      </c>
      <c r="G37" s="59" t="s">
        <v>34</v>
      </c>
      <c r="H37" s="59" t="s">
        <v>43</v>
      </c>
      <c r="I37" s="59" t="s">
        <v>36</v>
      </c>
      <c r="J37" s="32">
        <v>10256000</v>
      </c>
      <c r="K37" s="59" t="s">
        <v>939</v>
      </c>
      <c r="L37" s="61" t="s">
        <v>940</v>
      </c>
      <c r="M37" s="61" t="s">
        <v>941</v>
      </c>
      <c r="N37" s="16" t="s">
        <v>24</v>
      </c>
      <c r="O37" s="61"/>
      <c r="P37" s="60" t="s">
        <v>78</v>
      </c>
    </row>
    <row r="38" spans="2:16" s="94" customFormat="1" ht="17.45" customHeight="1">
      <c r="B38" s="60">
        <v>2025</v>
      </c>
      <c r="C38" s="60">
        <v>7</v>
      </c>
      <c r="D38" s="31" t="s">
        <v>14</v>
      </c>
      <c r="E38" s="31" t="s">
        <v>2962</v>
      </c>
      <c r="F38" s="31" t="s">
        <v>33</v>
      </c>
      <c r="G38" s="31" t="s">
        <v>34</v>
      </c>
      <c r="H38" s="31" t="s">
        <v>43</v>
      </c>
      <c r="I38" s="31" t="s">
        <v>44</v>
      </c>
      <c r="J38" s="33">
        <v>6272200</v>
      </c>
      <c r="K38" s="31" t="s">
        <v>939</v>
      </c>
      <c r="L38" s="60" t="s">
        <v>945</v>
      </c>
      <c r="M38" s="60" t="s">
        <v>946</v>
      </c>
      <c r="N38" s="16" t="s">
        <v>24</v>
      </c>
      <c r="O38" s="60"/>
      <c r="P38" s="60" t="s">
        <v>78</v>
      </c>
    </row>
    <row r="39" spans="2:16" s="94" customFormat="1" ht="17.45" customHeight="1">
      <c r="B39" s="60">
        <v>2025</v>
      </c>
      <c r="C39" s="60">
        <v>7</v>
      </c>
      <c r="D39" s="31" t="s">
        <v>14</v>
      </c>
      <c r="E39" s="31" t="s">
        <v>2963</v>
      </c>
      <c r="F39" s="31" t="s">
        <v>33</v>
      </c>
      <c r="G39" s="31" t="s">
        <v>34</v>
      </c>
      <c r="H39" s="31" t="s">
        <v>43</v>
      </c>
      <c r="I39" s="31" t="s">
        <v>44</v>
      </c>
      <c r="J39" s="33">
        <v>20000000</v>
      </c>
      <c r="K39" s="31" t="s">
        <v>939</v>
      </c>
      <c r="L39" s="77" t="s">
        <v>801</v>
      </c>
      <c r="M39" s="77" t="s">
        <v>802</v>
      </c>
      <c r="N39" s="16" t="s">
        <v>24</v>
      </c>
      <c r="O39" s="77"/>
      <c r="P39" s="61" t="s">
        <v>78</v>
      </c>
    </row>
    <row r="40" spans="2:16" s="94" customFormat="1" ht="17.45" customHeight="1">
      <c r="B40" s="60">
        <v>2025</v>
      </c>
      <c r="C40" s="60">
        <v>7</v>
      </c>
      <c r="D40" s="31" t="s">
        <v>14</v>
      </c>
      <c r="E40" s="31" t="s">
        <v>2964</v>
      </c>
      <c r="F40" s="31" t="s">
        <v>219</v>
      </c>
      <c r="G40" s="31" t="s">
        <v>42</v>
      </c>
      <c r="H40" s="31" t="s">
        <v>35</v>
      </c>
      <c r="I40" s="31" t="s">
        <v>44</v>
      </c>
      <c r="J40" s="33">
        <v>90000000</v>
      </c>
      <c r="K40" s="31" t="s">
        <v>939</v>
      </c>
      <c r="L40" s="60" t="s">
        <v>945</v>
      </c>
      <c r="M40" s="60" t="s">
        <v>946</v>
      </c>
      <c r="N40" s="16" t="s">
        <v>24</v>
      </c>
      <c r="O40" s="60"/>
      <c r="P40" s="31"/>
    </row>
    <row r="41" spans="2:16" s="94" customFormat="1" ht="17.45" customHeight="1">
      <c r="B41" s="60">
        <v>2025</v>
      </c>
      <c r="C41" s="60">
        <v>7</v>
      </c>
      <c r="D41" s="31" t="s">
        <v>14</v>
      </c>
      <c r="E41" s="31" t="s">
        <v>2965</v>
      </c>
      <c r="F41" s="31" t="s">
        <v>219</v>
      </c>
      <c r="G41" s="31" t="s">
        <v>34</v>
      </c>
      <c r="H41" s="31" t="s">
        <v>43</v>
      </c>
      <c r="I41" s="31" t="s">
        <v>44</v>
      </c>
      <c r="J41" s="33">
        <v>20000000</v>
      </c>
      <c r="K41" s="31" t="s">
        <v>939</v>
      </c>
      <c r="L41" s="60" t="s">
        <v>945</v>
      </c>
      <c r="M41" s="60" t="s">
        <v>946</v>
      </c>
      <c r="N41" s="16" t="s">
        <v>24</v>
      </c>
      <c r="O41" s="60"/>
      <c r="P41" s="31" t="s">
        <v>78</v>
      </c>
    </row>
    <row r="42" spans="2:16" s="94" customFormat="1" ht="17.45" customHeight="1">
      <c r="B42" s="14">
        <v>2025</v>
      </c>
      <c r="C42" s="14">
        <v>7</v>
      </c>
      <c r="D42" s="16" t="s">
        <v>14</v>
      </c>
      <c r="E42" s="16" t="s">
        <v>2972</v>
      </c>
      <c r="F42" s="16" t="s">
        <v>219</v>
      </c>
      <c r="G42" s="16" t="s">
        <v>42</v>
      </c>
      <c r="H42" s="16" t="s">
        <v>998</v>
      </c>
      <c r="I42" s="16" t="s">
        <v>44</v>
      </c>
      <c r="J42" s="58">
        <v>21900000</v>
      </c>
      <c r="K42" s="16" t="s">
        <v>339</v>
      </c>
      <c r="L42" s="14" t="s">
        <v>499</v>
      </c>
      <c r="M42" s="14" t="s">
        <v>546</v>
      </c>
      <c r="N42" s="16" t="s">
        <v>24</v>
      </c>
      <c r="O42" s="14"/>
      <c r="P42" s="60" t="s">
        <v>66</v>
      </c>
    </row>
    <row r="43" spans="2:16" s="94" customFormat="1" ht="17.45" customHeight="1">
      <c r="B43" s="14">
        <v>2025</v>
      </c>
      <c r="C43" s="14">
        <v>7</v>
      </c>
      <c r="D43" s="16" t="s">
        <v>14</v>
      </c>
      <c r="E43" s="16" t="s">
        <v>2973</v>
      </c>
      <c r="F43" s="16" t="s">
        <v>219</v>
      </c>
      <c r="G43" s="31" t="s">
        <v>42</v>
      </c>
      <c r="H43" s="16" t="s">
        <v>998</v>
      </c>
      <c r="I43" s="16" t="s">
        <v>44</v>
      </c>
      <c r="J43" s="58">
        <v>21900000</v>
      </c>
      <c r="K43" s="31" t="s">
        <v>339</v>
      </c>
      <c r="L43" s="14" t="s">
        <v>499</v>
      </c>
      <c r="M43" s="14" t="s">
        <v>546</v>
      </c>
      <c r="N43" s="16" t="s">
        <v>24</v>
      </c>
      <c r="O43" s="14"/>
      <c r="P43" s="14" t="s">
        <v>66</v>
      </c>
    </row>
    <row r="44" spans="2:16" s="94" customFormat="1" ht="17.45" customHeight="1">
      <c r="B44" s="14">
        <v>2025</v>
      </c>
      <c r="C44" s="60">
        <v>7</v>
      </c>
      <c r="D44" s="16" t="s">
        <v>14</v>
      </c>
      <c r="E44" s="31" t="s">
        <v>2974</v>
      </c>
      <c r="F44" s="16" t="s">
        <v>219</v>
      </c>
      <c r="G44" s="31" t="s">
        <v>42</v>
      </c>
      <c r="H44" s="16" t="s">
        <v>998</v>
      </c>
      <c r="I44" s="31" t="s">
        <v>44</v>
      </c>
      <c r="J44" s="58">
        <v>94418000</v>
      </c>
      <c r="K44" s="31" t="s">
        <v>339</v>
      </c>
      <c r="L44" s="14" t="s">
        <v>2975</v>
      </c>
      <c r="M44" s="14" t="s">
        <v>2976</v>
      </c>
      <c r="N44" s="16" t="s">
        <v>24</v>
      </c>
      <c r="O44" s="60"/>
      <c r="P44" s="60" t="s">
        <v>66</v>
      </c>
    </row>
    <row r="45" spans="2:16" s="94" customFormat="1" ht="17.45" customHeight="1">
      <c r="B45" s="16">
        <v>2025</v>
      </c>
      <c r="C45" s="31">
        <v>7</v>
      </c>
      <c r="D45" s="31" t="s">
        <v>14</v>
      </c>
      <c r="E45" s="31" t="s">
        <v>2982</v>
      </c>
      <c r="F45" s="31" t="s">
        <v>219</v>
      </c>
      <c r="G45" s="31" t="s">
        <v>42</v>
      </c>
      <c r="H45" s="16" t="s">
        <v>35</v>
      </c>
      <c r="I45" s="31" t="s">
        <v>44</v>
      </c>
      <c r="J45" s="58">
        <v>20000000</v>
      </c>
      <c r="K45" s="31" t="s">
        <v>256</v>
      </c>
      <c r="L45" s="31" t="s">
        <v>2983</v>
      </c>
      <c r="M45" s="16" t="s">
        <v>2984</v>
      </c>
      <c r="N45" s="16" t="s">
        <v>24</v>
      </c>
      <c r="O45" s="31"/>
      <c r="P45" s="31" t="s">
        <v>78</v>
      </c>
    </row>
    <row r="46" spans="2:16" s="94" customFormat="1" ht="17.45" customHeight="1">
      <c r="B46" s="16">
        <v>2025</v>
      </c>
      <c r="C46" s="31">
        <v>7</v>
      </c>
      <c r="D46" s="31" t="s">
        <v>14</v>
      </c>
      <c r="E46" s="31" t="s">
        <v>2985</v>
      </c>
      <c r="F46" s="31" t="s">
        <v>219</v>
      </c>
      <c r="G46" s="31" t="s">
        <v>42</v>
      </c>
      <c r="H46" s="16" t="s">
        <v>35</v>
      </c>
      <c r="I46" s="31" t="s">
        <v>44</v>
      </c>
      <c r="J46" s="58">
        <v>20000000</v>
      </c>
      <c r="K46" s="31" t="s">
        <v>256</v>
      </c>
      <c r="L46" s="31" t="s">
        <v>2983</v>
      </c>
      <c r="M46" s="16" t="s">
        <v>2984</v>
      </c>
      <c r="N46" s="16" t="s">
        <v>24</v>
      </c>
      <c r="O46" s="31"/>
      <c r="P46" s="31" t="s">
        <v>78</v>
      </c>
    </row>
    <row r="47" spans="2:16" s="94" customFormat="1" ht="17.45" customHeight="1">
      <c r="B47" s="16">
        <v>2025</v>
      </c>
      <c r="C47" s="31">
        <v>7</v>
      </c>
      <c r="D47" s="31" t="s">
        <v>14</v>
      </c>
      <c r="E47" s="31" t="s">
        <v>2986</v>
      </c>
      <c r="F47" s="31" t="s">
        <v>219</v>
      </c>
      <c r="G47" s="31" t="s">
        <v>42</v>
      </c>
      <c r="H47" s="16" t="s">
        <v>35</v>
      </c>
      <c r="I47" s="31" t="s">
        <v>44</v>
      </c>
      <c r="J47" s="58">
        <v>20000000</v>
      </c>
      <c r="K47" s="31" t="s">
        <v>256</v>
      </c>
      <c r="L47" s="31" t="s">
        <v>2983</v>
      </c>
      <c r="M47" s="16" t="s">
        <v>2984</v>
      </c>
      <c r="N47" s="16" t="s">
        <v>24</v>
      </c>
      <c r="O47" s="31"/>
      <c r="P47" s="31" t="s">
        <v>78</v>
      </c>
    </row>
    <row r="48" spans="2:16" s="94" customFormat="1" ht="17.45" customHeight="1">
      <c r="B48" s="16">
        <v>2025</v>
      </c>
      <c r="C48" s="16">
        <v>7</v>
      </c>
      <c r="D48" s="16" t="s">
        <v>14</v>
      </c>
      <c r="E48" s="16" t="s">
        <v>2987</v>
      </c>
      <c r="F48" s="16" t="s">
        <v>219</v>
      </c>
      <c r="G48" s="31" t="s">
        <v>42</v>
      </c>
      <c r="H48" s="16" t="s">
        <v>35</v>
      </c>
      <c r="I48" s="16" t="s">
        <v>44</v>
      </c>
      <c r="J48" s="58">
        <v>20000000</v>
      </c>
      <c r="K48" s="31" t="s">
        <v>256</v>
      </c>
      <c r="L48" s="16" t="s">
        <v>2983</v>
      </c>
      <c r="M48" s="16" t="s">
        <v>2984</v>
      </c>
      <c r="N48" s="16" t="s">
        <v>24</v>
      </c>
      <c r="O48" s="16"/>
      <c r="P48" s="31" t="s">
        <v>78</v>
      </c>
    </row>
    <row r="49" spans="2:16" s="94" customFormat="1" ht="17.45" customHeight="1">
      <c r="B49" s="16">
        <v>2025</v>
      </c>
      <c r="C49" s="31">
        <v>7</v>
      </c>
      <c r="D49" s="31" t="s">
        <v>14</v>
      </c>
      <c r="E49" s="31" t="s">
        <v>2988</v>
      </c>
      <c r="F49" s="31" t="s">
        <v>219</v>
      </c>
      <c r="G49" s="31" t="s">
        <v>42</v>
      </c>
      <c r="H49" s="16" t="s">
        <v>35</v>
      </c>
      <c r="I49" s="31" t="s">
        <v>44</v>
      </c>
      <c r="J49" s="33">
        <v>20000000</v>
      </c>
      <c r="K49" s="31" t="s">
        <v>256</v>
      </c>
      <c r="L49" s="31" t="s">
        <v>2983</v>
      </c>
      <c r="M49" s="31" t="s">
        <v>2984</v>
      </c>
      <c r="N49" s="16" t="s">
        <v>24</v>
      </c>
      <c r="O49" s="31"/>
      <c r="P49" s="31" t="s">
        <v>78</v>
      </c>
    </row>
    <row r="50" spans="2:16" s="94" customFormat="1" ht="17.45" customHeight="1">
      <c r="B50" s="16">
        <v>2025</v>
      </c>
      <c r="C50" s="31">
        <v>7</v>
      </c>
      <c r="D50" s="35" t="s">
        <v>15</v>
      </c>
      <c r="E50" s="35" t="s">
        <v>781</v>
      </c>
      <c r="F50" s="35" t="s">
        <v>41</v>
      </c>
      <c r="G50" s="35" t="s">
        <v>34</v>
      </c>
      <c r="H50" s="35" t="s">
        <v>43</v>
      </c>
      <c r="I50" s="35" t="s">
        <v>3143</v>
      </c>
      <c r="J50" s="41">
        <v>50000000</v>
      </c>
      <c r="K50" s="35" t="s">
        <v>188</v>
      </c>
      <c r="L50" s="35" t="s">
        <v>75</v>
      </c>
      <c r="M50" s="35" t="s">
        <v>76</v>
      </c>
      <c r="N50" s="16" t="s">
        <v>24</v>
      </c>
      <c r="O50" s="31"/>
      <c r="P50" s="31"/>
    </row>
    <row r="51" spans="2:16" s="94" customFormat="1" ht="17.45" customHeight="1">
      <c r="B51" s="78">
        <v>2025</v>
      </c>
      <c r="C51" s="92">
        <v>7</v>
      </c>
      <c r="D51" s="35" t="s">
        <v>14</v>
      </c>
      <c r="E51" s="35" t="s">
        <v>2990</v>
      </c>
      <c r="F51" s="35" t="s">
        <v>33</v>
      </c>
      <c r="G51" s="35" t="s">
        <v>34</v>
      </c>
      <c r="H51" s="35" t="s">
        <v>43</v>
      </c>
      <c r="I51" s="35" t="s">
        <v>36</v>
      </c>
      <c r="J51" s="41">
        <v>67248000</v>
      </c>
      <c r="K51" s="35" t="s">
        <v>188</v>
      </c>
      <c r="L51" s="92" t="s">
        <v>949</v>
      </c>
      <c r="M51" s="92" t="s">
        <v>950</v>
      </c>
      <c r="N51" s="16" t="s">
        <v>24</v>
      </c>
      <c r="O51" s="92"/>
      <c r="P51" s="92"/>
    </row>
    <row r="52" spans="2:16" s="94" customFormat="1" ht="17.45" customHeight="1">
      <c r="B52" s="57">
        <v>2025</v>
      </c>
      <c r="C52" s="57">
        <v>7</v>
      </c>
      <c r="D52" s="64" t="s">
        <v>14</v>
      </c>
      <c r="E52" s="64" t="s">
        <v>3006</v>
      </c>
      <c r="F52" s="64" t="s">
        <v>219</v>
      </c>
      <c r="G52" s="64" t="s">
        <v>42</v>
      </c>
      <c r="H52" s="64" t="s">
        <v>43</v>
      </c>
      <c r="I52" s="64" t="s">
        <v>3142</v>
      </c>
      <c r="J52" s="65">
        <v>44000000</v>
      </c>
      <c r="K52" s="64" t="s">
        <v>340</v>
      </c>
      <c r="L52" s="57" t="s">
        <v>995</v>
      </c>
      <c r="M52" s="57" t="s">
        <v>3007</v>
      </c>
      <c r="N52" s="16" t="s">
        <v>24</v>
      </c>
      <c r="O52" s="57"/>
      <c r="P52" s="57" t="s">
        <v>78</v>
      </c>
    </row>
    <row r="53" spans="2:16" s="94" customFormat="1" ht="17.45" customHeight="1">
      <c r="B53" s="79">
        <v>2025</v>
      </c>
      <c r="C53" s="35">
        <v>7</v>
      </c>
      <c r="D53" s="35" t="s">
        <v>14</v>
      </c>
      <c r="E53" s="35" t="s">
        <v>782</v>
      </c>
      <c r="F53" s="35" t="s">
        <v>219</v>
      </c>
      <c r="G53" s="35" t="s">
        <v>34</v>
      </c>
      <c r="H53" s="35" t="s">
        <v>43</v>
      </c>
      <c r="I53" s="35" t="s">
        <v>36</v>
      </c>
      <c r="J53" s="48">
        <v>60000000</v>
      </c>
      <c r="K53" s="35" t="s">
        <v>340</v>
      </c>
      <c r="L53" s="35" t="s">
        <v>456</v>
      </c>
      <c r="M53" s="35" t="s">
        <v>457</v>
      </c>
      <c r="N53" s="16" t="s">
        <v>24</v>
      </c>
      <c r="O53" s="35"/>
      <c r="P53" s="35"/>
    </row>
    <row r="54" spans="2:16" s="94" customFormat="1" ht="17.45" customHeight="1">
      <c r="B54" s="14">
        <v>2025</v>
      </c>
      <c r="C54" s="60">
        <v>7</v>
      </c>
      <c r="D54" s="31" t="s">
        <v>14</v>
      </c>
      <c r="E54" s="31" t="s">
        <v>763</v>
      </c>
      <c r="F54" s="31" t="s">
        <v>219</v>
      </c>
      <c r="G54" s="31" t="s">
        <v>34</v>
      </c>
      <c r="H54" s="31" t="s">
        <v>43</v>
      </c>
      <c r="I54" s="31" t="s">
        <v>36</v>
      </c>
      <c r="J54" s="33">
        <v>100000000</v>
      </c>
      <c r="K54" s="31" t="s">
        <v>410</v>
      </c>
      <c r="L54" s="31" t="s">
        <v>459</v>
      </c>
      <c r="M54" s="31" t="s">
        <v>460</v>
      </c>
      <c r="N54" s="16" t="s">
        <v>24</v>
      </c>
      <c r="O54" s="60"/>
      <c r="P54" s="60"/>
    </row>
    <row r="55" spans="2:16" s="94" customFormat="1" ht="17.45" customHeight="1">
      <c r="B55" s="14">
        <v>2025</v>
      </c>
      <c r="C55" s="14">
        <v>7</v>
      </c>
      <c r="D55" s="16" t="s">
        <v>14</v>
      </c>
      <c r="E55" s="16" t="s">
        <v>3000</v>
      </c>
      <c r="F55" s="16" t="s">
        <v>219</v>
      </c>
      <c r="G55" s="16" t="s">
        <v>34</v>
      </c>
      <c r="H55" s="16" t="s">
        <v>43</v>
      </c>
      <c r="I55" s="16" t="s">
        <v>36</v>
      </c>
      <c r="J55" s="58">
        <v>150000000</v>
      </c>
      <c r="K55" s="16" t="s">
        <v>189</v>
      </c>
      <c r="L55" s="14" t="s">
        <v>3001</v>
      </c>
      <c r="M55" s="14" t="s">
        <v>3002</v>
      </c>
      <c r="N55" s="16" t="s">
        <v>24</v>
      </c>
      <c r="O55" s="14"/>
      <c r="P55" s="14"/>
    </row>
    <row r="56" spans="2:16" s="94" customFormat="1" ht="17.45" customHeight="1">
      <c r="B56" s="14">
        <v>2025</v>
      </c>
      <c r="C56" s="60">
        <v>7</v>
      </c>
      <c r="D56" s="31" t="s">
        <v>14</v>
      </c>
      <c r="E56" s="31" t="s">
        <v>3003</v>
      </c>
      <c r="F56" s="16" t="s">
        <v>219</v>
      </c>
      <c r="G56" s="16" t="s">
        <v>34</v>
      </c>
      <c r="H56" s="16" t="s">
        <v>43</v>
      </c>
      <c r="I56" s="31" t="s">
        <v>36</v>
      </c>
      <c r="J56" s="33">
        <v>92500000</v>
      </c>
      <c r="K56" s="16" t="s">
        <v>189</v>
      </c>
      <c r="L56" s="60" t="s">
        <v>3001</v>
      </c>
      <c r="M56" s="60" t="s">
        <v>3002</v>
      </c>
      <c r="N56" s="16" t="s">
        <v>24</v>
      </c>
      <c r="O56" s="60"/>
      <c r="P56" s="14"/>
    </row>
    <row r="57" spans="2:16" s="94" customFormat="1" ht="17.45" customHeight="1">
      <c r="B57" s="60">
        <v>2025</v>
      </c>
      <c r="C57" s="60">
        <v>7</v>
      </c>
      <c r="D57" s="31" t="s">
        <v>14</v>
      </c>
      <c r="E57" s="31" t="s">
        <v>3004</v>
      </c>
      <c r="F57" s="31" t="s">
        <v>219</v>
      </c>
      <c r="G57" s="31" t="s">
        <v>42</v>
      </c>
      <c r="H57" s="31" t="s">
        <v>35</v>
      </c>
      <c r="I57" s="31" t="s">
        <v>36</v>
      </c>
      <c r="J57" s="33">
        <v>80000000</v>
      </c>
      <c r="K57" s="31" t="s">
        <v>189</v>
      </c>
      <c r="L57" s="60" t="s">
        <v>3001</v>
      </c>
      <c r="M57" s="60" t="s">
        <v>3002</v>
      </c>
      <c r="N57" s="16" t="s">
        <v>24</v>
      </c>
      <c r="O57" s="60"/>
      <c r="P57" s="60"/>
    </row>
    <row r="58" spans="2:16" s="94" customFormat="1" ht="17.45" customHeight="1">
      <c r="B58" s="31">
        <v>2025</v>
      </c>
      <c r="C58" s="31">
        <v>7</v>
      </c>
      <c r="D58" s="31" t="s">
        <v>14</v>
      </c>
      <c r="E58" s="31" t="s">
        <v>757</v>
      </c>
      <c r="F58" s="31" t="s">
        <v>219</v>
      </c>
      <c r="G58" s="31" t="s">
        <v>42</v>
      </c>
      <c r="H58" s="31" t="s">
        <v>35</v>
      </c>
      <c r="I58" s="31" t="s">
        <v>36</v>
      </c>
      <c r="J58" s="33">
        <v>14784000</v>
      </c>
      <c r="K58" s="31" t="s">
        <v>183</v>
      </c>
      <c r="L58" s="31" t="s">
        <v>342</v>
      </c>
      <c r="M58" s="31" t="s">
        <v>343</v>
      </c>
      <c r="N58" s="16" t="s">
        <v>24</v>
      </c>
      <c r="O58" s="31"/>
      <c r="P58" s="31" t="s">
        <v>66</v>
      </c>
    </row>
    <row r="59" spans="2:16" s="94" customFormat="1" ht="17.45" customHeight="1">
      <c r="B59" s="31">
        <v>2025</v>
      </c>
      <c r="C59" s="31">
        <v>7</v>
      </c>
      <c r="D59" s="31" t="s">
        <v>14</v>
      </c>
      <c r="E59" s="31" t="s">
        <v>764</v>
      </c>
      <c r="F59" s="31" t="s">
        <v>219</v>
      </c>
      <c r="G59" s="31" t="s">
        <v>34</v>
      </c>
      <c r="H59" s="31" t="s">
        <v>43</v>
      </c>
      <c r="I59" s="31" t="s">
        <v>36</v>
      </c>
      <c r="J59" s="33">
        <v>30686000</v>
      </c>
      <c r="K59" s="31" t="s">
        <v>183</v>
      </c>
      <c r="L59" s="31" t="s">
        <v>342</v>
      </c>
      <c r="M59" s="31" t="s">
        <v>343</v>
      </c>
      <c r="N59" s="16" t="s">
        <v>24</v>
      </c>
      <c r="O59" s="31"/>
      <c r="P59" s="31"/>
    </row>
    <row r="60" spans="2:16" s="94" customFormat="1" ht="17.45" customHeight="1">
      <c r="B60" s="16">
        <v>2025</v>
      </c>
      <c r="C60" s="16">
        <v>7</v>
      </c>
      <c r="D60" s="16" t="s">
        <v>14</v>
      </c>
      <c r="E60" s="16" t="s">
        <v>758</v>
      </c>
      <c r="F60" s="16" t="s">
        <v>219</v>
      </c>
      <c r="G60" s="16" t="s">
        <v>34</v>
      </c>
      <c r="H60" s="16" t="s">
        <v>43</v>
      </c>
      <c r="I60" s="31" t="s">
        <v>44</v>
      </c>
      <c r="J60" s="58">
        <v>13200000</v>
      </c>
      <c r="K60" s="16" t="s">
        <v>346</v>
      </c>
      <c r="L60" s="16" t="s">
        <v>347</v>
      </c>
      <c r="M60" s="16" t="s">
        <v>523</v>
      </c>
      <c r="N60" s="16" t="s">
        <v>24</v>
      </c>
      <c r="O60" s="16"/>
      <c r="P60" s="31"/>
    </row>
    <row r="61" spans="2:16" s="94" customFormat="1" ht="17.45" customHeight="1">
      <c r="B61" s="64">
        <v>2025</v>
      </c>
      <c r="C61" s="59">
        <v>7</v>
      </c>
      <c r="D61" s="59" t="s">
        <v>15</v>
      </c>
      <c r="E61" s="59" t="s">
        <v>784</v>
      </c>
      <c r="F61" s="64" t="s">
        <v>219</v>
      </c>
      <c r="G61" s="64" t="s">
        <v>34</v>
      </c>
      <c r="H61" s="64" t="s">
        <v>43</v>
      </c>
      <c r="I61" s="59" t="s">
        <v>36</v>
      </c>
      <c r="J61" s="32">
        <v>35000000</v>
      </c>
      <c r="K61" s="64" t="s">
        <v>276</v>
      </c>
      <c r="L61" s="64" t="s">
        <v>452</v>
      </c>
      <c r="M61" s="64" t="s">
        <v>555</v>
      </c>
      <c r="N61" s="16" t="s">
        <v>24</v>
      </c>
      <c r="O61" s="64"/>
      <c r="P61" s="59"/>
    </row>
    <row r="62" spans="2:16" s="94" customFormat="1" ht="17.45" customHeight="1">
      <c r="B62" s="16">
        <v>2025</v>
      </c>
      <c r="C62" s="31">
        <v>7</v>
      </c>
      <c r="D62" s="31" t="s">
        <v>15</v>
      </c>
      <c r="E62" s="31" t="s">
        <v>759</v>
      </c>
      <c r="F62" s="31" t="s">
        <v>219</v>
      </c>
      <c r="G62" s="31" t="s">
        <v>42</v>
      </c>
      <c r="H62" s="31" t="s">
        <v>35</v>
      </c>
      <c r="I62" s="31" t="s">
        <v>36</v>
      </c>
      <c r="J62" s="33">
        <v>4048000</v>
      </c>
      <c r="K62" s="16" t="s">
        <v>276</v>
      </c>
      <c r="L62" s="16" t="s">
        <v>434</v>
      </c>
      <c r="M62" s="16" t="s">
        <v>555</v>
      </c>
      <c r="N62" s="16" t="s">
        <v>24</v>
      </c>
      <c r="O62" s="31"/>
      <c r="P62" s="31" t="s">
        <v>66</v>
      </c>
    </row>
    <row r="63" spans="2:16" s="94" customFormat="1" ht="17.45" customHeight="1">
      <c r="B63" s="31">
        <v>2025</v>
      </c>
      <c r="C63" s="31">
        <v>7</v>
      </c>
      <c r="D63" s="31" t="s">
        <v>14</v>
      </c>
      <c r="E63" s="31" t="s">
        <v>765</v>
      </c>
      <c r="F63" s="31" t="s">
        <v>219</v>
      </c>
      <c r="G63" s="31" t="s">
        <v>42</v>
      </c>
      <c r="H63" s="31" t="s">
        <v>35</v>
      </c>
      <c r="I63" s="31" t="s">
        <v>36</v>
      </c>
      <c r="J63" s="33">
        <v>1000000</v>
      </c>
      <c r="K63" s="31" t="s">
        <v>276</v>
      </c>
      <c r="L63" s="31" t="s">
        <v>388</v>
      </c>
      <c r="M63" s="31" t="s">
        <v>389</v>
      </c>
      <c r="N63" s="16" t="s">
        <v>24</v>
      </c>
      <c r="O63" s="31"/>
      <c r="P63" s="31"/>
    </row>
    <row r="64" spans="2:16" s="94" customFormat="1" ht="17.45" customHeight="1">
      <c r="B64" s="31">
        <v>2025</v>
      </c>
      <c r="C64" s="31">
        <v>7</v>
      </c>
      <c r="D64" s="31" t="s">
        <v>14</v>
      </c>
      <c r="E64" s="31" t="s">
        <v>766</v>
      </c>
      <c r="F64" s="31" t="s">
        <v>219</v>
      </c>
      <c r="G64" s="31" t="s">
        <v>42</v>
      </c>
      <c r="H64" s="31" t="s">
        <v>35</v>
      </c>
      <c r="I64" s="31" t="s">
        <v>36</v>
      </c>
      <c r="J64" s="33">
        <v>1000000</v>
      </c>
      <c r="K64" s="31" t="s">
        <v>276</v>
      </c>
      <c r="L64" s="31" t="s">
        <v>388</v>
      </c>
      <c r="M64" s="31" t="s">
        <v>389</v>
      </c>
      <c r="N64" s="16" t="s">
        <v>24</v>
      </c>
      <c r="O64" s="31"/>
      <c r="P64" s="31"/>
    </row>
    <row r="65" spans="2:16" s="94" customFormat="1" ht="17.45" customHeight="1">
      <c r="B65" s="31">
        <v>2025</v>
      </c>
      <c r="C65" s="31">
        <v>7</v>
      </c>
      <c r="D65" s="31" t="s">
        <v>15</v>
      </c>
      <c r="E65" s="31" t="s">
        <v>767</v>
      </c>
      <c r="F65" s="31" t="s">
        <v>219</v>
      </c>
      <c r="G65" s="31" t="s">
        <v>42</v>
      </c>
      <c r="H65" s="31" t="s">
        <v>35</v>
      </c>
      <c r="I65" s="31" t="s">
        <v>36</v>
      </c>
      <c r="J65" s="33">
        <v>1000000</v>
      </c>
      <c r="K65" s="31" t="s">
        <v>276</v>
      </c>
      <c r="L65" s="31" t="s">
        <v>388</v>
      </c>
      <c r="M65" s="31" t="s">
        <v>389</v>
      </c>
      <c r="N65" s="16" t="s">
        <v>24</v>
      </c>
      <c r="O65" s="31"/>
      <c r="P65" s="31"/>
    </row>
    <row r="66" spans="2:16" s="94" customFormat="1" ht="17.45" customHeight="1">
      <c r="B66" s="31">
        <v>2025</v>
      </c>
      <c r="C66" s="31">
        <v>7</v>
      </c>
      <c r="D66" s="31" t="s">
        <v>15</v>
      </c>
      <c r="E66" s="31" t="s">
        <v>784</v>
      </c>
      <c r="F66" s="31" t="s">
        <v>219</v>
      </c>
      <c r="G66" s="31" t="s">
        <v>34</v>
      </c>
      <c r="H66" s="31" t="s">
        <v>43</v>
      </c>
      <c r="I66" s="31" t="s">
        <v>36</v>
      </c>
      <c r="J66" s="33">
        <v>35000000</v>
      </c>
      <c r="K66" s="31" t="s">
        <v>276</v>
      </c>
      <c r="L66" s="31" t="s">
        <v>434</v>
      </c>
      <c r="M66" s="31" t="s">
        <v>555</v>
      </c>
      <c r="N66" s="16" t="s">
        <v>24</v>
      </c>
      <c r="O66" s="31"/>
      <c r="P66" s="31"/>
    </row>
    <row r="67" spans="2:16" s="94" customFormat="1" ht="17.45" customHeight="1">
      <c r="B67" s="60">
        <v>2025</v>
      </c>
      <c r="C67" s="60">
        <v>7</v>
      </c>
      <c r="D67" s="31" t="s">
        <v>14</v>
      </c>
      <c r="E67" s="31" t="s">
        <v>3012</v>
      </c>
      <c r="F67" s="31" t="s">
        <v>219</v>
      </c>
      <c r="G67" s="31" t="s">
        <v>34</v>
      </c>
      <c r="H67" s="31" t="s">
        <v>43</v>
      </c>
      <c r="I67" s="31" t="s">
        <v>36</v>
      </c>
      <c r="J67" s="33">
        <v>84000000</v>
      </c>
      <c r="K67" s="31" t="s">
        <v>194</v>
      </c>
      <c r="L67" s="60" t="s">
        <v>1564</v>
      </c>
      <c r="M67" s="60" t="s">
        <v>353</v>
      </c>
      <c r="N67" s="16" t="s">
        <v>24</v>
      </c>
      <c r="O67" s="60"/>
      <c r="P67" s="60"/>
    </row>
    <row r="68" spans="2:16" s="94" customFormat="1" ht="17.45" customHeight="1">
      <c r="B68" s="60">
        <v>2025</v>
      </c>
      <c r="C68" s="60">
        <v>7</v>
      </c>
      <c r="D68" s="60" t="s">
        <v>843</v>
      </c>
      <c r="E68" s="31" t="s">
        <v>3013</v>
      </c>
      <c r="F68" s="31" t="s">
        <v>33</v>
      </c>
      <c r="G68" s="31" t="s">
        <v>865</v>
      </c>
      <c r="H68" s="31" t="s">
        <v>998</v>
      </c>
      <c r="I68" s="31" t="s">
        <v>44</v>
      </c>
      <c r="J68" s="33">
        <v>8425000</v>
      </c>
      <c r="K68" s="31" t="s">
        <v>3014</v>
      </c>
      <c r="L68" s="60" t="s">
        <v>3015</v>
      </c>
      <c r="M68" s="60" t="s">
        <v>3016</v>
      </c>
      <c r="N68" s="16" t="s">
        <v>24</v>
      </c>
      <c r="O68" s="60"/>
      <c r="P68" s="60" t="s">
        <v>66</v>
      </c>
    </row>
    <row r="69" spans="2:16" s="94" customFormat="1" ht="17.45" customHeight="1">
      <c r="B69" s="60">
        <v>2025</v>
      </c>
      <c r="C69" s="60">
        <v>7</v>
      </c>
      <c r="D69" s="31" t="s">
        <v>14</v>
      </c>
      <c r="E69" s="31" t="s">
        <v>807</v>
      </c>
      <c r="F69" s="31" t="s">
        <v>219</v>
      </c>
      <c r="G69" s="31" t="s">
        <v>34</v>
      </c>
      <c r="H69" s="31" t="s">
        <v>43</v>
      </c>
      <c r="I69" s="31" t="s">
        <v>36</v>
      </c>
      <c r="J69" s="33">
        <v>138813000</v>
      </c>
      <c r="K69" s="31" t="s">
        <v>195</v>
      </c>
      <c r="L69" s="60" t="s">
        <v>2440</v>
      </c>
      <c r="M69" s="60" t="s">
        <v>2441</v>
      </c>
      <c r="N69" s="16" t="s">
        <v>24</v>
      </c>
      <c r="O69" s="60"/>
      <c r="P69" s="60"/>
    </row>
    <row r="70" spans="2:16" s="94" customFormat="1" ht="17.45" customHeight="1">
      <c r="B70" s="14">
        <v>2025</v>
      </c>
      <c r="C70" s="14">
        <v>7</v>
      </c>
      <c r="D70" s="16" t="s">
        <v>14</v>
      </c>
      <c r="E70" s="16" t="s">
        <v>808</v>
      </c>
      <c r="F70" s="16" t="s">
        <v>219</v>
      </c>
      <c r="G70" s="16" t="s">
        <v>34</v>
      </c>
      <c r="H70" s="16" t="s">
        <v>43</v>
      </c>
      <c r="I70" s="16" t="s">
        <v>36</v>
      </c>
      <c r="J70" s="58">
        <v>55000000</v>
      </c>
      <c r="K70" s="16" t="s">
        <v>195</v>
      </c>
      <c r="L70" s="14" t="s">
        <v>2440</v>
      </c>
      <c r="M70" s="14" t="s">
        <v>2441</v>
      </c>
      <c r="N70" s="16" t="s">
        <v>24</v>
      </c>
      <c r="O70" s="14"/>
      <c r="P70" s="14"/>
    </row>
    <row r="71" spans="2:16" s="94" customFormat="1" ht="17.45" customHeight="1">
      <c r="B71" s="14">
        <v>2025</v>
      </c>
      <c r="C71" s="14">
        <v>7</v>
      </c>
      <c r="D71" s="16" t="s">
        <v>14</v>
      </c>
      <c r="E71" s="16" t="s">
        <v>809</v>
      </c>
      <c r="F71" s="16" t="s">
        <v>219</v>
      </c>
      <c r="G71" s="16" t="s">
        <v>34</v>
      </c>
      <c r="H71" s="16" t="s">
        <v>43</v>
      </c>
      <c r="I71" s="16" t="s">
        <v>44</v>
      </c>
      <c r="J71" s="58">
        <v>10000000</v>
      </c>
      <c r="K71" s="16" t="s">
        <v>195</v>
      </c>
      <c r="L71" s="14" t="s">
        <v>2440</v>
      </c>
      <c r="M71" s="14" t="s">
        <v>2441</v>
      </c>
      <c r="N71" s="16" t="s">
        <v>24</v>
      </c>
      <c r="O71" s="14"/>
      <c r="P71" s="60" t="s">
        <v>78</v>
      </c>
    </row>
    <row r="72" spans="2:16" s="94" customFormat="1" ht="17.45" customHeight="1">
      <c r="B72" s="60">
        <v>2025</v>
      </c>
      <c r="C72" s="60">
        <v>7</v>
      </c>
      <c r="D72" s="31" t="s">
        <v>14</v>
      </c>
      <c r="E72" s="31" t="s">
        <v>810</v>
      </c>
      <c r="F72" s="31" t="s">
        <v>219</v>
      </c>
      <c r="G72" s="31" t="s">
        <v>34</v>
      </c>
      <c r="H72" s="31" t="s">
        <v>43</v>
      </c>
      <c r="I72" s="31" t="s">
        <v>36</v>
      </c>
      <c r="J72" s="33">
        <v>224184000</v>
      </c>
      <c r="K72" s="16" t="s">
        <v>195</v>
      </c>
      <c r="L72" s="60" t="s">
        <v>2440</v>
      </c>
      <c r="M72" s="60" t="s">
        <v>2441</v>
      </c>
      <c r="N72" s="16" t="s">
        <v>24</v>
      </c>
      <c r="O72" s="60"/>
      <c r="P72" s="60"/>
    </row>
    <row r="73" spans="2:16" s="94" customFormat="1" ht="17.45" customHeight="1">
      <c r="B73" s="60">
        <v>2025</v>
      </c>
      <c r="C73" s="60">
        <v>7</v>
      </c>
      <c r="D73" s="31" t="s">
        <v>14</v>
      </c>
      <c r="E73" s="31" t="s">
        <v>811</v>
      </c>
      <c r="F73" s="31" t="s">
        <v>219</v>
      </c>
      <c r="G73" s="31" t="s">
        <v>34</v>
      </c>
      <c r="H73" s="31" t="s">
        <v>43</v>
      </c>
      <c r="I73" s="31" t="s">
        <v>36</v>
      </c>
      <c r="J73" s="33">
        <v>42800000</v>
      </c>
      <c r="K73" s="16" t="s">
        <v>195</v>
      </c>
      <c r="L73" s="60" t="s">
        <v>2440</v>
      </c>
      <c r="M73" s="60" t="s">
        <v>2441</v>
      </c>
      <c r="N73" s="16" t="s">
        <v>24</v>
      </c>
      <c r="O73" s="60"/>
      <c r="P73" s="60"/>
    </row>
    <row r="74" spans="2:16" s="94" customFormat="1" ht="17.45" customHeight="1">
      <c r="B74" s="14">
        <v>2025</v>
      </c>
      <c r="C74" s="60">
        <v>7</v>
      </c>
      <c r="D74" s="60" t="s">
        <v>14</v>
      </c>
      <c r="E74" s="31" t="s">
        <v>812</v>
      </c>
      <c r="F74" s="31" t="s">
        <v>219</v>
      </c>
      <c r="G74" s="31" t="s">
        <v>34</v>
      </c>
      <c r="H74" s="31" t="s">
        <v>43</v>
      </c>
      <c r="I74" s="31" t="s">
        <v>44</v>
      </c>
      <c r="J74" s="33">
        <v>10000000</v>
      </c>
      <c r="K74" s="16" t="s">
        <v>195</v>
      </c>
      <c r="L74" s="60" t="s">
        <v>2440</v>
      </c>
      <c r="M74" s="60" t="s">
        <v>2441</v>
      </c>
      <c r="N74" s="16" t="s">
        <v>24</v>
      </c>
      <c r="O74" s="60"/>
      <c r="P74" s="60" t="s">
        <v>78</v>
      </c>
    </row>
    <row r="75" spans="2:16" s="94" customFormat="1" ht="17.45" customHeight="1">
      <c r="B75" s="14">
        <v>2025</v>
      </c>
      <c r="C75" s="60">
        <v>7</v>
      </c>
      <c r="D75" s="60" t="s">
        <v>15</v>
      </c>
      <c r="E75" s="31" t="s">
        <v>3022</v>
      </c>
      <c r="F75" s="31" t="s">
        <v>219</v>
      </c>
      <c r="G75" s="31" t="s">
        <v>34</v>
      </c>
      <c r="H75" s="31" t="s">
        <v>43</v>
      </c>
      <c r="I75" s="31" t="s">
        <v>36</v>
      </c>
      <c r="J75" s="33">
        <v>146579000</v>
      </c>
      <c r="K75" s="16" t="s">
        <v>1011</v>
      </c>
      <c r="L75" s="60" t="s">
        <v>1004</v>
      </c>
      <c r="M75" s="60" t="s">
        <v>1005</v>
      </c>
      <c r="N75" s="16" t="s">
        <v>24</v>
      </c>
      <c r="O75" s="60"/>
      <c r="P75" s="60"/>
    </row>
    <row r="76" spans="2:16" s="94" customFormat="1" ht="17.45" customHeight="1">
      <c r="B76" s="31">
        <v>2025</v>
      </c>
      <c r="C76" s="31">
        <v>7</v>
      </c>
      <c r="D76" s="31" t="s">
        <v>14</v>
      </c>
      <c r="E76" s="31" t="s">
        <v>3008</v>
      </c>
      <c r="F76" s="31" t="s">
        <v>219</v>
      </c>
      <c r="G76" s="31" t="s">
        <v>34</v>
      </c>
      <c r="H76" s="31" t="s">
        <v>43</v>
      </c>
      <c r="I76" s="31" t="s">
        <v>44</v>
      </c>
      <c r="J76" s="33">
        <v>20000000</v>
      </c>
      <c r="K76" s="16" t="s">
        <v>314</v>
      </c>
      <c r="L76" s="31" t="s">
        <v>3009</v>
      </c>
      <c r="M76" s="31" t="s">
        <v>3010</v>
      </c>
      <c r="N76" s="16" t="s">
        <v>24</v>
      </c>
      <c r="O76" s="31"/>
      <c r="P76" s="31" t="s">
        <v>78</v>
      </c>
    </row>
    <row r="77" spans="2:16" s="94" customFormat="1" ht="17.45" customHeight="1">
      <c r="B77" s="59">
        <v>2025</v>
      </c>
      <c r="C77" s="59">
        <v>7</v>
      </c>
      <c r="D77" s="59" t="s">
        <v>14</v>
      </c>
      <c r="E77" s="59" t="s">
        <v>3023</v>
      </c>
      <c r="F77" s="59" t="s">
        <v>219</v>
      </c>
      <c r="G77" s="59" t="s">
        <v>42</v>
      </c>
      <c r="H77" s="59" t="s">
        <v>35</v>
      </c>
      <c r="I77" s="59" t="s">
        <v>44</v>
      </c>
      <c r="J77" s="32">
        <v>42000000</v>
      </c>
      <c r="K77" s="64" t="s">
        <v>283</v>
      </c>
      <c r="L77" s="59" t="s">
        <v>3024</v>
      </c>
      <c r="M77" s="59" t="s">
        <v>202</v>
      </c>
      <c r="N77" s="16" t="s">
        <v>24</v>
      </c>
      <c r="O77" s="59"/>
      <c r="P77" s="59" t="s">
        <v>78</v>
      </c>
    </row>
    <row r="78" spans="2:16" s="94" customFormat="1" ht="17.45" customHeight="1">
      <c r="B78" s="64">
        <v>2025</v>
      </c>
      <c r="C78" s="64">
        <v>7</v>
      </c>
      <c r="D78" s="59" t="s">
        <v>14</v>
      </c>
      <c r="E78" s="64" t="s">
        <v>3025</v>
      </c>
      <c r="F78" s="64" t="s">
        <v>219</v>
      </c>
      <c r="G78" s="64" t="s">
        <v>34</v>
      </c>
      <c r="H78" s="64" t="s">
        <v>43</v>
      </c>
      <c r="I78" s="64" t="s">
        <v>863</v>
      </c>
      <c r="J78" s="65">
        <v>34300000</v>
      </c>
      <c r="K78" s="64" t="s">
        <v>283</v>
      </c>
      <c r="L78" s="64" t="s">
        <v>1621</v>
      </c>
      <c r="M78" s="64" t="s">
        <v>1622</v>
      </c>
      <c r="N78" s="16" t="s">
        <v>24</v>
      </c>
      <c r="O78" s="64"/>
      <c r="P78" s="64" t="s">
        <v>78</v>
      </c>
    </row>
    <row r="79" spans="2:16" s="94" customFormat="1" ht="17.45" customHeight="1">
      <c r="B79" s="79">
        <v>2025</v>
      </c>
      <c r="C79" s="31">
        <v>7</v>
      </c>
      <c r="D79" s="31" t="s">
        <v>14</v>
      </c>
      <c r="E79" s="59" t="s">
        <v>2813</v>
      </c>
      <c r="F79" s="31" t="s">
        <v>219</v>
      </c>
      <c r="G79" s="31" t="s">
        <v>42</v>
      </c>
      <c r="H79" s="31" t="s">
        <v>43</v>
      </c>
      <c r="I79" s="31" t="s">
        <v>254</v>
      </c>
      <c r="J79" s="33">
        <v>25000000</v>
      </c>
      <c r="K79" s="31" t="s">
        <v>2814</v>
      </c>
      <c r="L79" s="31" t="s">
        <v>2815</v>
      </c>
      <c r="M79" s="31" t="s">
        <v>2816</v>
      </c>
      <c r="N79" s="16" t="s">
        <v>24</v>
      </c>
      <c r="O79" s="31"/>
      <c r="P79" s="31"/>
    </row>
    <row r="80" spans="2:16" s="94" customFormat="1" ht="17.45" customHeight="1">
      <c r="B80" s="79">
        <v>2025</v>
      </c>
      <c r="C80" s="31">
        <v>7</v>
      </c>
      <c r="D80" s="31" t="s">
        <v>14</v>
      </c>
      <c r="E80" s="59" t="s">
        <v>2817</v>
      </c>
      <c r="F80" s="31" t="s">
        <v>219</v>
      </c>
      <c r="G80" s="31" t="s">
        <v>42</v>
      </c>
      <c r="H80" s="31" t="s">
        <v>43</v>
      </c>
      <c r="I80" s="31" t="s">
        <v>254</v>
      </c>
      <c r="J80" s="33">
        <v>44000000</v>
      </c>
      <c r="K80" s="31" t="s">
        <v>2814</v>
      </c>
      <c r="L80" s="31" t="s">
        <v>2815</v>
      </c>
      <c r="M80" s="31" t="s">
        <v>2816</v>
      </c>
      <c r="N80" s="16" t="s">
        <v>24</v>
      </c>
      <c r="O80" s="31"/>
      <c r="P80" s="31"/>
    </row>
    <row r="81" spans="2:16" s="94" customFormat="1" ht="17.45" customHeight="1">
      <c r="B81" s="16">
        <v>2025</v>
      </c>
      <c r="C81" s="31">
        <v>7</v>
      </c>
      <c r="D81" s="31" t="s">
        <v>14</v>
      </c>
      <c r="E81" s="59" t="s">
        <v>1159</v>
      </c>
      <c r="F81" s="31" t="s">
        <v>219</v>
      </c>
      <c r="G81" s="31" t="s">
        <v>42</v>
      </c>
      <c r="H81" s="31" t="s">
        <v>43</v>
      </c>
      <c r="I81" s="31" t="s">
        <v>254</v>
      </c>
      <c r="J81" s="33">
        <v>25000000</v>
      </c>
      <c r="K81" s="31" t="s">
        <v>2814</v>
      </c>
      <c r="L81" s="31" t="s">
        <v>2815</v>
      </c>
      <c r="M81" s="31" t="s">
        <v>2816</v>
      </c>
      <c r="N81" s="16" t="s">
        <v>24</v>
      </c>
      <c r="O81" s="31"/>
      <c r="P81" s="31"/>
    </row>
    <row r="82" spans="2:16" s="94" customFormat="1" ht="17.45" customHeight="1">
      <c r="B82" s="16">
        <v>2025</v>
      </c>
      <c r="C82" s="31">
        <v>7</v>
      </c>
      <c r="D82" s="31" t="s">
        <v>14</v>
      </c>
      <c r="E82" s="59" t="s">
        <v>821</v>
      </c>
      <c r="F82" s="31" t="s">
        <v>219</v>
      </c>
      <c r="G82" s="31" t="s">
        <v>34</v>
      </c>
      <c r="H82" s="31" t="s">
        <v>43</v>
      </c>
      <c r="I82" s="31" t="s">
        <v>44</v>
      </c>
      <c r="J82" s="33">
        <v>19500000</v>
      </c>
      <c r="K82" s="31" t="s">
        <v>2823</v>
      </c>
      <c r="L82" s="31" t="s">
        <v>822</v>
      </c>
      <c r="M82" s="31" t="s">
        <v>823</v>
      </c>
      <c r="N82" s="16" t="s">
        <v>24</v>
      </c>
      <c r="O82" s="31"/>
      <c r="P82" s="31" t="s">
        <v>264</v>
      </c>
    </row>
    <row r="83" spans="2:16" s="94" customFormat="1" ht="17.45" customHeight="1">
      <c r="B83" s="16">
        <v>2025</v>
      </c>
      <c r="C83" s="31">
        <v>7</v>
      </c>
      <c r="D83" s="31" t="s">
        <v>14</v>
      </c>
      <c r="E83" s="59" t="s">
        <v>824</v>
      </c>
      <c r="F83" s="31" t="s">
        <v>219</v>
      </c>
      <c r="G83" s="31" t="s">
        <v>34</v>
      </c>
      <c r="H83" s="31" t="s">
        <v>43</v>
      </c>
      <c r="I83" s="31" t="s">
        <v>44</v>
      </c>
      <c r="J83" s="33">
        <v>19000000</v>
      </c>
      <c r="K83" s="31" t="s">
        <v>2823</v>
      </c>
      <c r="L83" s="31" t="s">
        <v>822</v>
      </c>
      <c r="M83" s="31" t="s">
        <v>823</v>
      </c>
      <c r="N83" s="16" t="s">
        <v>24</v>
      </c>
      <c r="O83" s="31"/>
      <c r="P83" s="31" t="s">
        <v>264</v>
      </c>
    </row>
    <row r="84" spans="2:16" s="94" customFormat="1" ht="17.45" customHeight="1">
      <c r="B84" s="79">
        <v>2025</v>
      </c>
      <c r="C84" s="35">
        <v>7</v>
      </c>
      <c r="D84" s="35" t="s">
        <v>14</v>
      </c>
      <c r="E84" s="90" t="s">
        <v>785</v>
      </c>
      <c r="F84" s="35" t="s">
        <v>219</v>
      </c>
      <c r="G84" s="35" t="s">
        <v>42</v>
      </c>
      <c r="H84" s="35" t="s">
        <v>35</v>
      </c>
      <c r="I84" s="35" t="s">
        <v>254</v>
      </c>
      <c r="J84" s="48">
        <v>130000000</v>
      </c>
      <c r="K84" s="35" t="s">
        <v>2818</v>
      </c>
      <c r="L84" s="35" t="s">
        <v>786</v>
      </c>
      <c r="M84" s="35">
        <v>314001877</v>
      </c>
      <c r="N84" s="16" t="s">
        <v>24</v>
      </c>
      <c r="O84" s="35"/>
      <c r="P84" s="35"/>
    </row>
    <row r="85" spans="2:16" s="94" customFormat="1" ht="17.45" customHeight="1">
      <c r="B85" s="16">
        <v>2025</v>
      </c>
      <c r="C85" s="31">
        <v>7</v>
      </c>
      <c r="D85" s="31" t="s">
        <v>14</v>
      </c>
      <c r="E85" s="59" t="s">
        <v>2819</v>
      </c>
      <c r="F85" s="31" t="s">
        <v>219</v>
      </c>
      <c r="G85" s="31" t="s">
        <v>34</v>
      </c>
      <c r="H85" s="31" t="s">
        <v>43</v>
      </c>
      <c r="I85" s="31" t="s">
        <v>44</v>
      </c>
      <c r="J85" s="33">
        <v>19000000</v>
      </c>
      <c r="K85" s="31" t="s">
        <v>2820</v>
      </c>
      <c r="L85" s="31" t="s">
        <v>2821</v>
      </c>
      <c r="M85" s="31" t="s">
        <v>2822</v>
      </c>
      <c r="N85" s="16" t="s">
        <v>24</v>
      </c>
      <c r="O85" s="31"/>
      <c r="P85" s="31" t="s">
        <v>78</v>
      </c>
    </row>
    <row r="86" spans="2:16" s="94" customFormat="1" ht="17.45" customHeight="1">
      <c r="B86" s="14">
        <v>2025</v>
      </c>
      <c r="C86" s="61">
        <v>7</v>
      </c>
      <c r="D86" s="31" t="s">
        <v>14</v>
      </c>
      <c r="E86" s="59" t="s">
        <v>831</v>
      </c>
      <c r="F86" s="59" t="s">
        <v>33</v>
      </c>
      <c r="G86" s="59" t="s">
        <v>34</v>
      </c>
      <c r="H86" s="59" t="s">
        <v>43</v>
      </c>
      <c r="I86" s="59" t="s">
        <v>36</v>
      </c>
      <c r="J86" s="32">
        <v>30000000</v>
      </c>
      <c r="K86" s="59" t="s">
        <v>220</v>
      </c>
      <c r="L86" s="59" t="s">
        <v>832</v>
      </c>
      <c r="M86" s="59" t="s">
        <v>814</v>
      </c>
      <c r="N86" s="16" t="s">
        <v>24</v>
      </c>
      <c r="O86" s="60"/>
      <c r="P86" s="60"/>
    </row>
    <row r="87" spans="2:16" s="94" customFormat="1" ht="17.45" customHeight="1">
      <c r="B87" s="14">
        <v>2025</v>
      </c>
      <c r="C87" s="61">
        <v>7</v>
      </c>
      <c r="D87" s="31" t="s">
        <v>14</v>
      </c>
      <c r="E87" s="31" t="s">
        <v>1160</v>
      </c>
      <c r="F87" s="31" t="s">
        <v>33</v>
      </c>
      <c r="G87" s="31" t="s">
        <v>34</v>
      </c>
      <c r="H87" s="31" t="s">
        <v>43</v>
      </c>
      <c r="I87" s="31" t="s">
        <v>36</v>
      </c>
      <c r="J87" s="33">
        <v>81000000</v>
      </c>
      <c r="K87" s="31" t="s">
        <v>1864</v>
      </c>
      <c r="L87" s="60" t="s">
        <v>2750</v>
      </c>
      <c r="M87" s="60" t="s">
        <v>2751</v>
      </c>
      <c r="N87" s="16" t="s">
        <v>24</v>
      </c>
      <c r="O87" s="60"/>
      <c r="P87" s="60"/>
    </row>
    <row r="88" spans="2:16" s="94" customFormat="1" ht="17.45" customHeight="1">
      <c r="B88" s="14">
        <v>2025</v>
      </c>
      <c r="C88" s="60">
        <v>7</v>
      </c>
      <c r="D88" s="31" t="s">
        <v>15</v>
      </c>
      <c r="E88" s="31" t="s">
        <v>3048</v>
      </c>
      <c r="F88" s="31" t="s">
        <v>33</v>
      </c>
      <c r="G88" s="31" t="s">
        <v>34</v>
      </c>
      <c r="H88" s="31" t="s">
        <v>43</v>
      </c>
      <c r="I88" s="31" t="s">
        <v>36</v>
      </c>
      <c r="J88" s="33">
        <v>46000000</v>
      </c>
      <c r="K88" s="31" t="s">
        <v>3049</v>
      </c>
      <c r="L88" s="60" t="s">
        <v>3050</v>
      </c>
      <c r="M88" s="60" t="s">
        <v>3051</v>
      </c>
      <c r="N88" s="16" t="s">
        <v>24</v>
      </c>
      <c r="O88" s="60"/>
      <c r="P88" s="60"/>
    </row>
    <row r="89" spans="2:16" s="94" customFormat="1" ht="17.45" customHeight="1">
      <c r="B89" s="14">
        <v>2025</v>
      </c>
      <c r="C89" s="60">
        <v>7</v>
      </c>
      <c r="D89" s="31" t="s">
        <v>14</v>
      </c>
      <c r="E89" s="59" t="s">
        <v>3052</v>
      </c>
      <c r="F89" s="31" t="s">
        <v>33</v>
      </c>
      <c r="G89" s="31" t="s">
        <v>34</v>
      </c>
      <c r="H89" s="59" t="s">
        <v>43</v>
      </c>
      <c r="I89" s="59" t="s">
        <v>44</v>
      </c>
      <c r="J89" s="32">
        <v>50000000</v>
      </c>
      <c r="K89" s="59" t="s">
        <v>833</v>
      </c>
      <c r="L89" s="61" t="s">
        <v>3053</v>
      </c>
      <c r="M89" s="61" t="s">
        <v>3054</v>
      </c>
      <c r="N89" s="16" t="s">
        <v>24</v>
      </c>
      <c r="O89" s="61"/>
      <c r="P89" s="60" t="s">
        <v>2770</v>
      </c>
    </row>
    <row r="90" spans="2:16" s="94" customFormat="1" ht="17.45" customHeight="1">
      <c r="B90" s="14">
        <v>2025</v>
      </c>
      <c r="C90" s="60">
        <v>7</v>
      </c>
      <c r="D90" s="31" t="s">
        <v>15</v>
      </c>
      <c r="E90" s="31" t="s">
        <v>3055</v>
      </c>
      <c r="F90" s="31" t="s">
        <v>33</v>
      </c>
      <c r="G90" s="31" t="s">
        <v>34</v>
      </c>
      <c r="H90" s="31" t="s">
        <v>43</v>
      </c>
      <c r="I90" s="31" t="s">
        <v>36</v>
      </c>
      <c r="J90" s="33">
        <v>85000000</v>
      </c>
      <c r="K90" s="31" t="s">
        <v>1035</v>
      </c>
      <c r="L90" s="60" t="s">
        <v>3056</v>
      </c>
      <c r="M90" s="60" t="s">
        <v>3057</v>
      </c>
      <c r="N90" s="16" t="s">
        <v>24</v>
      </c>
      <c r="O90" s="60"/>
      <c r="P90" s="60"/>
    </row>
    <row r="91" spans="2:16" s="94" customFormat="1" ht="17.45" customHeight="1">
      <c r="B91" s="14">
        <v>2025</v>
      </c>
      <c r="C91" s="60">
        <v>7</v>
      </c>
      <c r="D91" s="31" t="s">
        <v>14</v>
      </c>
      <c r="E91" s="31" t="s">
        <v>816</v>
      </c>
      <c r="F91" s="31" t="s">
        <v>219</v>
      </c>
      <c r="G91" s="31" t="s">
        <v>42</v>
      </c>
      <c r="H91" s="31" t="s">
        <v>43</v>
      </c>
      <c r="I91" s="31" t="s">
        <v>36</v>
      </c>
      <c r="J91" s="33">
        <v>450000000</v>
      </c>
      <c r="K91" s="31" t="s">
        <v>747</v>
      </c>
      <c r="L91" s="60" t="s">
        <v>748</v>
      </c>
      <c r="M91" s="60" t="s">
        <v>749</v>
      </c>
      <c r="N91" s="16" t="s">
        <v>24</v>
      </c>
      <c r="O91" s="60"/>
      <c r="P91" s="60"/>
    </row>
    <row r="92" spans="2:16" s="94" customFormat="1" ht="17.45" customHeight="1">
      <c r="B92" s="14">
        <v>2025</v>
      </c>
      <c r="C92" s="60">
        <v>7</v>
      </c>
      <c r="D92" s="31" t="s">
        <v>15</v>
      </c>
      <c r="E92" s="31" t="s">
        <v>835</v>
      </c>
      <c r="F92" s="31" t="s">
        <v>219</v>
      </c>
      <c r="G92" s="31" t="s">
        <v>42</v>
      </c>
      <c r="H92" s="31" t="s">
        <v>43</v>
      </c>
      <c r="I92" s="31" t="s">
        <v>254</v>
      </c>
      <c r="J92" s="33">
        <v>100000000</v>
      </c>
      <c r="K92" s="31" t="s">
        <v>750</v>
      </c>
      <c r="L92" s="60" t="s">
        <v>836</v>
      </c>
      <c r="M92" s="60" t="s">
        <v>3036</v>
      </c>
      <c r="N92" s="16" t="s">
        <v>24</v>
      </c>
      <c r="O92" s="60"/>
      <c r="P92" s="60"/>
    </row>
    <row r="93" spans="2:16" s="94" customFormat="1" ht="17.45" customHeight="1">
      <c r="B93" s="129">
        <v>2025</v>
      </c>
      <c r="C93" s="129">
        <v>7</v>
      </c>
      <c r="D93" s="129" t="s">
        <v>843</v>
      </c>
      <c r="E93" s="130" t="s">
        <v>3113</v>
      </c>
      <c r="F93" s="130" t="s">
        <v>33</v>
      </c>
      <c r="G93" s="130" t="s">
        <v>840</v>
      </c>
      <c r="H93" s="130" t="s">
        <v>841</v>
      </c>
      <c r="I93" s="130" t="s">
        <v>863</v>
      </c>
      <c r="J93" s="191">
        <v>40000000</v>
      </c>
      <c r="K93" s="63" t="s">
        <v>3131</v>
      </c>
      <c r="L93" s="129" t="s">
        <v>3114</v>
      </c>
      <c r="M93" s="129" t="s">
        <v>3115</v>
      </c>
      <c r="N93" s="16" t="s">
        <v>24</v>
      </c>
      <c r="O93" s="129"/>
      <c r="P93" s="129" t="s">
        <v>66</v>
      </c>
    </row>
    <row r="94" spans="2:16" s="94" customFormat="1" ht="17.45" customHeight="1">
      <c r="B94" s="14">
        <v>2025</v>
      </c>
      <c r="C94" s="60">
        <v>7</v>
      </c>
      <c r="D94" s="31" t="s">
        <v>843</v>
      </c>
      <c r="E94" s="31" t="s">
        <v>2766</v>
      </c>
      <c r="F94" s="16" t="s">
        <v>219</v>
      </c>
      <c r="G94" s="31" t="s">
        <v>34</v>
      </c>
      <c r="H94" s="16" t="s">
        <v>43</v>
      </c>
      <c r="I94" s="31" t="s">
        <v>44</v>
      </c>
      <c r="J94" s="33">
        <v>50000000</v>
      </c>
      <c r="K94" s="16" t="s">
        <v>2767</v>
      </c>
      <c r="L94" s="60" t="s">
        <v>2768</v>
      </c>
      <c r="M94" s="14" t="s">
        <v>2769</v>
      </c>
      <c r="N94" s="16" t="s">
        <v>24</v>
      </c>
      <c r="O94" s="60"/>
      <c r="P94" s="60" t="s">
        <v>2770</v>
      </c>
    </row>
    <row r="95" spans="2:16" s="94" customFormat="1" ht="17.45" customHeight="1">
      <c r="B95" s="64">
        <v>2025</v>
      </c>
      <c r="C95" s="59">
        <v>7</v>
      </c>
      <c r="D95" s="59" t="s">
        <v>14</v>
      </c>
      <c r="E95" s="59" t="s">
        <v>760</v>
      </c>
      <c r="F95" s="64" t="s">
        <v>219</v>
      </c>
      <c r="G95" s="59" t="s">
        <v>34</v>
      </c>
      <c r="H95" s="64" t="s">
        <v>43</v>
      </c>
      <c r="I95" s="59" t="s">
        <v>36</v>
      </c>
      <c r="J95" s="32">
        <v>50000000</v>
      </c>
      <c r="K95" s="64" t="s">
        <v>3133</v>
      </c>
      <c r="L95" s="59" t="s">
        <v>1158</v>
      </c>
      <c r="M95" s="64" t="s">
        <v>2725</v>
      </c>
      <c r="N95" s="31" t="s">
        <v>24</v>
      </c>
      <c r="O95" s="59"/>
      <c r="P95" s="59"/>
    </row>
    <row r="96" spans="2:16" s="94" customFormat="1" ht="17.45" customHeight="1">
      <c r="B96" s="14">
        <v>2025</v>
      </c>
      <c r="C96" s="14">
        <v>7</v>
      </c>
      <c r="D96" s="16" t="s">
        <v>14</v>
      </c>
      <c r="E96" s="16" t="s">
        <v>2723</v>
      </c>
      <c r="F96" s="16" t="s">
        <v>33</v>
      </c>
      <c r="G96" s="16" t="s">
        <v>42</v>
      </c>
      <c r="H96" s="16" t="s">
        <v>43</v>
      </c>
      <c r="I96" s="16" t="s">
        <v>40</v>
      </c>
      <c r="J96" s="58">
        <v>844000000</v>
      </c>
      <c r="K96" s="16" t="s">
        <v>3132</v>
      </c>
      <c r="L96" s="14" t="s">
        <v>1157</v>
      </c>
      <c r="M96" s="14" t="s">
        <v>2724</v>
      </c>
      <c r="N96" s="16" t="s">
        <v>3117</v>
      </c>
      <c r="O96" s="14"/>
      <c r="P96" s="14"/>
    </row>
    <row r="97" spans="2:16" s="94" customFormat="1" ht="17.45" customHeight="1">
      <c r="B97" s="14">
        <v>2025</v>
      </c>
      <c r="C97" s="60">
        <v>7</v>
      </c>
      <c r="D97" s="60" t="s">
        <v>843</v>
      </c>
      <c r="E97" s="31" t="s">
        <v>2726</v>
      </c>
      <c r="F97" s="31" t="s">
        <v>33</v>
      </c>
      <c r="G97" s="31" t="s">
        <v>840</v>
      </c>
      <c r="H97" s="31" t="s">
        <v>841</v>
      </c>
      <c r="I97" s="31" t="s">
        <v>863</v>
      </c>
      <c r="J97" s="33">
        <v>11000000</v>
      </c>
      <c r="K97" s="16" t="s">
        <v>3132</v>
      </c>
      <c r="L97" s="14" t="s">
        <v>2727</v>
      </c>
      <c r="M97" s="14" t="s">
        <v>2728</v>
      </c>
      <c r="N97" s="16" t="s">
        <v>24</v>
      </c>
      <c r="O97" s="60"/>
      <c r="P97" s="31" t="s">
        <v>78</v>
      </c>
    </row>
    <row r="98" spans="2:16" s="94" customFormat="1" ht="17.45" customHeight="1">
      <c r="B98" s="14">
        <v>2025</v>
      </c>
      <c r="C98" s="60">
        <v>7</v>
      </c>
      <c r="D98" s="60" t="s">
        <v>14</v>
      </c>
      <c r="E98" s="16" t="s">
        <v>2729</v>
      </c>
      <c r="F98" s="31" t="s">
        <v>33</v>
      </c>
      <c r="G98" s="31" t="s">
        <v>840</v>
      </c>
      <c r="H98" s="31" t="s">
        <v>43</v>
      </c>
      <c r="I98" s="31" t="s">
        <v>863</v>
      </c>
      <c r="J98" s="58">
        <v>11000000</v>
      </c>
      <c r="K98" s="16" t="s">
        <v>3132</v>
      </c>
      <c r="L98" s="14" t="s">
        <v>1155</v>
      </c>
      <c r="M98" s="14" t="s">
        <v>1156</v>
      </c>
      <c r="N98" s="16" t="s">
        <v>24</v>
      </c>
      <c r="O98" s="60"/>
      <c r="P98" s="16" t="s">
        <v>78</v>
      </c>
    </row>
    <row r="99" spans="2:16" s="94" customFormat="1" ht="17.45" customHeight="1">
      <c r="B99" s="14">
        <v>2025</v>
      </c>
      <c r="C99" s="60">
        <v>7</v>
      </c>
      <c r="D99" s="31" t="s">
        <v>14</v>
      </c>
      <c r="E99" s="31" t="s">
        <v>2826</v>
      </c>
      <c r="F99" s="31" t="s">
        <v>33</v>
      </c>
      <c r="G99" s="31" t="s">
        <v>34</v>
      </c>
      <c r="H99" s="31" t="s">
        <v>43</v>
      </c>
      <c r="I99" s="31" t="s">
        <v>36</v>
      </c>
      <c r="J99" s="33">
        <v>50000000</v>
      </c>
      <c r="K99" s="31" t="s">
        <v>938</v>
      </c>
      <c r="L99" s="14" t="s">
        <v>2827</v>
      </c>
      <c r="M99" s="14" t="s">
        <v>936</v>
      </c>
      <c r="N99" s="16" t="s">
        <v>24</v>
      </c>
      <c r="O99" s="60"/>
      <c r="P99" s="60" t="s">
        <v>78</v>
      </c>
    </row>
    <row r="100" spans="2:16" s="94" customFormat="1" ht="17.45" customHeight="1">
      <c r="B100" s="64">
        <v>2025</v>
      </c>
      <c r="C100" s="64">
        <v>7</v>
      </c>
      <c r="D100" s="64" t="s">
        <v>14</v>
      </c>
      <c r="E100" s="64" t="s">
        <v>790</v>
      </c>
      <c r="F100" s="64" t="s">
        <v>219</v>
      </c>
      <c r="G100" s="64" t="s">
        <v>34</v>
      </c>
      <c r="H100" s="64" t="s">
        <v>43</v>
      </c>
      <c r="I100" s="64" t="s">
        <v>254</v>
      </c>
      <c r="J100" s="65">
        <v>98000000</v>
      </c>
      <c r="K100" s="64" t="s">
        <v>789</v>
      </c>
      <c r="L100" s="64" t="s">
        <v>791</v>
      </c>
      <c r="M100" s="64" t="s">
        <v>792</v>
      </c>
      <c r="N100" s="16" t="s">
        <v>24</v>
      </c>
      <c r="O100" s="57"/>
      <c r="P100" s="61"/>
    </row>
    <row r="101" spans="2:16" s="94" customFormat="1" ht="17.45" customHeight="1">
      <c r="B101" s="16">
        <v>2025</v>
      </c>
      <c r="C101" s="31">
        <v>7</v>
      </c>
      <c r="D101" s="31" t="s">
        <v>14</v>
      </c>
      <c r="E101" s="31" t="s">
        <v>3062</v>
      </c>
      <c r="F101" s="31" t="s">
        <v>219</v>
      </c>
      <c r="G101" s="31" t="s">
        <v>42</v>
      </c>
      <c r="H101" s="31" t="s">
        <v>35</v>
      </c>
      <c r="I101" s="31" t="s">
        <v>254</v>
      </c>
      <c r="J101" s="33">
        <v>96000000</v>
      </c>
      <c r="K101" s="31" t="s">
        <v>789</v>
      </c>
      <c r="L101" s="16" t="s">
        <v>3063</v>
      </c>
      <c r="M101" s="16" t="s">
        <v>3064</v>
      </c>
      <c r="N101" s="16" t="s">
        <v>24</v>
      </c>
      <c r="O101" s="61"/>
      <c r="P101" s="61"/>
    </row>
    <row r="102" spans="2:16" s="94" customFormat="1" ht="17.45" customHeight="1">
      <c r="B102" s="57">
        <v>2025</v>
      </c>
      <c r="C102" s="59">
        <v>7</v>
      </c>
      <c r="D102" s="59" t="s">
        <v>14</v>
      </c>
      <c r="E102" s="59" t="s">
        <v>3058</v>
      </c>
      <c r="F102" s="59" t="s">
        <v>219</v>
      </c>
      <c r="G102" s="59" t="s">
        <v>42</v>
      </c>
      <c r="H102" s="59" t="s">
        <v>35</v>
      </c>
      <c r="I102" s="59" t="s">
        <v>254</v>
      </c>
      <c r="J102" s="32">
        <v>1048350000</v>
      </c>
      <c r="K102" s="59" t="s">
        <v>3059</v>
      </c>
      <c r="L102" s="64" t="s">
        <v>3060</v>
      </c>
      <c r="M102" s="64" t="s">
        <v>3061</v>
      </c>
      <c r="N102" s="31" t="s">
        <v>3117</v>
      </c>
      <c r="O102" s="61"/>
      <c r="P102" s="61"/>
    </row>
    <row r="103" spans="2:16" s="94" customFormat="1" ht="17.45" customHeight="1">
      <c r="B103" s="16">
        <v>2025</v>
      </c>
      <c r="C103" s="16">
        <v>7</v>
      </c>
      <c r="D103" s="16" t="s">
        <v>14</v>
      </c>
      <c r="E103" s="16" t="s">
        <v>2828</v>
      </c>
      <c r="F103" s="16" t="s">
        <v>41</v>
      </c>
      <c r="G103" s="16" t="s">
        <v>34</v>
      </c>
      <c r="H103" s="16" t="s">
        <v>43</v>
      </c>
      <c r="I103" s="16" t="s">
        <v>36</v>
      </c>
      <c r="J103" s="58">
        <v>267641000</v>
      </c>
      <c r="K103" s="16" t="s">
        <v>1303</v>
      </c>
      <c r="L103" s="16" t="s">
        <v>2829</v>
      </c>
      <c r="M103" s="16" t="s">
        <v>2830</v>
      </c>
      <c r="N103" s="16" t="s">
        <v>24</v>
      </c>
      <c r="O103" s="16"/>
      <c r="P103" s="16"/>
    </row>
    <row r="104" spans="2:16" s="94" customFormat="1" ht="17.45" customHeight="1">
      <c r="B104" s="16">
        <v>2025</v>
      </c>
      <c r="C104" s="31">
        <v>7</v>
      </c>
      <c r="D104" s="31" t="s">
        <v>14</v>
      </c>
      <c r="E104" s="31" t="s">
        <v>2831</v>
      </c>
      <c r="F104" s="31" t="s">
        <v>41</v>
      </c>
      <c r="G104" s="31" t="s">
        <v>34</v>
      </c>
      <c r="H104" s="31" t="s">
        <v>43</v>
      </c>
      <c r="I104" s="31" t="s">
        <v>36</v>
      </c>
      <c r="J104" s="33">
        <v>36938000</v>
      </c>
      <c r="K104" s="31" t="s">
        <v>1303</v>
      </c>
      <c r="L104" s="31" t="s">
        <v>2829</v>
      </c>
      <c r="M104" s="31" t="s">
        <v>2023</v>
      </c>
      <c r="N104" s="16" t="s">
        <v>24</v>
      </c>
      <c r="O104" s="31"/>
      <c r="P104" s="31"/>
    </row>
    <row r="105" spans="2:16" s="94" customFormat="1" ht="17.45" customHeight="1">
      <c r="B105" s="14">
        <v>2025</v>
      </c>
      <c r="C105" s="60">
        <v>7</v>
      </c>
      <c r="D105" s="31" t="s">
        <v>14</v>
      </c>
      <c r="E105" s="31" t="s">
        <v>2832</v>
      </c>
      <c r="F105" s="31" t="s">
        <v>2833</v>
      </c>
      <c r="G105" s="31" t="s">
        <v>34</v>
      </c>
      <c r="H105" s="31" t="s">
        <v>43</v>
      </c>
      <c r="I105" s="31" t="s">
        <v>36</v>
      </c>
      <c r="J105" s="33">
        <v>34510000</v>
      </c>
      <c r="K105" s="31" t="s">
        <v>1303</v>
      </c>
      <c r="L105" s="60" t="s">
        <v>2834</v>
      </c>
      <c r="M105" s="60" t="s">
        <v>2835</v>
      </c>
      <c r="N105" s="16" t="s">
        <v>24</v>
      </c>
      <c r="O105" s="60"/>
      <c r="P105" s="60"/>
    </row>
    <row r="106" spans="2:16" s="94" customFormat="1" ht="17.45" customHeight="1">
      <c r="B106" s="14">
        <v>2025</v>
      </c>
      <c r="C106" s="60">
        <v>7</v>
      </c>
      <c r="D106" s="31" t="s">
        <v>14</v>
      </c>
      <c r="E106" s="31" t="s">
        <v>2836</v>
      </c>
      <c r="F106" s="31" t="s">
        <v>849</v>
      </c>
      <c r="G106" s="31" t="s">
        <v>34</v>
      </c>
      <c r="H106" s="31" t="s">
        <v>43</v>
      </c>
      <c r="I106" s="31" t="s">
        <v>36</v>
      </c>
      <c r="J106" s="33">
        <v>22178000</v>
      </c>
      <c r="K106" s="31" t="s">
        <v>1303</v>
      </c>
      <c r="L106" s="60" t="s">
        <v>2834</v>
      </c>
      <c r="M106" s="60" t="s">
        <v>2835</v>
      </c>
      <c r="N106" s="16" t="s">
        <v>24</v>
      </c>
      <c r="O106" s="60"/>
      <c r="P106" s="60"/>
    </row>
    <row r="107" spans="2:16" s="94" customFormat="1" ht="17.45" customHeight="1">
      <c r="B107" s="16">
        <v>2025</v>
      </c>
      <c r="C107" s="31">
        <v>7</v>
      </c>
      <c r="D107" s="31" t="s">
        <v>14</v>
      </c>
      <c r="E107" s="31" t="s">
        <v>2837</v>
      </c>
      <c r="F107" s="31" t="s">
        <v>41</v>
      </c>
      <c r="G107" s="31" t="s">
        <v>34</v>
      </c>
      <c r="H107" s="31" t="s">
        <v>43</v>
      </c>
      <c r="I107" s="31" t="s">
        <v>36</v>
      </c>
      <c r="J107" s="33">
        <v>548000000</v>
      </c>
      <c r="K107" s="31" t="s">
        <v>1303</v>
      </c>
      <c r="L107" s="31" t="s">
        <v>2838</v>
      </c>
      <c r="M107" s="31" t="s">
        <v>2839</v>
      </c>
      <c r="N107" s="16" t="s">
        <v>24</v>
      </c>
      <c r="O107" s="31"/>
      <c r="P107" s="31"/>
    </row>
    <row r="108" spans="2:16" s="94" customFormat="1" ht="17.45" customHeight="1">
      <c r="B108" s="14">
        <v>2025</v>
      </c>
      <c r="C108" s="60">
        <v>7</v>
      </c>
      <c r="D108" s="31" t="s">
        <v>14</v>
      </c>
      <c r="E108" s="31" t="s">
        <v>2841</v>
      </c>
      <c r="F108" s="31" t="s">
        <v>33</v>
      </c>
      <c r="G108" s="31" t="s">
        <v>34</v>
      </c>
      <c r="H108" s="31" t="s">
        <v>43</v>
      </c>
      <c r="I108" s="31" t="s">
        <v>36</v>
      </c>
      <c r="J108" s="33">
        <v>1683000000</v>
      </c>
      <c r="K108" s="31" t="s">
        <v>1303</v>
      </c>
      <c r="L108" s="60" t="s">
        <v>2842</v>
      </c>
      <c r="M108" s="60" t="s">
        <v>2843</v>
      </c>
      <c r="N108" s="31" t="s">
        <v>3117</v>
      </c>
      <c r="O108" s="60"/>
      <c r="P108" s="60"/>
    </row>
    <row r="109" spans="2:16" s="94" customFormat="1" ht="17.45" customHeight="1">
      <c r="B109" s="14">
        <v>2025</v>
      </c>
      <c r="C109" s="60">
        <v>7</v>
      </c>
      <c r="D109" s="31" t="s">
        <v>14</v>
      </c>
      <c r="E109" s="31" t="s">
        <v>2850</v>
      </c>
      <c r="F109" s="31" t="s">
        <v>219</v>
      </c>
      <c r="G109" s="31" t="s">
        <v>42</v>
      </c>
      <c r="H109" s="31" t="s">
        <v>43</v>
      </c>
      <c r="I109" s="31" t="s">
        <v>44</v>
      </c>
      <c r="J109" s="33">
        <v>22000000</v>
      </c>
      <c r="K109" s="31" t="s">
        <v>1311</v>
      </c>
      <c r="L109" s="60" t="s">
        <v>360</v>
      </c>
      <c r="M109" s="60" t="s">
        <v>1323</v>
      </c>
      <c r="N109" s="16" t="s">
        <v>24</v>
      </c>
      <c r="O109" s="60"/>
      <c r="P109" s="60" t="s">
        <v>78</v>
      </c>
    </row>
    <row r="110" spans="2:16" s="94" customFormat="1" ht="17.45" customHeight="1">
      <c r="B110" s="14">
        <v>2025</v>
      </c>
      <c r="C110" s="60">
        <v>7</v>
      </c>
      <c r="D110" s="31" t="s">
        <v>14</v>
      </c>
      <c r="E110" s="31" t="s">
        <v>2851</v>
      </c>
      <c r="F110" s="31" t="s">
        <v>219</v>
      </c>
      <c r="G110" s="31" t="s">
        <v>42</v>
      </c>
      <c r="H110" s="31" t="s">
        <v>43</v>
      </c>
      <c r="I110" s="31" t="s">
        <v>44</v>
      </c>
      <c r="J110" s="33">
        <v>22000000</v>
      </c>
      <c r="K110" s="31" t="s">
        <v>1311</v>
      </c>
      <c r="L110" s="60" t="s">
        <v>360</v>
      </c>
      <c r="M110" s="60" t="s">
        <v>1323</v>
      </c>
      <c r="N110" s="16" t="s">
        <v>24</v>
      </c>
      <c r="O110" s="60"/>
      <c r="P110" s="60" t="s">
        <v>78</v>
      </c>
    </row>
    <row r="111" spans="2:16" s="94" customFormat="1" ht="17.45" customHeight="1">
      <c r="B111" s="14">
        <v>2025</v>
      </c>
      <c r="C111" s="60">
        <v>7</v>
      </c>
      <c r="D111" s="31" t="s">
        <v>14</v>
      </c>
      <c r="E111" s="31" t="s">
        <v>2852</v>
      </c>
      <c r="F111" s="31" t="s">
        <v>219</v>
      </c>
      <c r="G111" s="31" t="s">
        <v>42</v>
      </c>
      <c r="H111" s="31" t="s">
        <v>43</v>
      </c>
      <c r="I111" s="31" t="s">
        <v>44</v>
      </c>
      <c r="J111" s="33">
        <v>22000000</v>
      </c>
      <c r="K111" s="31" t="s">
        <v>1311</v>
      </c>
      <c r="L111" s="60" t="s">
        <v>360</v>
      </c>
      <c r="M111" s="60" t="s">
        <v>1323</v>
      </c>
      <c r="N111" s="16" t="s">
        <v>24</v>
      </c>
      <c r="O111" s="60"/>
      <c r="P111" s="60" t="s">
        <v>78</v>
      </c>
    </row>
    <row r="112" spans="2:16" s="94" customFormat="1" ht="17.45" customHeight="1">
      <c r="B112" s="14">
        <v>2025</v>
      </c>
      <c r="C112" s="60">
        <v>7</v>
      </c>
      <c r="D112" s="31" t="s">
        <v>14</v>
      </c>
      <c r="E112" s="31" t="s">
        <v>769</v>
      </c>
      <c r="F112" s="31" t="s">
        <v>219</v>
      </c>
      <c r="G112" s="31" t="s">
        <v>42</v>
      </c>
      <c r="H112" s="31" t="s">
        <v>43</v>
      </c>
      <c r="I112" s="31" t="s">
        <v>36</v>
      </c>
      <c r="J112" s="33">
        <v>60000000</v>
      </c>
      <c r="K112" s="31" t="s">
        <v>1311</v>
      </c>
      <c r="L112" s="60" t="s">
        <v>493</v>
      </c>
      <c r="M112" s="60" t="s">
        <v>492</v>
      </c>
      <c r="N112" s="16" t="s">
        <v>24</v>
      </c>
      <c r="O112" s="60"/>
      <c r="P112" s="60"/>
    </row>
    <row r="113" spans="2:16" s="94" customFormat="1" ht="17.45" customHeight="1">
      <c r="B113" s="14">
        <v>2025</v>
      </c>
      <c r="C113" s="60">
        <v>7</v>
      </c>
      <c r="D113" s="31" t="s">
        <v>15</v>
      </c>
      <c r="E113" s="31" t="s">
        <v>770</v>
      </c>
      <c r="F113" s="31" t="s">
        <v>219</v>
      </c>
      <c r="G113" s="31" t="s">
        <v>42</v>
      </c>
      <c r="H113" s="31" t="s">
        <v>43</v>
      </c>
      <c r="I113" s="31" t="s">
        <v>36</v>
      </c>
      <c r="J113" s="33">
        <v>60000000</v>
      </c>
      <c r="K113" s="31" t="s">
        <v>1311</v>
      </c>
      <c r="L113" s="60" t="s">
        <v>1319</v>
      </c>
      <c r="M113" s="60" t="s">
        <v>1320</v>
      </c>
      <c r="N113" s="16" t="s">
        <v>24</v>
      </c>
      <c r="O113" s="60"/>
      <c r="P113" s="60"/>
    </row>
    <row r="114" spans="2:16" s="94" customFormat="1" ht="17.45" customHeight="1">
      <c r="B114" s="14">
        <v>2025</v>
      </c>
      <c r="C114" s="60">
        <v>7</v>
      </c>
      <c r="D114" s="31" t="s">
        <v>15</v>
      </c>
      <c r="E114" s="31" t="s">
        <v>2853</v>
      </c>
      <c r="F114" s="31" t="s">
        <v>219</v>
      </c>
      <c r="G114" s="31" t="s">
        <v>42</v>
      </c>
      <c r="H114" s="31" t="s">
        <v>43</v>
      </c>
      <c r="I114" s="31" t="s">
        <v>36</v>
      </c>
      <c r="J114" s="33">
        <v>90200000</v>
      </c>
      <c r="K114" s="31" t="s">
        <v>1311</v>
      </c>
      <c r="L114" s="60" t="s">
        <v>493</v>
      </c>
      <c r="M114" s="60" t="s">
        <v>492</v>
      </c>
      <c r="N114" s="16" t="s">
        <v>24</v>
      </c>
      <c r="O114" s="60"/>
      <c r="P114" s="60"/>
    </row>
    <row r="115" spans="2:16" s="94" customFormat="1" ht="17.45" customHeight="1">
      <c r="B115" s="14">
        <v>2025</v>
      </c>
      <c r="C115" s="60">
        <v>7</v>
      </c>
      <c r="D115" s="31" t="s">
        <v>14</v>
      </c>
      <c r="E115" s="31" t="s">
        <v>2854</v>
      </c>
      <c r="F115" s="31" t="s">
        <v>219</v>
      </c>
      <c r="G115" s="31" t="s">
        <v>42</v>
      </c>
      <c r="H115" s="31" t="s">
        <v>43</v>
      </c>
      <c r="I115" s="31" t="s">
        <v>36</v>
      </c>
      <c r="J115" s="33">
        <v>146000000</v>
      </c>
      <c r="K115" s="31" t="s">
        <v>1311</v>
      </c>
      <c r="L115" s="60" t="s">
        <v>1319</v>
      </c>
      <c r="M115" s="60" t="s">
        <v>1320</v>
      </c>
      <c r="N115" s="16" t="s">
        <v>24</v>
      </c>
      <c r="O115" s="60"/>
      <c r="P115" s="60"/>
    </row>
    <row r="116" spans="2:16" s="94" customFormat="1" ht="17.45" customHeight="1">
      <c r="B116" s="14">
        <v>2025</v>
      </c>
      <c r="C116" s="60">
        <v>7</v>
      </c>
      <c r="D116" s="31" t="s">
        <v>14</v>
      </c>
      <c r="E116" s="31" t="s">
        <v>2892</v>
      </c>
      <c r="F116" s="31" t="s">
        <v>219</v>
      </c>
      <c r="G116" s="31" t="s">
        <v>42</v>
      </c>
      <c r="H116" s="31" t="s">
        <v>35</v>
      </c>
      <c r="I116" s="31" t="s">
        <v>44</v>
      </c>
      <c r="J116" s="33">
        <v>20325000</v>
      </c>
      <c r="K116" s="31" t="s">
        <v>2893</v>
      </c>
      <c r="L116" s="60" t="s">
        <v>2894</v>
      </c>
      <c r="M116" s="60" t="s">
        <v>2895</v>
      </c>
      <c r="N116" s="16" t="s">
        <v>24</v>
      </c>
      <c r="O116" s="60"/>
      <c r="P116" s="60" t="s">
        <v>78</v>
      </c>
    </row>
    <row r="117" spans="2:16" s="94" customFormat="1" ht="17.45" customHeight="1">
      <c r="B117" s="14">
        <v>2025</v>
      </c>
      <c r="C117" s="14">
        <v>7</v>
      </c>
      <c r="D117" s="16" t="s">
        <v>14</v>
      </c>
      <c r="E117" s="16" t="s">
        <v>2855</v>
      </c>
      <c r="F117" s="16" t="s">
        <v>219</v>
      </c>
      <c r="G117" s="16" t="s">
        <v>34</v>
      </c>
      <c r="H117" s="16" t="s">
        <v>43</v>
      </c>
      <c r="I117" s="16" t="s">
        <v>36</v>
      </c>
      <c r="J117" s="33">
        <v>28105000</v>
      </c>
      <c r="K117" s="31" t="s">
        <v>494</v>
      </c>
      <c r="L117" s="60" t="s">
        <v>1325</v>
      </c>
      <c r="M117" s="60" t="s">
        <v>1326</v>
      </c>
      <c r="N117" s="16" t="s">
        <v>24</v>
      </c>
      <c r="O117" s="14"/>
      <c r="P117" s="14"/>
    </row>
    <row r="118" spans="2:16" s="94" customFormat="1" ht="17.45" customHeight="1">
      <c r="B118" s="14">
        <v>2025</v>
      </c>
      <c r="C118" s="14">
        <v>7</v>
      </c>
      <c r="D118" s="16" t="s">
        <v>14</v>
      </c>
      <c r="E118" s="16" t="s">
        <v>2884</v>
      </c>
      <c r="F118" s="16" t="s">
        <v>219</v>
      </c>
      <c r="G118" s="16" t="s">
        <v>42</v>
      </c>
      <c r="H118" s="16" t="s">
        <v>35</v>
      </c>
      <c r="I118" s="16" t="s">
        <v>36</v>
      </c>
      <c r="J118" s="58">
        <v>130000000</v>
      </c>
      <c r="K118" s="16" t="s">
        <v>920</v>
      </c>
      <c r="L118" s="14" t="s">
        <v>2885</v>
      </c>
      <c r="M118" s="14" t="s">
        <v>2886</v>
      </c>
      <c r="N118" s="16" t="s">
        <v>24</v>
      </c>
      <c r="O118" s="14"/>
      <c r="P118" s="14"/>
    </row>
    <row r="119" spans="2:16" s="94" customFormat="1" ht="17.45" customHeight="1">
      <c r="B119" s="14">
        <v>2025</v>
      </c>
      <c r="C119" s="14">
        <v>7</v>
      </c>
      <c r="D119" s="16" t="s">
        <v>14</v>
      </c>
      <c r="E119" s="16" t="s">
        <v>2887</v>
      </c>
      <c r="F119" s="16" t="s">
        <v>219</v>
      </c>
      <c r="G119" s="16" t="s">
        <v>42</v>
      </c>
      <c r="H119" s="16" t="s">
        <v>35</v>
      </c>
      <c r="I119" s="16" t="s">
        <v>36</v>
      </c>
      <c r="J119" s="58">
        <v>130000000</v>
      </c>
      <c r="K119" s="16" t="s">
        <v>920</v>
      </c>
      <c r="L119" s="14" t="s">
        <v>2888</v>
      </c>
      <c r="M119" s="14" t="s">
        <v>2889</v>
      </c>
      <c r="N119" s="16" t="s">
        <v>24</v>
      </c>
      <c r="O119" s="14"/>
      <c r="P119" s="14"/>
    </row>
    <row r="120" spans="2:16" s="94" customFormat="1" ht="17.45" customHeight="1">
      <c r="B120" s="14">
        <v>2025</v>
      </c>
      <c r="C120" s="14">
        <v>7</v>
      </c>
      <c r="D120" s="16" t="s">
        <v>14</v>
      </c>
      <c r="E120" s="16" t="s">
        <v>2896</v>
      </c>
      <c r="F120" s="16" t="s">
        <v>219</v>
      </c>
      <c r="G120" s="16" t="s">
        <v>34</v>
      </c>
      <c r="H120" s="16" t="s">
        <v>43</v>
      </c>
      <c r="I120" s="16" t="s">
        <v>36</v>
      </c>
      <c r="J120" s="58">
        <v>41132000</v>
      </c>
      <c r="K120" s="16" t="s">
        <v>761</v>
      </c>
      <c r="L120" s="14" t="s">
        <v>2897</v>
      </c>
      <c r="M120" s="14" t="s">
        <v>2898</v>
      </c>
      <c r="N120" s="16" t="s">
        <v>24</v>
      </c>
      <c r="O120" s="14"/>
      <c r="P120" s="14"/>
    </row>
    <row r="121" spans="2:16" s="94" customFormat="1" ht="17.45" customHeight="1">
      <c r="B121" s="14">
        <v>2025</v>
      </c>
      <c r="C121" s="14">
        <v>7</v>
      </c>
      <c r="D121" s="16" t="s">
        <v>14</v>
      </c>
      <c r="E121" s="16" t="s">
        <v>796</v>
      </c>
      <c r="F121" s="16" t="s">
        <v>219</v>
      </c>
      <c r="G121" s="16" t="s">
        <v>42</v>
      </c>
      <c r="H121" s="16" t="s">
        <v>43</v>
      </c>
      <c r="I121" s="16" t="s">
        <v>44</v>
      </c>
      <c r="J121" s="58">
        <v>13440000</v>
      </c>
      <c r="K121" s="16" t="s">
        <v>231</v>
      </c>
      <c r="L121" s="14" t="s">
        <v>794</v>
      </c>
      <c r="M121" s="14" t="s">
        <v>795</v>
      </c>
      <c r="N121" s="16" t="s">
        <v>24</v>
      </c>
      <c r="O121" s="14"/>
      <c r="P121" s="14" t="s">
        <v>78</v>
      </c>
    </row>
    <row r="122" spans="2:16" s="94" customFormat="1" ht="17.45" customHeight="1">
      <c r="B122" s="14">
        <v>2025</v>
      </c>
      <c r="C122" s="14">
        <v>7</v>
      </c>
      <c r="D122" s="16" t="s">
        <v>14</v>
      </c>
      <c r="E122" s="16" t="s">
        <v>2890</v>
      </c>
      <c r="F122" s="16" t="s">
        <v>219</v>
      </c>
      <c r="G122" s="16" t="s">
        <v>42</v>
      </c>
      <c r="H122" s="16" t="s">
        <v>43</v>
      </c>
      <c r="I122" s="16" t="s">
        <v>44</v>
      </c>
      <c r="J122" s="58">
        <v>24195075</v>
      </c>
      <c r="K122" s="16" t="s">
        <v>231</v>
      </c>
      <c r="L122" s="14" t="s">
        <v>794</v>
      </c>
      <c r="M122" s="14" t="s">
        <v>795</v>
      </c>
      <c r="N122" s="16" t="s">
        <v>24</v>
      </c>
      <c r="O122" s="14"/>
      <c r="P122" s="14" t="s">
        <v>78</v>
      </c>
    </row>
    <row r="123" spans="2:16" s="94" customFormat="1" ht="17.45" customHeight="1">
      <c r="B123" s="14">
        <v>2025</v>
      </c>
      <c r="C123" s="14">
        <v>7</v>
      </c>
      <c r="D123" s="16" t="s">
        <v>14</v>
      </c>
      <c r="E123" s="16" t="s">
        <v>819</v>
      </c>
      <c r="F123" s="16" t="s">
        <v>219</v>
      </c>
      <c r="G123" s="16" t="s">
        <v>42</v>
      </c>
      <c r="H123" s="16" t="s">
        <v>43</v>
      </c>
      <c r="I123" s="16" t="s">
        <v>44</v>
      </c>
      <c r="J123" s="58">
        <v>10080000</v>
      </c>
      <c r="K123" s="16" t="s">
        <v>231</v>
      </c>
      <c r="L123" s="14" t="s">
        <v>794</v>
      </c>
      <c r="M123" s="14" t="s">
        <v>795</v>
      </c>
      <c r="N123" s="16" t="s">
        <v>24</v>
      </c>
      <c r="O123" s="14"/>
      <c r="P123" s="14" t="s">
        <v>78</v>
      </c>
    </row>
    <row r="124" spans="2:16" s="94" customFormat="1" ht="17.45" customHeight="1">
      <c r="B124" s="14">
        <v>2025</v>
      </c>
      <c r="C124" s="14">
        <v>7</v>
      </c>
      <c r="D124" s="16" t="s">
        <v>14</v>
      </c>
      <c r="E124" s="16" t="s">
        <v>825</v>
      </c>
      <c r="F124" s="16" t="s">
        <v>219</v>
      </c>
      <c r="G124" s="16" t="s">
        <v>42</v>
      </c>
      <c r="H124" s="16" t="s">
        <v>43</v>
      </c>
      <c r="I124" s="16" t="s">
        <v>44</v>
      </c>
      <c r="J124" s="58">
        <v>27810000</v>
      </c>
      <c r="K124" s="16" t="s">
        <v>231</v>
      </c>
      <c r="L124" s="14" t="s">
        <v>794</v>
      </c>
      <c r="M124" s="14" t="s">
        <v>795</v>
      </c>
      <c r="N124" s="16" t="s">
        <v>24</v>
      </c>
      <c r="O124" s="14"/>
      <c r="P124" s="14" t="s">
        <v>78</v>
      </c>
    </row>
    <row r="125" spans="2:16" s="94" customFormat="1" ht="17.45" customHeight="1">
      <c r="B125" s="14">
        <v>2025</v>
      </c>
      <c r="C125" s="14">
        <v>7</v>
      </c>
      <c r="D125" s="16" t="s">
        <v>14</v>
      </c>
      <c r="E125" s="16" t="s">
        <v>2891</v>
      </c>
      <c r="F125" s="16" t="s">
        <v>219</v>
      </c>
      <c r="G125" s="16" t="s">
        <v>42</v>
      </c>
      <c r="H125" s="16" t="s">
        <v>43</v>
      </c>
      <c r="I125" s="16" t="s">
        <v>44</v>
      </c>
      <c r="J125" s="58">
        <v>45696000</v>
      </c>
      <c r="K125" s="16" t="s">
        <v>231</v>
      </c>
      <c r="L125" s="14" t="s">
        <v>794</v>
      </c>
      <c r="M125" s="14" t="s">
        <v>795</v>
      </c>
      <c r="N125" s="16" t="s">
        <v>24</v>
      </c>
      <c r="O125" s="14"/>
      <c r="P125" s="14" t="s">
        <v>78</v>
      </c>
    </row>
    <row r="126" spans="2:16" s="94" customFormat="1" ht="17.45" customHeight="1">
      <c r="B126" s="14">
        <v>2025</v>
      </c>
      <c r="C126" s="14">
        <v>7</v>
      </c>
      <c r="D126" s="16" t="s">
        <v>14</v>
      </c>
      <c r="E126" s="16" t="s">
        <v>2856</v>
      </c>
      <c r="F126" s="16" t="s">
        <v>219</v>
      </c>
      <c r="G126" s="16" t="s">
        <v>34</v>
      </c>
      <c r="H126" s="16" t="s">
        <v>43</v>
      </c>
      <c r="I126" s="16" t="s">
        <v>36</v>
      </c>
      <c r="J126" s="58">
        <v>114000000</v>
      </c>
      <c r="K126" s="16" t="s">
        <v>179</v>
      </c>
      <c r="L126" s="14" t="s">
        <v>362</v>
      </c>
      <c r="M126" s="14" t="s">
        <v>88</v>
      </c>
      <c r="N126" s="16" t="s">
        <v>24</v>
      </c>
      <c r="O126" s="14"/>
      <c r="P126" s="14"/>
    </row>
    <row r="127" spans="2:16" s="94" customFormat="1" ht="17.45" customHeight="1">
      <c r="B127" s="57">
        <v>2025</v>
      </c>
      <c r="C127" s="57">
        <v>7</v>
      </c>
      <c r="D127" s="64" t="s">
        <v>14</v>
      </c>
      <c r="E127" s="64" t="s">
        <v>923</v>
      </c>
      <c r="F127" s="64" t="s">
        <v>219</v>
      </c>
      <c r="G127" s="64" t="s">
        <v>34</v>
      </c>
      <c r="H127" s="64" t="s">
        <v>43</v>
      </c>
      <c r="I127" s="64" t="s">
        <v>36</v>
      </c>
      <c r="J127" s="65">
        <v>132692000</v>
      </c>
      <c r="K127" s="64" t="s">
        <v>924</v>
      </c>
      <c r="L127" s="57" t="s">
        <v>537</v>
      </c>
      <c r="M127" s="57" t="s">
        <v>536</v>
      </c>
      <c r="N127" s="16" t="s">
        <v>24</v>
      </c>
      <c r="O127" s="57"/>
      <c r="P127" s="57"/>
    </row>
    <row r="128" spans="2:16" s="94" customFormat="1" ht="17.45" customHeight="1">
      <c r="B128" s="57">
        <v>2025</v>
      </c>
      <c r="C128" s="57">
        <v>7</v>
      </c>
      <c r="D128" s="64" t="s">
        <v>14</v>
      </c>
      <c r="E128" s="64" t="s">
        <v>925</v>
      </c>
      <c r="F128" s="64" t="s">
        <v>219</v>
      </c>
      <c r="G128" s="64" t="s">
        <v>34</v>
      </c>
      <c r="H128" s="64" t="s">
        <v>43</v>
      </c>
      <c r="I128" s="64" t="s">
        <v>36</v>
      </c>
      <c r="J128" s="65">
        <v>22176000</v>
      </c>
      <c r="K128" s="64" t="s">
        <v>924</v>
      </c>
      <c r="L128" s="57" t="s">
        <v>537</v>
      </c>
      <c r="M128" s="57" t="s">
        <v>536</v>
      </c>
      <c r="N128" s="16" t="s">
        <v>24</v>
      </c>
      <c r="O128" s="57"/>
      <c r="P128" s="57"/>
    </row>
    <row r="129" spans="2:16" s="94" customFormat="1" ht="17.45" customHeight="1">
      <c r="B129" s="14">
        <v>2025</v>
      </c>
      <c r="C129" s="14">
        <v>7</v>
      </c>
      <c r="D129" s="16" t="s">
        <v>14</v>
      </c>
      <c r="E129" s="16" t="s">
        <v>2858</v>
      </c>
      <c r="F129" s="16" t="s">
        <v>219</v>
      </c>
      <c r="G129" s="16" t="s">
        <v>34</v>
      </c>
      <c r="H129" s="16" t="s">
        <v>43</v>
      </c>
      <c r="I129" s="16" t="s">
        <v>36</v>
      </c>
      <c r="J129" s="58">
        <v>81970000</v>
      </c>
      <c r="K129" s="16" t="s">
        <v>2859</v>
      </c>
      <c r="L129" s="14" t="s">
        <v>2860</v>
      </c>
      <c r="M129" s="14" t="s">
        <v>2861</v>
      </c>
      <c r="N129" s="16" t="s">
        <v>24</v>
      </c>
      <c r="O129" s="14"/>
      <c r="P129" s="14"/>
    </row>
    <row r="130" spans="2:16" s="94" customFormat="1" ht="17.45" customHeight="1">
      <c r="B130" s="14">
        <v>2025</v>
      </c>
      <c r="C130" s="14">
        <v>7</v>
      </c>
      <c r="D130" s="16" t="s">
        <v>843</v>
      </c>
      <c r="E130" s="16" t="s">
        <v>2862</v>
      </c>
      <c r="F130" s="16" t="s">
        <v>219</v>
      </c>
      <c r="G130" s="16" t="s">
        <v>840</v>
      </c>
      <c r="H130" s="16" t="s">
        <v>43</v>
      </c>
      <c r="I130" s="16" t="s">
        <v>36</v>
      </c>
      <c r="J130" s="58">
        <v>12630000</v>
      </c>
      <c r="K130" s="16" t="s">
        <v>2859</v>
      </c>
      <c r="L130" s="14" t="s">
        <v>2860</v>
      </c>
      <c r="M130" s="14" t="s">
        <v>2861</v>
      </c>
      <c r="N130" s="16" t="s">
        <v>24</v>
      </c>
      <c r="O130" s="14"/>
      <c r="P130" s="14"/>
    </row>
    <row r="131" spans="2:16" s="94" customFormat="1" ht="17.45" customHeight="1">
      <c r="B131" s="14">
        <v>2025</v>
      </c>
      <c r="C131" s="14">
        <v>7</v>
      </c>
      <c r="D131" s="16" t="s">
        <v>843</v>
      </c>
      <c r="E131" s="16" t="s">
        <v>2863</v>
      </c>
      <c r="F131" s="16" t="s">
        <v>219</v>
      </c>
      <c r="G131" s="16" t="s">
        <v>840</v>
      </c>
      <c r="H131" s="16" t="s">
        <v>43</v>
      </c>
      <c r="I131" s="16" t="s">
        <v>897</v>
      </c>
      <c r="J131" s="58">
        <v>240000000</v>
      </c>
      <c r="K131" s="16" t="s">
        <v>2859</v>
      </c>
      <c r="L131" s="14" t="s">
        <v>2860</v>
      </c>
      <c r="M131" s="14" t="s">
        <v>2861</v>
      </c>
      <c r="N131" s="16" t="s">
        <v>24</v>
      </c>
      <c r="O131" s="14"/>
      <c r="P131" s="14"/>
    </row>
    <row r="132" spans="2:16" s="94" customFormat="1" ht="17.45" customHeight="1">
      <c r="B132" s="14">
        <v>2025</v>
      </c>
      <c r="C132" s="14">
        <v>7</v>
      </c>
      <c r="D132" s="16" t="s">
        <v>14</v>
      </c>
      <c r="E132" s="16" t="s">
        <v>2864</v>
      </c>
      <c r="F132" s="16" t="s">
        <v>33</v>
      </c>
      <c r="G132" s="16" t="s">
        <v>34</v>
      </c>
      <c r="H132" s="16" t="s">
        <v>43</v>
      </c>
      <c r="I132" s="16" t="s">
        <v>44</v>
      </c>
      <c r="J132" s="58">
        <v>450000000</v>
      </c>
      <c r="K132" s="16" t="s">
        <v>2865</v>
      </c>
      <c r="L132" s="14" t="s">
        <v>2866</v>
      </c>
      <c r="M132" s="14" t="s">
        <v>2867</v>
      </c>
      <c r="N132" s="16" t="s">
        <v>24</v>
      </c>
      <c r="O132" s="14"/>
      <c r="P132" s="14" t="s">
        <v>2868</v>
      </c>
    </row>
    <row r="133" spans="2:16" s="94" customFormat="1" ht="17.45" customHeight="1">
      <c r="B133" s="14">
        <v>2025</v>
      </c>
      <c r="C133" s="14">
        <v>7</v>
      </c>
      <c r="D133" s="16" t="s">
        <v>14</v>
      </c>
      <c r="E133" s="16" t="s">
        <v>2869</v>
      </c>
      <c r="F133" s="16" t="s">
        <v>219</v>
      </c>
      <c r="G133" s="16" t="s">
        <v>34</v>
      </c>
      <c r="H133" s="16" t="s">
        <v>43</v>
      </c>
      <c r="I133" s="16" t="s">
        <v>36</v>
      </c>
      <c r="J133" s="58">
        <v>600000000</v>
      </c>
      <c r="K133" s="16" t="s">
        <v>2865</v>
      </c>
      <c r="L133" s="14" t="s">
        <v>2866</v>
      </c>
      <c r="M133" s="14" t="s">
        <v>2867</v>
      </c>
      <c r="N133" s="16" t="s">
        <v>24</v>
      </c>
      <c r="O133" s="14"/>
      <c r="P133" s="14"/>
    </row>
    <row r="134" spans="2:16" s="94" customFormat="1" ht="17.45" customHeight="1">
      <c r="B134" s="14">
        <v>2025</v>
      </c>
      <c r="C134" s="14">
        <v>7</v>
      </c>
      <c r="D134" s="16" t="s">
        <v>14</v>
      </c>
      <c r="E134" s="16" t="s">
        <v>2870</v>
      </c>
      <c r="F134" s="16" t="s">
        <v>219</v>
      </c>
      <c r="G134" s="16" t="s">
        <v>34</v>
      </c>
      <c r="H134" s="16" t="s">
        <v>43</v>
      </c>
      <c r="I134" s="16" t="s">
        <v>44</v>
      </c>
      <c r="J134" s="58">
        <v>450000000</v>
      </c>
      <c r="K134" s="16" t="s">
        <v>2865</v>
      </c>
      <c r="L134" s="14" t="s">
        <v>2866</v>
      </c>
      <c r="M134" s="14" t="s">
        <v>2867</v>
      </c>
      <c r="N134" s="16" t="s">
        <v>24</v>
      </c>
      <c r="O134" s="14"/>
      <c r="P134" s="14" t="s">
        <v>2868</v>
      </c>
    </row>
    <row r="135" spans="2:16" s="94" customFormat="1" ht="17.45" customHeight="1">
      <c r="B135" s="14">
        <v>2025</v>
      </c>
      <c r="C135" s="14">
        <v>7</v>
      </c>
      <c r="D135" s="16" t="s">
        <v>14</v>
      </c>
      <c r="E135" s="16" t="s">
        <v>2871</v>
      </c>
      <c r="F135" s="16" t="s">
        <v>33</v>
      </c>
      <c r="G135" s="16" t="s">
        <v>34</v>
      </c>
      <c r="H135" s="16" t="s">
        <v>43</v>
      </c>
      <c r="I135" s="16" t="s">
        <v>36</v>
      </c>
      <c r="J135" s="58">
        <v>600000000</v>
      </c>
      <c r="K135" s="16" t="s">
        <v>2865</v>
      </c>
      <c r="L135" s="14" t="s">
        <v>2866</v>
      </c>
      <c r="M135" s="14" t="s">
        <v>2867</v>
      </c>
      <c r="N135" s="16" t="s">
        <v>24</v>
      </c>
      <c r="O135" s="14"/>
      <c r="P135" s="14"/>
    </row>
    <row r="136" spans="2:16" s="94" customFormat="1" ht="17.45" customHeight="1">
      <c r="B136" s="14">
        <v>2025</v>
      </c>
      <c r="C136" s="14">
        <v>7</v>
      </c>
      <c r="D136" s="16" t="s">
        <v>14</v>
      </c>
      <c r="E136" s="16" t="s">
        <v>2872</v>
      </c>
      <c r="F136" s="16" t="s">
        <v>33</v>
      </c>
      <c r="G136" s="16" t="s">
        <v>34</v>
      </c>
      <c r="H136" s="16" t="s">
        <v>43</v>
      </c>
      <c r="I136" s="16" t="s">
        <v>36</v>
      </c>
      <c r="J136" s="58">
        <v>450000000</v>
      </c>
      <c r="K136" s="16" t="s">
        <v>2865</v>
      </c>
      <c r="L136" s="14" t="s">
        <v>864</v>
      </c>
      <c r="M136" s="14" t="s">
        <v>2873</v>
      </c>
      <c r="N136" s="16" t="s">
        <v>24</v>
      </c>
      <c r="O136" s="14"/>
      <c r="P136" s="16" t="s">
        <v>2874</v>
      </c>
    </row>
    <row r="137" spans="2:16" s="94" customFormat="1" ht="17.45" customHeight="1">
      <c r="B137" s="14">
        <v>2025</v>
      </c>
      <c r="C137" s="14">
        <v>7</v>
      </c>
      <c r="D137" s="16" t="s">
        <v>14</v>
      </c>
      <c r="E137" s="16" t="s">
        <v>2875</v>
      </c>
      <c r="F137" s="16" t="s">
        <v>33</v>
      </c>
      <c r="G137" s="16" t="s">
        <v>34</v>
      </c>
      <c r="H137" s="16" t="s">
        <v>43</v>
      </c>
      <c r="I137" s="16" t="s">
        <v>36</v>
      </c>
      <c r="J137" s="58">
        <v>629000000</v>
      </c>
      <c r="K137" s="16" t="s">
        <v>2865</v>
      </c>
      <c r="L137" s="14" t="s">
        <v>2876</v>
      </c>
      <c r="M137" s="14" t="s">
        <v>2877</v>
      </c>
      <c r="N137" s="16" t="s">
        <v>24</v>
      </c>
      <c r="O137" s="14"/>
      <c r="P137" s="14"/>
    </row>
    <row r="138" spans="2:16" s="94" customFormat="1" ht="17.45" customHeight="1">
      <c r="B138" s="14">
        <v>2025</v>
      </c>
      <c r="C138" s="14">
        <v>7</v>
      </c>
      <c r="D138" s="16" t="s">
        <v>14</v>
      </c>
      <c r="E138" s="16" t="s">
        <v>2878</v>
      </c>
      <c r="F138" s="16" t="s">
        <v>33</v>
      </c>
      <c r="G138" s="16" t="s">
        <v>34</v>
      </c>
      <c r="H138" s="16" t="s">
        <v>43</v>
      </c>
      <c r="I138" s="16" t="s">
        <v>36</v>
      </c>
      <c r="J138" s="58">
        <v>597000000</v>
      </c>
      <c r="K138" s="16" t="s">
        <v>2865</v>
      </c>
      <c r="L138" s="14" t="s">
        <v>2879</v>
      </c>
      <c r="M138" s="14" t="s">
        <v>2880</v>
      </c>
      <c r="N138" s="16" t="s">
        <v>24</v>
      </c>
      <c r="O138" s="14"/>
      <c r="P138" s="14"/>
    </row>
    <row r="139" spans="2:16" s="94" customFormat="1" ht="17.45" customHeight="1">
      <c r="B139" s="14">
        <v>2025</v>
      </c>
      <c r="C139" s="14">
        <v>7</v>
      </c>
      <c r="D139" s="16" t="s">
        <v>14</v>
      </c>
      <c r="E139" s="16" t="s">
        <v>2881</v>
      </c>
      <c r="F139" s="16" t="s">
        <v>33</v>
      </c>
      <c r="G139" s="16" t="s">
        <v>42</v>
      </c>
      <c r="H139" s="16" t="s">
        <v>35</v>
      </c>
      <c r="I139" s="16" t="s">
        <v>44</v>
      </c>
      <c r="J139" s="58">
        <v>18000000</v>
      </c>
      <c r="K139" s="16" t="s">
        <v>2865</v>
      </c>
      <c r="L139" s="14" t="s">
        <v>2882</v>
      </c>
      <c r="M139" s="14" t="s">
        <v>2883</v>
      </c>
      <c r="N139" s="16" t="s">
        <v>24</v>
      </c>
      <c r="O139" s="14"/>
      <c r="P139" s="14" t="s">
        <v>78</v>
      </c>
    </row>
    <row r="140" spans="2:16" s="94" customFormat="1" ht="17.45" customHeight="1">
      <c r="B140" s="107">
        <v>2025</v>
      </c>
      <c r="C140" s="105">
        <v>7</v>
      </c>
      <c r="D140" s="105" t="s">
        <v>14</v>
      </c>
      <c r="E140" s="105" t="s">
        <v>3037</v>
      </c>
      <c r="F140" s="105" t="s">
        <v>219</v>
      </c>
      <c r="G140" s="105" t="s">
        <v>34</v>
      </c>
      <c r="H140" s="105" t="s">
        <v>43</v>
      </c>
      <c r="I140" s="105" t="s">
        <v>36</v>
      </c>
      <c r="J140" s="192">
        <v>156000000</v>
      </c>
      <c r="K140" s="105" t="s">
        <v>1148</v>
      </c>
      <c r="L140" s="107" t="s">
        <v>3038</v>
      </c>
      <c r="M140" s="107" t="s">
        <v>3039</v>
      </c>
      <c r="N140" s="16" t="s">
        <v>24</v>
      </c>
      <c r="O140" s="107"/>
      <c r="P140" s="107"/>
    </row>
    <row r="141" spans="2:16" s="94" customFormat="1" ht="17.45" customHeight="1">
      <c r="B141" s="14">
        <v>2025</v>
      </c>
      <c r="C141" s="14">
        <v>7</v>
      </c>
      <c r="D141" s="105" t="s">
        <v>14</v>
      </c>
      <c r="E141" s="16" t="s">
        <v>3040</v>
      </c>
      <c r="F141" s="105" t="s">
        <v>33</v>
      </c>
      <c r="G141" s="16" t="s">
        <v>34</v>
      </c>
      <c r="H141" s="16" t="s">
        <v>43</v>
      </c>
      <c r="I141" s="16" t="s">
        <v>36</v>
      </c>
      <c r="J141" s="58">
        <v>246000000</v>
      </c>
      <c r="K141" s="105" t="s">
        <v>1148</v>
      </c>
      <c r="L141" s="14" t="s">
        <v>3038</v>
      </c>
      <c r="M141" s="107" t="s">
        <v>3039</v>
      </c>
      <c r="N141" s="16" t="s">
        <v>24</v>
      </c>
      <c r="O141" s="14"/>
      <c r="P141" s="14"/>
    </row>
    <row r="142" spans="2:16" s="94" customFormat="1" ht="17.45" customHeight="1">
      <c r="B142" s="57">
        <v>2025</v>
      </c>
      <c r="C142" s="57">
        <v>7</v>
      </c>
      <c r="D142" s="64" t="s">
        <v>14</v>
      </c>
      <c r="E142" s="64" t="s">
        <v>797</v>
      </c>
      <c r="F142" s="64" t="s">
        <v>219</v>
      </c>
      <c r="G142" s="64" t="s">
        <v>34</v>
      </c>
      <c r="H142" s="64" t="s">
        <v>43</v>
      </c>
      <c r="I142" s="64" t="s">
        <v>254</v>
      </c>
      <c r="J142" s="65">
        <v>220000000</v>
      </c>
      <c r="K142" s="64" t="s">
        <v>267</v>
      </c>
      <c r="L142" s="64" t="s">
        <v>268</v>
      </c>
      <c r="M142" s="64" t="s">
        <v>269</v>
      </c>
      <c r="N142" s="16" t="s">
        <v>24</v>
      </c>
      <c r="O142" s="57"/>
      <c r="P142" s="57"/>
    </row>
    <row r="143" spans="2:16" s="94" customFormat="1" ht="17.45" customHeight="1">
      <c r="B143" s="57">
        <v>2025</v>
      </c>
      <c r="C143" s="57">
        <v>7</v>
      </c>
      <c r="D143" s="64" t="s">
        <v>14</v>
      </c>
      <c r="E143" s="64" t="s">
        <v>826</v>
      </c>
      <c r="F143" s="64" t="s">
        <v>219</v>
      </c>
      <c r="G143" s="64" t="s">
        <v>34</v>
      </c>
      <c r="H143" s="64" t="s">
        <v>43</v>
      </c>
      <c r="I143" s="64" t="s">
        <v>254</v>
      </c>
      <c r="J143" s="65">
        <v>1183639000</v>
      </c>
      <c r="K143" s="64" t="s">
        <v>267</v>
      </c>
      <c r="L143" s="57" t="s">
        <v>268</v>
      </c>
      <c r="M143" s="57" t="s">
        <v>269</v>
      </c>
      <c r="N143" s="31" t="s">
        <v>3117</v>
      </c>
      <c r="O143" s="57"/>
      <c r="P143" s="57"/>
    </row>
    <row r="144" spans="2:16" s="94" customFormat="1" ht="17.45" customHeight="1">
      <c r="B144" s="14">
        <v>2025</v>
      </c>
      <c r="C144" s="16">
        <v>7</v>
      </c>
      <c r="D144" s="16" t="s">
        <v>14</v>
      </c>
      <c r="E144" s="16" t="s">
        <v>1152</v>
      </c>
      <c r="F144" s="16" t="s">
        <v>33</v>
      </c>
      <c r="G144" s="16" t="s">
        <v>34</v>
      </c>
      <c r="H144" s="16" t="s">
        <v>43</v>
      </c>
      <c r="I144" s="16" t="s">
        <v>863</v>
      </c>
      <c r="J144" s="58">
        <v>10000000</v>
      </c>
      <c r="K144" s="16" t="s">
        <v>3041</v>
      </c>
      <c r="L144" s="14" t="s">
        <v>1141</v>
      </c>
      <c r="M144" s="14" t="s">
        <v>1142</v>
      </c>
      <c r="N144" s="16" t="s">
        <v>24</v>
      </c>
      <c r="O144" s="14"/>
      <c r="P144" s="14" t="s">
        <v>78</v>
      </c>
    </row>
    <row r="145" spans="2:16" s="94" customFormat="1" ht="17.45" customHeight="1">
      <c r="B145" s="64">
        <v>2025</v>
      </c>
      <c r="C145" s="64">
        <v>7</v>
      </c>
      <c r="D145" s="64" t="s">
        <v>843</v>
      </c>
      <c r="E145" s="64" t="s">
        <v>3075</v>
      </c>
      <c r="F145" s="64" t="s">
        <v>33</v>
      </c>
      <c r="G145" s="64" t="s">
        <v>840</v>
      </c>
      <c r="H145" s="64" t="s">
        <v>841</v>
      </c>
      <c r="I145" s="64" t="s">
        <v>863</v>
      </c>
      <c r="J145" s="65">
        <v>9000000</v>
      </c>
      <c r="K145" s="64" t="s">
        <v>1036</v>
      </c>
      <c r="L145" s="64" t="s">
        <v>3076</v>
      </c>
      <c r="M145" s="64" t="s">
        <v>3077</v>
      </c>
      <c r="N145" s="16" t="s">
        <v>24</v>
      </c>
      <c r="O145" s="64"/>
      <c r="P145" s="64" t="s">
        <v>66</v>
      </c>
    </row>
    <row r="146" spans="2:16" s="94" customFormat="1" ht="17.45" customHeight="1">
      <c r="B146" s="57">
        <v>2025</v>
      </c>
      <c r="C146" s="61">
        <v>7</v>
      </c>
      <c r="D146" s="64" t="s">
        <v>14</v>
      </c>
      <c r="E146" s="59" t="s">
        <v>3065</v>
      </c>
      <c r="F146" s="64" t="s">
        <v>219</v>
      </c>
      <c r="G146" s="64" t="s">
        <v>34</v>
      </c>
      <c r="H146" s="64" t="s">
        <v>43</v>
      </c>
      <c r="I146" s="64" t="s">
        <v>44</v>
      </c>
      <c r="J146" s="32">
        <v>44660000</v>
      </c>
      <c r="K146" s="64" t="s">
        <v>1694</v>
      </c>
      <c r="L146" s="61" t="s">
        <v>3066</v>
      </c>
      <c r="M146" s="61" t="s">
        <v>466</v>
      </c>
      <c r="N146" s="16" t="s">
        <v>24</v>
      </c>
      <c r="O146" s="61"/>
      <c r="P146" s="61" t="s">
        <v>78</v>
      </c>
    </row>
    <row r="147" spans="2:16" s="94" customFormat="1" ht="17.45" customHeight="1">
      <c r="B147" s="14">
        <v>2025</v>
      </c>
      <c r="C147" s="60">
        <v>7</v>
      </c>
      <c r="D147" s="16" t="s">
        <v>14</v>
      </c>
      <c r="E147" s="31" t="s">
        <v>2807</v>
      </c>
      <c r="F147" s="16" t="s">
        <v>33</v>
      </c>
      <c r="G147" s="16" t="s">
        <v>34</v>
      </c>
      <c r="H147" s="16" t="s">
        <v>43</v>
      </c>
      <c r="I147" s="16" t="s">
        <v>44</v>
      </c>
      <c r="J147" s="33">
        <v>9000000</v>
      </c>
      <c r="K147" s="16" t="s">
        <v>1124</v>
      </c>
      <c r="L147" s="60" t="s">
        <v>2808</v>
      </c>
      <c r="M147" s="60" t="s">
        <v>2809</v>
      </c>
      <c r="N147" s="16" t="s">
        <v>24</v>
      </c>
      <c r="O147" s="60"/>
      <c r="P147" s="60" t="s">
        <v>78</v>
      </c>
    </row>
    <row r="148" spans="2:16" s="94" customFormat="1" ht="17.45" customHeight="1">
      <c r="B148" s="14">
        <v>2025</v>
      </c>
      <c r="C148" s="60">
        <v>7</v>
      </c>
      <c r="D148" s="16" t="s">
        <v>14</v>
      </c>
      <c r="E148" s="193" t="s">
        <v>2810</v>
      </c>
      <c r="F148" s="16" t="s">
        <v>33</v>
      </c>
      <c r="G148" s="16" t="s">
        <v>34</v>
      </c>
      <c r="H148" s="16" t="s">
        <v>43</v>
      </c>
      <c r="I148" s="16" t="s">
        <v>44</v>
      </c>
      <c r="J148" s="33">
        <v>4950000</v>
      </c>
      <c r="K148" s="16" t="s">
        <v>1124</v>
      </c>
      <c r="L148" s="60" t="s">
        <v>2808</v>
      </c>
      <c r="M148" s="60" t="s">
        <v>2809</v>
      </c>
      <c r="N148" s="16" t="s">
        <v>24</v>
      </c>
      <c r="O148" s="60"/>
      <c r="P148" s="60" t="s">
        <v>66</v>
      </c>
    </row>
    <row r="149" spans="2:16" s="94" customFormat="1" ht="17.45" customHeight="1">
      <c r="B149" s="14">
        <v>2025</v>
      </c>
      <c r="C149" s="60">
        <v>7</v>
      </c>
      <c r="D149" s="16" t="s">
        <v>14</v>
      </c>
      <c r="E149" s="193" t="s">
        <v>2811</v>
      </c>
      <c r="F149" s="16" t="s">
        <v>41</v>
      </c>
      <c r="G149" s="16" t="s">
        <v>34</v>
      </c>
      <c r="H149" s="16" t="s">
        <v>43</v>
      </c>
      <c r="I149" s="16" t="s">
        <v>36</v>
      </c>
      <c r="J149" s="33">
        <v>84806980</v>
      </c>
      <c r="K149" s="16" t="s">
        <v>1124</v>
      </c>
      <c r="L149" s="60" t="s">
        <v>2808</v>
      </c>
      <c r="M149" s="60" t="s">
        <v>2809</v>
      </c>
      <c r="N149" s="16" t="s">
        <v>24</v>
      </c>
      <c r="O149" s="60"/>
      <c r="P149" s="60" t="s">
        <v>2812</v>
      </c>
    </row>
    <row r="150" spans="2:16" s="94" customFormat="1" ht="17.45" customHeight="1">
      <c r="B150" s="14">
        <v>2025</v>
      </c>
      <c r="C150" s="60">
        <v>7</v>
      </c>
      <c r="D150" s="16" t="s">
        <v>14</v>
      </c>
      <c r="E150" s="31" t="s">
        <v>2773</v>
      </c>
      <c r="F150" s="16" t="s">
        <v>219</v>
      </c>
      <c r="G150" s="16" t="s">
        <v>42</v>
      </c>
      <c r="H150" s="16" t="s">
        <v>35</v>
      </c>
      <c r="I150" s="16" t="s">
        <v>36</v>
      </c>
      <c r="J150" s="33">
        <v>132145000</v>
      </c>
      <c r="K150" s="16" t="s">
        <v>174</v>
      </c>
      <c r="L150" s="60" t="s">
        <v>1876</v>
      </c>
      <c r="M150" s="60" t="s">
        <v>1877</v>
      </c>
      <c r="N150" s="16" t="s">
        <v>24</v>
      </c>
      <c r="O150" s="60"/>
      <c r="P150" s="60"/>
    </row>
    <row r="151" spans="2:16" s="94" customFormat="1" ht="17.45" customHeight="1">
      <c r="B151" s="112">
        <v>2025</v>
      </c>
      <c r="C151" s="80">
        <v>7</v>
      </c>
      <c r="D151" s="34" t="s">
        <v>14</v>
      </c>
      <c r="E151" s="34" t="s">
        <v>2784</v>
      </c>
      <c r="F151" s="34" t="s">
        <v>33</v>
      </c>
      <c r="G151" s="34" t="s">
        <v>34</v>
      </c>
      <c r="H151" s="34" t="s">
        <v>43</v>
      </c>
      <c r="I151" s="34" t="s">
        <v>36</v>
      </c>
      <c r="J151" s="36">
        <v>12500000</v>
      </c>
      <c r="K151" s="108" t="s">
        <v>1229</v>
      </c>
      <c r="L151" s="80" t="s">
        <v>1919</v>
      </c>
      <c r="M151" s="80" t="s">
        <v>1920</v>
      </c>
      <c r="N151" s="16" t="s">
        <v>24</v>
      </c>
      <c r="O151" s="80"/>
      <c r="P151" s="80" t="s">
        <v>78</v>
      </c>
    </row>
    <row r="152" spans="2:16" s="94" customFormat="1" ht="17.45" customHeight="1">
      <c r="B152" s="14">
        <v>2025</v>
      </c>
      <c r="C152" s="14">
        <v>7</v>
      </c>
      <c r="D152" s="16" t="s">
        <v>14</v>
      </c>
      <c r="E152" s="16" t="s">
        <v>2785</v>
      </c>
      <c r="F152" s="16" t="s">
        <v>33</v>
      </c>
      <c r="G152" s="16" t="s">
        <v>42</v>
      </c>
      <c r="H152" s="108" t="s">
        <v>35</v>
      </c>
      <c r="I152" s="16" t="s">
        <v>36</v>
      </c>
      <c r="J152" s="58">
        <v>20000000</v>
      </c>
      <c r="K152" s="16" t="s">
        <v>1239</v>
      </c>
      <c r="L152" s="14" t="s">
        <v>2786</v>
      </c>
      <c r="M152" s="14" t="s">
        <v>2787</v>
      </c>
      <c r="N152" s="16" t="s">
        <v>24</v>
      </c>
      <c r="O152" s="14"/>
      <c r="P152" s="60" t="s">
        <v>78</v>
      </c>
    </row>
    <row r="153" spans="2:16" s="94" customFormat="1" ht="17.45" customHeight="1">
      <c r="B153" s="14">
        <v>2025</v>
      </c>
      <c r="C153" s="14">
        <v>7</v>
      </c>
      <c r="D153" s="16" t="s">
        <v>14</v>
      </c>
      <c r="E153" s="16" t="s">
        <v>2788</v>
      </c>
      <c r="F153" s="16" t="s">
        <v>33</v>
      </c>
      <c r="G153" s="16" t="s">
        <v>42</v>
      </c>
      <c r="H153" s="108" t="s">
        <v>35</v>
      </c>
      <c r="I153" s="16" t="s">
        <v>36</v>
      </c>
      <c r="J153" s="58">
        <v>20000000</v>
      </c>
      <c r="K153" s="16" t="s">
        <v>1239</v>
      </c>
      <c r="L153" s="14" t="s">
        <v>2786</v>
      </c>
      <c r="M153" s="14" t="s">
        <v>2787</v>
      </c>
      <c r="N153" s="16" t="s">
        <v>24</v>
      </c>
      <c r="O153" s="14"/>
      <c r="P153" s="60" t="s">
        <v>78</v>
      </c>
    </row>
    <row r="154" spans="2:16" s="94" customFormat="1" ht="17.45" customHeight="1">
      <c r="B154" s="14">
        <v>2025</v>
      </c>
      <c r="C154" s="60">
        <v>7</v>
      </c>
      <c r="D154" s="31" t="s">
        <v>14</v>
      </c>
      <c r="E154" s="31" t="s">
        <v>2789</v>
      </c>
      <c r="F154" s="31" t="s">
        <v>33</v>
      </c>
      <c r="G154" s="31" t="s">
        <v>42</v>
      </c>
      <c r="H154" s="34" t="s">
        <v>35</v>
      </c>
      <c r="I154" s="31" t="s">
        <v>2790</v>
      </c>
      <c r="J154" s="33">
        <v>20000000</v>
      </c>
      <c r="K154" s="31" t="s">
        <v>1239</v>
      </c>
      <c r="L154" s="60" t="s">
        <v>861</v>
      </c>
      <c r="M154" s="60" t="s">
        <v>862</v>
      </c>
      <c r="N154" s="16" t="s">
        <v>24</v>
      </c>
      <c r="O154" s="60"/>
      <c r="P154" s="60" t="s">
        <v>78</v>
      </c>
    </row>
    <row r="155" spans="2:16" s="94" customFormat="1" ht="17.45" customHeight="1">
      <c r="B155" s="14">
        <v>2025</v>
      </c>
      <c r="C155" s="14">
        <v>7</v>
      </c>
      <c r="D155" s="16" t="s">
        <v>14</v>
      </c>
      <c r="E155" s="16" t="s">
        <v>2791</v>
      </c>
      <c r="F155" s="16" t="s">
        <v>33</v>
      </c>
      <c r="G155" s="16" t="s">
        <v>42</v>
      </c>
      <c r="H155" s="108" t="s">
        <v>35</v>
      </c>
      <c r="I155" s="16" t="s">
        <v>36</v>
      </c>
      <c r="J155" s="58">
        <v>22000000</v>
      </c>
      <c r="K155" s="16" t="s">
        <v>1239</v>
      </c>
      <c r="L155" s="60" t="s">
        <v>861</v>
      </c>
      <c r="M155" s="60" t="s">
        <v>862</v>
      </c>
      <c r="N155" s="16" t="s">
        <v>24</v>
      </c>
      <c r="O155" s="60"/>
      <c r="P155" s="60" t="s">
        <v>78</v>
      </c>
    </row>
    <row r="156" spans="2:16" s="94" customFormat="1" ht="17.45" customHeight="1">
      <c r="B156" s="14">
        <v>2025</v>
      </c>
      <c r="C156" s="60">
        <v>7</v>
      </c>
      <c r="D156" s="31" t="s">
        <v>14</v>
      </c>
      <c r="E156" s="31" t="s">
        <v>2792</v>
      </c>
      <c r="F156" s="31" t="s">
        <v>219</v>
      </c>
      <c r="G156" s="31" t="s">
        <v>42</v>
      </c>
      <c r="H156" s="34" t="s">
        <v>35</v>
      </c>
      <c r="I156" s="31" t="s">
        <v>36</v>
      </c>
      <c r="J156" s="33">
        <v>22000000</v>
      </c>
      <c r="K156" s="31" t="s">
        <v>1239</v>
      </c>
      <c r="L156" s="14" t="s">
        <v>861</v>
      </c>
      <c r="M156" s="14" t="s">
        <v>862</v>
      </c>
      <c r="N156" s="16" t="s">
        <v>24</v>
      </c>
      <c r="O156" s="60"/>
      <c r="P156" s="60" t="s">
        <v>78</v>
      </c>
    </row>
    <row r="157" spans="2:16" s="94" customFormat="1" ht="17.45" customHeight="1">
      <c r="B157" s="14">
        <v>2025</v>
      </c>
      <c r="C157" s="60">
        <v>7</v>
      </c>
      <c r="D157" s="31" t="s">
        <v>14</v>
      </c>
      <c r="E157" s="31" t="s">
        <v>2793</v>
      </c>
      <c r="F157" s="31" t="s">
        <v>219</v>
      </c>
      <c r="G157" s="31" t="s">
        <v>42</v>
      </c>
      <c r="H157" s="34" t="s">
        <v>35</v>
      </c>
      <c r="I157" s="31" t="s">
        <v>44</v>
      </c>
      <c r="J157" s="33">
        <v>22000000</v>
      </c>
      <c r="K157" s="31" t="s">
        <v>1239</v>
      </c>
      <c r="L157" s="14" t="s">
        <v>1245</v>
      </c>
      <c r="M157" s="14" t="s">
        <v>1246</v>
      </c>
      <c r="N157" s="16" t="s">
        <v>24</v>
      </c>
      <c r="O157" s="60"/>
      <c r="P157" s="60" t="s">
        <v>78</v>
      </c>
    </row>
    <row r="158" spans="2:16" s="94" customFormat="1" ht="17.45" customHeight="1">
      <c r="B158" s="14">
        <v>2025</v>
      </c>
      <c r="C158" s="60">
        <v>7</v>
      </c>
      <c r="D158" s="31" t="s">
        <v>14</v>
      </c>
      <c r="E158" s="31" t="s">
        <v>2794</v>
      </c>
      <c r="F158" s="31" t="s">
        <v>219</v>
      </c>
      <c r="G158" s="31" t="s">
        <v>42</v>
      </c>
      <c r="H158" s="34" t="s">
        <v>35</v>
      </c>
      <c r="I158" s="31" t="s">
        <v>44</v>
      </c>
      <c r="J158" s="33">
        <v>15000000</v>
      </c>
      <c r="K158" s="31" t="s">
        <v>1239</v>
      </c>
      <c r="L158" s="60" t="s">
        <v>1245</v>
      </c>
      <c r="M158" s="60" t="s">
        <v>1246</v>
      </c>
      <c r="N158" s="16" t="s">
        <v>24</v>
      </c>
      <c r="O158" s="60"/>
      <c r="P158" s="60" t="s">
        <v>78</v>
      </c>
    </row>
    <row r="159" spans="2:16" s="94" customFormat="1" ht="17.45" customHeight="1">
      <c r="B159" s="64">
        <v>2025</v>
      </c>
      <c r="C159" s="59">
        <v>7</v>
      </c>
      <c r="D159" s="59" t="s">
        <v>14</v>
      </c>
      <c r="E159" s="59" t="s">
        <v>2779</v>
      </c>
      <c r="F159" s="59" t="s">
        <v>219</v>
      </c>
      <c r="G159" s="59" t="s">
        <v>42</v>
      </c>
      <c r="H159" s="59" t="s">
        <v>43</v>
      </c>
      <c r="I159" s="59" t="s">
        <v>36</v>
      </c>
      <c r="J159" s="32">
        <v>12000000</v>
      </c>
      <c r="K159" s="31" t="s">
        <v>1219</v>
      </c>
      <c r="L159" s="31" t="s">
        <v>1220</v>
      </c>
      <c r="M159" s="31" t="s">
        <v>1221</v>
      </c>
      <c r="N159" s="16" t="s">
        <v>24</v>
      </c>
      <c r="O159" s="60"/>
      <c r="P159" s="60"/>
    </row>
    <row r="160" spans="2:16" s="94" customFormat="1" ht="17.45" customHeight="1">
      <c r="B160" s="64">
        <v>2025</v>
      </c>
      <c r="C160" s="59">
        <v>7</v>
      </c>
      <c r="D160" s="59" t="s">
        <v>14</v>
      </c>
      <c r="E160" s="59" t="s">
        <v>2780</v>
      </c>
      <c r="F160" s="59" t="s">
        <v>219</v>
      </c>
      <c r="G160" s="59" t="s">
        <v>42</v>
      </c>
      <c r="H160" s="59" t="s">
        <v>43</v>
      </c>
      <c r="I160" s="59" t="s">
        <v>36</v>
      </c>
      <c r="J160" s="32">
        <v>5000000</v>
      </c>
      <c r="K160" s="31" t="s">
        <v>1219</v>
      </c>
      <c r="L160" s="31" t="s">
        <v>1220</v>
      </c>
      <c r="M160" s="31" t="s">
        <v>1221</v>
      </c>
      <c r="N160" s="16" t="s">
        <v>24</v>
      </c>
      <c r="O160" s="60"/>
      <c r="P160" s="14"/>
    </row>
    <row r="161" spans="2:16" s="94" customFormat="1" ht="17.45" customHeight="1">
      <c r="B161" s="64">
        <v>2025</v>
      </c>
      <c r="C161" s="64">
        <v>7</v>
      </c>
      <c r="D161" s="64" t="s">
        <v>14</v>
      </c>
      <c r="E161" s="64" t="s">
        <v>2777</v>
      </c>
      <c r="F161" s="64" t="s">
        <v>219</v>
      </c>
      <c r="G161" s="64" t="s">
        <v>42</v>
      </c>
      <c r="H161" s="64" t="s">
        <v>43</v>
      </c>
      <c r="I161" s="64" t="s">
        <v>36</v>
      </c>
      <c r="J161" s="65">
        <v>37224000</v>
      </c>
      <c r="K161" s="31" t="s">
        <v>84</v>
      </c>
      <c r="L161" s="16" t="s">
        <v>2778</v>
      </c>
      <c r="M161" s="16" t="s">
        <v>561</v>
      </c>
      <c r="N161" s="16" t="s">
        <v>24</v>
      </c>
      <c r="O161" s="14"/>
      <c r="P161" s="14"/>
    </row>
    <row r="162" spans="2:16" s="94" customFormat="1" ht="17.45" customHeight="1">
      <c r="B162" s="14">
        <v>2025</v>
      </c>
      <c r="C162" s="60">
        <v>7</v>
      </c>
      <c r="D162" s="31" t="s">
        <v>15</v>
      </c>
      <c r="E162" s="31" t="s">
        <v>2775</v>
      </c>
      <c r="F162" s="31" t="s">
        <v>219</v>
      </c>
      <c r="G162" s="31" t="s">
        <v>42</v>
      </c>
      <c r="H162" s="31" t="s">
        <v>43</v>
      </c>
      <c r="I162" s="31" t="s">
        <v>36</v>
      </c>
      <c r="J162" s="33">
        <v>760000000</v>
      </c>
      <c r="K162" s="31" t="s">
        <v>891</v>
      </c>
      <c r="L162" s="60" t="s">
        <v>853</v>
      </c>
      <c r="M162" s="60" t="s">
        <v>896</v>
      </c>
      <c r="N162" s="31" t="s">
        <v>3116</v>
      </c>
      <c r="O162" s="60"/>
      <c r="P162" s="60"/>
    </row>
    <row r="163" spans="2:16" s="94" customFormat="1" ht="17.45" customHeight="1">
      <c r="B163" s="14">
        <v>2025</v>
      </c>
      <c r="C163" s="60">
        <v>7</v>
      </c>
      <c r="D163" s="31" t="s">
        <v>14</v>
      </c>
      <c r="E163" s="31" t="s">
        <v>3082</v>
      </c>
      <c r="F163" s="31" t="s">
        <v>33</v>
      </c>
      <c r="G163" s="31" t="s">
        <v>42</v>
      </c>
      <c r="H163" s="31" t="s">
        <v>43</v>
      </c>
      <c r="I163" s="31" t="s">
        <v>36</v>
      </c>
      <c r="J163" s="33">
        <v>310266000</v>
      </c>
      <c r="K163" s="31" t="s">
        <v>3083</v>
      </c>
      <c r="L163" s="60" t="s">
        <v>3084</v>
      </c>
      <c r="M163" s="60" t="s">
        <v>3085</v>
      </c>
      <c r="N163" s="16" t="s">
        <v>24</v>
      </c>
      <c r="O163" s="60"/>
      <c r="P163" s="60"/>
    </row>
    <row r="164" spans="2:16" s="94" customFormat="1" ht="17.45" customHeight="1">
      <c r="B164" s="14">
        <v>2025</v>
      </c>
      <c r="C164" s="60">
        <v>7</v>
      </c>
      <c r="D164" s="31" t="s">
        <v>14</v>
      </c>
      <c r="E164" s="31" t="s">
        <v>3086</v>
      </c>
      <c r="F164" s="31" t="s">
        <v>219</v>
      </c>
      <c r="G164" s="31" t="s">
        <v>42</v>
      </c>
      <c r="H164" s="31" t="s">
        <v>43</v>
      </c>
      <c r="I164" s="31" t="s">
        <v>36</v>
      </c>
      <c r="J164" s="33">
        <v>225556000</v>
      </c>
      <c r="K164" s="31" t="s">
        <v>3083</v>
      </c>
      <c r="L164" s="60" t="s">
        <v>3087</v>
      </c>
      <c r="M164" s="60" t="s">
        <v>3088</v>
      </c>
      <c r="N164" s="16" t="s">
        <v>24</v>
      </c>
      <c r="O164" s="60"/>
      <c r="P164" s="60"/>
    </row>
    <row r="165" spans="2:16" s="94" customFormat="1" ht="17.45" customHeight="1">
      <c r="B165" s="16">
        <v>2025</v>
      </c>
      <c r="C165" s="31">
        <v>7</v>
      </c>
      <c r="D165" s="31" t="s">
        <v>14</v>
      </c>
      <c r="E165" s="31" t="s">
        <v>3094</v>
      </c>
      <c r="F165" s="31" t="s">
        <v>33</v>
      </c>
      <c r="G165" s="31" t="s">
        <v>42</v>
      </c>
      <c r="H165" s="31" t="s">
        <v>43</v>
      </c>
      <c r="I165" s="31" t="s">
        <v>44</v>
      </c>
      <c r="J165" s="33">
        <v>5716000</v>
      </c>
      <c r="K165" s="31" t="s">
        <v>1082</v>
      </c>
      <c r="L165" s="60" t="s">
        <v>1083</v>
      </c>
      <c r="M165" s="60" t="s">
        <v>1084</v>
      </c>
      <c r="N165" s="16" t="s">
        <v>24</v>
      </c>
      <c r="O165" s="60"/>
      <c r="P165" s="60" t="s">
        <v>66</v>
      </c>
    </row>
    <row r="166" spans="2:16" s="94" customFormat="1" ht="17.45" customHeight="1">
      <c r="B166" s="14">
        <v>2025</v>
      </c>
      <c r="C166" s="14">
        <v>7</v>
      </c>
      <c r="D166" s="16" t="s">
        <v>14</v>
      </c>
      <c r="E166" s="16" t="s">
        <v>3089</v>
      </c>
      <c r="F166" s="16" t="s">
        <v>33</v>
      </c>
      <c r="G166" s="16" t="s">
        <v>34</v>
      </c>
      <c r="H166" s="16" t="s">
        <v>43</v>
      </c>
      <c r="I166" s="16" t="s">
        <v>36</v>
      </c>
      <c r="J166" s="58">
        <v>212355000</v>
      </c>
      <c r="K166" s="31" t="s">
        <v>3090</v>
      </c>
      <c r="L166" s="60" t="s">
        <v>3091</v>
      </c>
      <c r="M166" s="60" t="s">
        <v>3092</v>
      </c>
      <c r="N166" s="16" t="s">
        <v>24</v>
      </c>
      <c r="O166" s="14"/>
      <c r="P166" s="60"/>
    </row>
    <row r="167" spans="2:16" s="94" customFormat="1" ht="17.45" customHeight="1">
      <c r="B167" s="14">
        <v>2025</v>
      </c>
      <c r="C167" s="14">
        <v>7</v>
      </c>
      <c r="D167" s="16" t="s">
        <v>14</v>
      </c>
      <c r="E167" s="16" t="s">
        <v>3095</v>
      </c>
      <c r="F167" s="16" t="s">
        <v>33</v>
      </c>
      <c r="G167" s="16" t="s">
        <v>42</v>
      </c>
      <c r="H167" s="16" t="s">
        <v>43</v>
      </c>
      <c r="I167" s="16" t="s">
        <v>44</v>
      </c>
      <c r="J167" s="58">
        <v>40000000</v>
      </c>
      <c r="K167" s="16" t="s">
        <v>1116</v>
      </c>
      <c r="L167" s="14" t="s">
        <v>3096</v>
      </c>
      <c r="M167" s="14" t="s">
        <v>3097</v>
      </c>
      <c r="N167" s="16" t="s">
        <v>24</v>
      </c>
      <c r="O167" s="14"/>
      <c r="P167" s="60" t="s">
        <v>78</v>
      </c>
    </row>
    <row r="168" spans="2:16" s="94" customFormat="1" ht="17.45" customHeight="1">
      <c r="B168" s="14">
        <v>2025</v>
      </c>
      <c r="C168" s="14">
        <v>7</v>
      </c>
      <c r="D168" s="16" t="s">
        <v>14</v>
      </c>
      <c r="E168" s="16" t="s">
        <v>3104</v>
      </c>
      <c r="F168" s="16" t="s">
        <v>33</v>
      </c>
      <c r="G168" s="31" t="s">
        <v>34</v>
      </c>
      <c r="H168" s="16" t="s">
        <v>3141</v>
      </c>
      <c r="I168" s="16" t="s">
        <v>36</v>
      </c>
      <c r="J168" s="58">
        <v>860000000</v>
      </c>
      <c r="K168" s="16" t="s">
        <v>1735</v>
      </c>
      <c r="L168" s="16" t="s">
        <v>1736</v>
      </c>
      <c r="M168" s="16" t="s">
        <v>1737</v>
      </c>
      <c r="N168" s="31" t="s">
        <v>3117</v>
      </c>
      <c r="O168" s="14"/>
      <c r="P168" s="14"/>
    </row>
    <row r="169" spans="2:16" s="94" customFormat="1" ht="17.45" customHeight="1">
      <c r="B169" s="14">
        <v>2025</v>
      </c>
      <c r="C169" s="60">
        <v>7</v>
      </c>
      <c r="D169" s="31" t="s">
        <v>15</v>
      </c>
      <c r="E169" s="31" t="s">
        <v>3099</v>
      </c>
      <c r="F169" s="31" t="s">
        <v>33</v>
      </c>
      <c r="G169" s="31" t="s">
        <v>34</v>
      </c>
      <c r="H169" s="16" t="s">
        <v>43</v>
      </c>
      <c r="I169" s="31" t="s">
        <v>36</v>
      </c>
      <c r="J169" s="32">
        <v>1000100000</v>
      </c>
      <c r="K169" s="31" t="s">
        <v>1097</v>
      </c>
      <c r="L169" s="60" t="s">
        <v>1098</v>
      </c>
      <c r="M169" s="60" t="s">
        <v>1099</v>
      </c>
      <c r="N169" s="31" t="s">
        <v>3117</v>
      </c>
      <c r="O169" s="60"/>
      <c r="P169" s="14"/>
    </row>
    <row r="170" spans="2:16" s="94" customFormat="1" ht="17.45" customHeight="1">
      <c r="B170" s="14">
        <v>2025</v>
      </c>
      <c r="C170" s="60">
        <v>7</v>
      </c>
      <c r="D170" s="31" t="s">
        <v>14</v>
      </c>
      <c r="E170" s="31" t="s">
        <v>3107</v>
      </c>
      <c r="F170" s="31" t="s">
        <v>219</v>
      </c>
      <c r="G170" s="31" t="s">
        <v>42</v>
      </c>
      <c r="H170" s="16" t="s">
        <v>43</v>
      </c>
      <c r="I170" s="31" t="s">
        <v>40</v>
      </c>
      <c r="J170" s="33">
        <v>395261000</v>
      </c>
      <c r="K170" s="31" t="s">
        <v>3108</v>
      </c>
      <c r="L170" s="60" t="s">
        <v>3109</v>
      </c>
      <c r="M170" s="60" t="s">
        <v>3110</v>
      </c>
      <c r="N170" s="16" t="s">
        <v>24</v>
      </c>
      <c r="O170" s="60"/>
      <c r="P170" s="14"/>
    </row>
    <row r="171" spans="2:16" s="94" customFormat="1" ht="17.45" customHeight="1">
      <c r="B171" s="14">
        <v>2025</v>
      </c>
      <c r="C171" s="60">
        <v>8</v>
      </c>
      <c r="D171" s="31" t="s">
        <v>843</v>
      </c>
      <c r="E171" s="31" t="s">
        <v>2736</v>
      </c>
      <c r="F171" s="31" t="s">
        <v>33</v>
      </c>
      <c r="G171" s="31" t="s">
        <v>34</v>
      </c>
      <c r="H171" s="16" t="s">
        <v>43</v>
      </c>
      <c r="I171" s="31" t="s">
        <v>44</v>
      </c>
      <c r="J171" s="33">
        <v>10000000</v>
      </c>
      <c r="K171" s="31" t="s">
        <v>1131</v>
      </c>
      <c r="L171" s="60" t="s">
        <v>1132</v>
      </c>
      <c r="M171" s="60" t="s">
        <v>1133</v>
      </c>
      <c r="N171" s="16" t="s">
        <v>24</v>
      </c>
      <c r="O171" s="60"/>
      <c r="P171" s="14" t="s">
        <v>78</v>
      </c>
    </row>
    <row r="172" spans="2:16" s="94" customFormat="1" ht="17.45" customHeight="1">
      <c r="B172" s="14">
        <v>2025</v>
      </c>
      <c r="C172" s="60">
        <v>8</v>
      </c>
      <c r="D172" s="31" t="s">
        <v>14</v>
      </c>
      <c r="E172" s="31" t="s">
        <v>2747</v>
      </c>
      <c r="F172" s="31" t="s">
        <v>219</v>
      </c>
      <c r="G172" s="31" t="s">
        <v>34</v>
      </c>
      <c r="H172" s="16" t="s">
        <v>43</v>
      </c>
      <c r="I172" s="31" t="s">
        <v>863</v>
      </c>
      <c r="J172" s="33">
        <v>44000000</v>
      </c>
      <c r="K172" s="31" t="s">
        <v>1130</v>
      </c>
      <c r="L172" s="60" t="s">
        <v>2748</v>
      </c>
      <c r="M172" s="60" t="s">
        <v>2749</v>
      </c>
      <c r="N172" s="16" t="s">
        <v>24</v>
      </c>
      <c r="O172" s="60"/>
      <c r="P172" s="14" t="s">
        <v>78</v>
      </c>
    </row>
    <row r="173" spans="2:16" s="94" customFormat="1" ht="17.45" customHeight="1">
      <c r="B173" s="14">
        <v>2025</v>
      </c>
      <c r="C173" s="14">
        <v>8</v>
      </c>
      <c r="D173" s="16" t="s">
        <v>14</v>
      </c>
      <c r="E173" s="16" t="s">
        <v>2945</v>
      </c>
      <c r="F173" s="16" t="s">
        <v>219</v>
      </c>
      <c r="G173" s="16" t="s">
        <v>34</v>
      </c>
      <c r="H173" s="16" t="s">
        <v>43</v>
      </c>
      <c r="I173" s="16" t="s">
        <v>36</v>
      </c>
      <c r="J173" s="58">
        <v>283000000</v>
      </c>
      <c r="K173" s="16" t="s">
        <v>2147</v>
      </c>
      <c r="L173" s="14" t="s">
        <v>268</v>
      </c>
      <c r="M173" s="14" t="s">
        <v>2946</v>
      </c>
      <c r="N173" s="16" t="s">
        <v>24</v>
      </c>
      <c r="O173" s="14"/>
      <c r="P173" s="14"/>
    </row>
    <row r="174" spans="2:16" s="94" customFormat="1" ht="17.45" customHeight="1">
      <c r="B174" s="14">
        <v>2025</v>
      </c>
      <c r="C174" s="60">
        <v>8</v>
      </c>
      <c r="D174" s="31" t="s">
        <v>14</v>
      </c>
      <c r="E174" s="31" t="s">
        <v>2907</v>
      </c>
      <c r="F174" s="31" t="s">
        <v>219</v>
      </c>
      <c r="G174" s="31" t="s">
        <v>34</v>
      </c>
      <c r="H174" s="31" t="s">
        <v>43</v>
      </c>
      <c r="I174" s="31" t="s">
        <v>44</v>
      </c>
      <c r="J174" s="33">
        <v>10000000</v>
      </c>
      <c r="K174" s="31" t="s">
        <v>2904</v>
      </c>
      <c r="L174" s="60" t="s">
        <v>2908</v>
      </c>
      <c r="M174" s="60" t="s">
        <v>2909</v>
      </c>
      <c r="N174" s="16" t="s">
        <v>24</v>
      </c>
      <c r="O174" s="60"/>
      <c r="P174" s="60" t="s">
        <v>78</v>
      </c>
    </row>
    <row r="175" spans="2:16" s="94" customFormat="1" ht="17.45" customHeight="1">
      <c r="B175" s="14">
        <v>2025</v>
      </c>
      <c r="C175" s="60">
        <v>8</v>
      </c>
      <c r="D175" s="31" t="s">
        <v>14</v>
      </c>
      <c r="E175" s="31" t="s">
        <v>2910</v>
      </c>
      <c r="F175" s="31" t="s">
        <v>219</v>
      </c>
      <c r="G175" s="31" t="s">
        <v>34</v>
      </c>
      <c r="H175" s="31" t="s">
        <v>43</v>
      </c>
      <c r="I175" s="31" t="s">
        <v>36</v>
      </c>
      <c r="J175" s="33">
        <v>198000000</v>
      </c>
      <c r="K175" s="31" t="s">
        <v>2904</v>
      </c>
      <c r="L175" s="60" t="s">
        <v>2911</v>
      </c>
      <c r="M175" s="60" t="s">
        <v>2912</v>
      </c>
      <c r="N175" s="16" t="s">
        <v>24</v>
      </c>
      <c r="O175" s="60"/>
      <c r="P175" s="60"/>
    </row>
    <row r="176" spans="2:16" s="94" customFormat="1" ht="17.45" customHeight="1">
      <c r="B176" s="14">
        <v>2025</v>
      </c>
      <c r="C176" s="60">
        <v>8</v>
      </c>
      <c r="D176" s="31" t="s">
        <v>14</v>
      </c>
      <c r="E176" s="31" t="s">
        <v>2913</v>
      </c>
      <c r="F176" s="31" t="s">
        <v>219</v>
      </c>
      <c r="G176" s="31" t="s">
        <v>42</v>
      </c>
      <c r="H176" s="31" t="s">
        <v>35</v>
      </c>
      <c r="I176" s="31" t="s">
        <v>36</v>
      </c>
      <c r="J176" s="33">
        <v>150000000</v>
      </c>
      <c r="K176" s="31" t="s">
        <v>2904</v>
      </c>
      <c r="L176" s="60" t="s">
        <v>2905</v>
      </c>
      <c r="M176" s="60" t="s">
        <v>2906</v>
      </c>
      <c r="N176" s="16" t="s">
        <v>24</v>
      </c>
      <c r="O176" s="60"/>
      <c r="P176" s="60"/>
    </row>
    <row r="177" spans="2:16" s="94" customFormat="1" ht="17.45" customHeight="1">
      <c r="B177" s="14">
        <v>2025</v>
      </c>
      <c r="C177" s="60">
        <v>8</v>
      </c>
      <c r="D177" s="31" t="s">
        <v>14</v>
      </c>
      <c r="E177" s="31" t="s">
        <v>2914</v>
      </c>
      <c r="F177" s="31" t="s">
        <v>219</v>
      </c>
      <c r="G177" s="31" t="s">
        <v>42</v>
      </c>
      <c r="H177" s="31" t="s">
        <v>35</v>
      </c>
      <c r="I177" s="31" t="s">
        <v>36</v>
      </c>
      <c r="J177" s="33">
        <v>150000000</v>
      </c>
      <c r="K177" s="31" t="s">
        <v>2904</v>
      </c>
      <c r="L177" s="60" t="s">
        <v>2905</v>
      </c>
      <c r="M177" s="60" t="s">
        <v>2906</v>
      </c>
      <c r="N177" s="16" t="s">
        <v>24</v>
      </c>
      <c r="O177" s="60"/>
      <c r="P177" s="60"/>
    </row>
    <row r="178" spans="2:16" s="94" customFormat="1" ht="17.45" customHeight="1">
      <c r="B178" s="14">
        <v>2025</v>
      </c>
      <c r="C178" s="60">
        <v>8</v>
      </c>
      <c r="D178" s="31" t="s">
        <v>14</v>
      </c>
      <c r="E178" s="31" t="s">
        <v>2915</v>
      </c>
      <c r="F178" s="31" t="s">
        <v>219</v>
      </c>
      <c r="G178" s="31" t="s">
        <v>42</v>
      </c>
      <c r="H178" s="31" t="s">
        <v>35</v>
      </c>
      <c r="I178" s="31" t="s">
        <v>36</v>
      </c>
      <c r="J178" s="33">
        <v>150000000</v>
      </c>
      <c r="K178" s="31" t="s">
        <v>2904</v>
      </c>
      <c r="L178" s="60" t="s">
        <v>2905</v>
      </c>
      <c r="M178" s="60" t="s">
        <v>2906</v>
      </c>
      <c r="N178" s="16" t="s">
        <v>24</v>
      </c>
      <c r="O178" s="60"/>
      <c r="P178" s="60"/>
    </row>
    <row r="179" spans="2:16" s="94" customFormat="1" ht="17.45" customHeight="1">
      <c r="B179" s="14">
        <v>2025</v>
      </c>
      <c r="C179" s="14">
        <v>8</v>
      </c>
      <c r="D179" s="16" t="s">
        <v>14</v>
      </c>
      <c r="E179" s="16" t="s">
        <v>2925</v>
      </c>
      <c r="F179" s="16" t="s">
        <v>219</v>
      </c>
      <c r="G179" s="16" t="s">
        <v>34</v>
      </c>
      <c r="H179" s="16" t="s">
        <v>43</v>
      </c>
      <c r="I179" s="16" t="s">
        <v>36</v>
      </c>
      <c r="J179" s="58">
        <v>60000000</v>
      </c>
      <c r="K179" s="16" t="s">
        <v>1397</v>
      </c>
      <c r="L179" s="14" t="s">
        <v>2919</v>
      </c>
      <c r="M179" s="14" t="s">
        <v>2920</v>
      </c>
      <c r="N179" s="16" t="s">
        <v>24</v>
      </c>
      <c r="O179" s="14"/>
      <c r="P179" s="14"/>
    </row>
    <row r="180" spans="2:16" s="94" customFormat="1" ht="17.45" customHeight="1">
      <c r="B180" s="14">
        <v>2025</v>
      </c>
      <c r="C180" s="60">
        <v>8</v>
      </c>
      <c r="D180" s="31" t="s">
        <v>14</v>
      </c>
      <c r="E180" s="31" t="s">
        <v>2926</v>
      </c>
      <c r="F180" s="31" t="s">
        <v>219</v>
      </c>
      <c r="G180" s="31" t="s">
        <v>42</v>
      </c>
      <c r="H180" s="31" t="s">
        <v>43</v>
      </c>
      <c r="I180" s="31" t="s">
        <v>36</v>
      </c>
      <c r="J180" s="33">
        <v>4000000000</v>
      </c>
      <c r="K180" s="31" t="s">
        <v>1409</v>
      </c>
      <c r="L180" s="60" t="s">
        <v>1410</v>
      </c>
      <c r="M180" s="60" t="s">
        <v>1411</v>
      </c>
      <c r="N180" s="31" t="s">
        <v>3117</v>
      </c>
      <c r="O180" s="60"/>
      <c r="P180" s="60"/>
    </row>
    <row r="181" spans="2:16" s="94" customFormat="1" ht="17.45" customHeight="1">
      <c r="B181" s="14">
        <v>2025</v>
      </c>
      <c r="C181" s="60">
        <v>8</v>
      </c>
      <c r="D181" s="31" t="s">
        <v>14</v>
      </c>
      <c r="E181" s="31" t="s">
        <v>2927</v>
      </c>
      <c r="F181" s="31" t="s">
        <v>219</v>
      </c>
      <c r="G181" s="31" t="s">
        <v>42</v>
      </c>
      <c r="H181" s="31" t="s">
        <v>43</v>
      </c>
      <c r="I181" s="31" t="s">
        <v>36</v>
      </c>
      <c r="J181" s="33">
        <v>2000000000</v>
      </c>
      <c r="K181" s="31" t="s">
        <v>1409</v>
      </c>
      <c r="L181" s="60" t="s">
        <v>1410</v>
      </c>
      <c r="M181" s="60" t="s">
        <v>1411</v>
      </c>
      <c r="N181" s="31" t="s">
        <v>3117</v>
      </c>
      <c r="O181" s="60"/>
      <c r="P181" s="60"/>
    </row>
    <row r="182" spans="2:16" s="94" customFormat="1" ht="17.45" customHeight="1">
      <c r="B182" s="14">
        <v>2025</v>
      </c>
      <c r="C182" s="60">
        <v>8</v>
      </c>
      <c r="D182" s="31" t="s">
        <v>14</v>
      </c>
      <c r="E182" s="31" t="s">
        <v>2935</v>
      </c>
      <c r="F182" s="31" t="s">
        <v>219</v>
      </c>
      <c r="G182" s="31" t="s">
        <v>34</v>
      </c>
      <c r="H182" s="31" t="s">
        <v>43</v>
      </c>
      <c r="I182" s="31" t="s">
        <v>44</v>
      </c>
      <c r="J182" s="33">
        <v>20000000</v>
      </c>
      <c r="K182" s="31" t="s">
        <v>1433</v>
      </c>
      <c r="L182" s="60" t="s">
        <v>2936</v>
      </c>
      <c r="M182" s="60" t="s">
        <v>2937</v>
      </c>
      <c r="N182" s="16" t="s">
        <v>24</v>
      </c>
      <c r="O182" s="60"/>
      <c r="P182" s="60" t="s">
        <v>78</v>
      </c>
    </row>
    <row r="183" spans="2:16" s="94" customFormat="1" ht="17.45" customHeight="1">
      <c r="B183" s="16">
        <v>2025</v>
      </c>
      <c r="C183" s="31">
        <v>8</v>
      </c>
      <c r="D183" s="59" t="s">
        <v>14</v>
      </c>
      <c r="E183" s="59" t="s">
        <v>2995</v>
      </c>
      <c r="F183" s="59" t="s">
        <v>41</v>
      </c>
      <c r="G183" s="59" t="s">
        <v>34</v>
      </c>
      <c r="H183" s="59" t="s">
        <v>35</v>
      </c>
      <c r="I183" s="59" t="s">
        <v>36</v>
      </c>
      <c r="J183" s="32">
        <v>120000000</v>
      </c>
      <c r="K183" s="59" t="s">
        <v>318</v>
      </c>
      <c r="L183" s="59" t="s">
        <v>2996</v>
      </c>
      <c r="M183" s="59" t="s">
        <v>2997</v>
      </c>
      <c r="N183" s="16" t="s">
        <v>24</v>
      </c>
      <c r="O183" s="60"/>
      <c r="P183" s="60"/>
    </row>
    <row r="184" spans="2:16" s="94" customFormat="1" ht="17.45" customHeight="1">
      <c r="B184" s="16">
        <v>2025</v>
      </c>
      <c r="C184" s="31">
        <v>8</v>
      </c>
      <c r="D184" s="59" t="s">
        <v>14</v>
      </c>
      <c r="E184" s="59" t="s">
        <v>2998</v>
      </c>
      <c r="F184" s="59" t="s">
        <v>41</v>
      </c>
      <c r="G184" s="59" t="s">
        <v>34</v>
      </c>
      <c r="H184" s="59" t="s">
        <v>43</v>
      </c>
      <c r="I184" s="59" t="s">
        <v>36</v>
      </c>
      <c r="J184" s="32">
        <v>130000000</v>
      </c>
      <c r="K184" s="59" t="s">
        <v>318</v>
      </c>
      <c r="L184" s="59" t="s">
        <v>2996</v>
      </c>
      <c r="M184" s="59" t="s">
        <v>2997</v>
      </c>
      <c r="N184" s="16" t="s">
        <v>24</v>
      </c>
      <c r="O184" s="60"/>
      <c r="P184" s="60"/>
    </row>
    <row r="185" spans="2:16" s="94" customFormat="1" ht="17.45" customHeight="1">
      <c r="B185" s="16">
        <v>2025</v>
      </c>
      <c r="C185" s="31">
        <v>8</v>
      </c>
      <c r="D185" s="59" t="s">
        <v>14</v>
      </c>
      <c r="E185" s="59" t="s">
        <v>2999</v>
      </c>
      <c r="F185" s="59" t="s">
        <v>41</v>
      </c>
      <c r="G185" s="59" t="s">
        <v>34</v>
      </c>
      <c r="H185" s="59" t="s">
        <v>43</v>
      </c>
      <c r="I185" s="59" t="s">
        <v>36</v>
      </c>
      <c r="J185" s="32">
        <v>120000000</v>
      </c>
      <c r="K185" s="59" t="s">
        <v>318</v>
      </c>
      <c r="L185" s="59" t="s">
        <v>2996</v>
      </c>
      <c r="M185" s="59" t="s">
        <v>2997</v>
      </c>
      <c r="N185" s="16" t="s">
        <v>24</v>
      </c>
      <c r="O185" s="60"/>
      <c r="P185" s="60"/>
    </row>
    <row r="186" spans="2:16" s="94" customFormat="1" ht="17.45" customHeight="1">
      <c r="B186" s="14">
        <v>2025</v>
      </c>
      <c r="C186" s="60">
        <v>8</v>
      </c>
      <c r="D186" s="31" t="s">
        <v>15</v>
      </c>
      <c r="E186" s="31" t="s">
        <v>754</v>
      </c>
      <c r="F186" s="31" t="s">
        <v>219</v>
      </c>
      <c r="G186" s="31" t="s">
        <v>42</v>
      </c>
      <c r="H186" s="31" t="s">
        <v>35</v>
      </c>
      <c r="I186" s="31" t="s">
        <v>36</v>
      </c>
      <c r="J186" s="33">
        <v>200000000</v>
      </c>
      <c r="K186" s="31" t="s">
        <v>321</v>
      </c>
      <c r="L186" s="31" t="s">
        <v>495</v>
      </c>
      <c r="M186" s="31" t="s">
        <v>496</v>
      </c>
      <c r="N186" s="16" t="s">
        <v>24</v>
      </c>
      <c r="O186" s="31"/>
      <c r="P186" s="60"/>
    </row>
    <row r="187" spans="2:16" s="94" customFormat="1" ht="17.45" customHeight="1">
      <c r="B187" s="60">
        <v>2025</v>
      </c>
      <c r="C187" s="60">
        <v>8</v>
      </c>
      <c r="D187" s="31" t="s">
        <v>15</v>
      </c>
      <c r="E187" s="31" t="s">
        <v>755</v>
      </c>
      <c r="F187" s="31" t="s">
        <v>219</v>
      </c>
      <c r="G187" s="31" t="s">
        <v>42</v>
      </c>
      <c r="H187" s="31" t="s">
        <v>35</v>
      </c>
      <c r="I187" s="31" t="s">
        <v>36</v>
      </c>
      <c r="J187" s="33">
        <v>120000000</v>
      </c>
      <c r="K187" s="31" t="s">
        <v>321</v>
      </c>
      <c r="L187" s="31" t="s">
        <v>495</v>
      </c>
      <c r="M187" s="31" t="s">
        <v>496</v>
      </c>
      <c r="N187" s="16" t="s">
        <v>24</v>
      </c>
      <c r="O187" s="31"/>
      <c r="P187" s="60"/>
    </row>
    <row r="188" spans="2:16" s="94" customFormat="1" ht="17.45" customHeight="1">
      <c r="B188" s="14">
        <v>2025</v>
      </c>
      <c r="C188" s="60">
        <v>8</v>
      </c>
      <c r="D188" s="31" t="s">
        <v>14</v>
      </c>
      <c r="E188" s="31" t="s">
        <v>2969</v>
      </c>
      <c r="F188" s="31" t="s">
        <v>33</v>
      </c>
      <c r="G188" s="31" t="s">
        <v>42</v>
      </c>
      <c r="H188" s="31" t="s">
        <v>35</v>
      </c>
      <c r="I188" s="31" t="s">
        <v>36</v>
      </c>
      <c r="J188" s="33">
        <v>124000000</v>
      </c>
      <c r="K188" s="31" t="s">
        <v>196</v>
      </c>
      <c r="L188" s="60" t="s">
        <v>2187</v>
      </c>
      <c r="M188" s="60" t="s">
        <v>2188</v>
      </c>
      <c r="N188" s="16" t="s">
        <v>24</v>
      </c>
      <c r="O188" s="60"/>
      <c r="P188" s="60"/>
    </row>
    <row r="189" spans="2:16" s="94" customFormat="1" ht="17.45" customHeight="1">
      <c r="B189" s="64">
        <v>2025</v>
      </c>
      <c r="C189" s="59">
        <v>8</v>
      </c>
      <c r="D189" s="59" t="s">
        <v>14</v>
      </c>
      <c r="E189" s="59" t="s">
        <v>2989</v>
      </c>
      <c r="F189" s="59" t="s">
        <v>219</v>
      </c>
      <c r="G189" s="59" t="s">
        <v>34</v>
      </c>
      <c r="H189" s="59" t="s">
        <v>35</v>
      </c>
      <c r="I189" s="59" t="s">
        <v>36</v>
      </c>
      <c r="J189" s="32">
        <v>6388800</v>
      </c>
      <c r="K189" s="59" t="s">
        <v>328</v>
      </c>
      <c r="L189" s="59" t="s">
        <v>544</v>
      </c>
      <c r="M189" s="59" t="s">
        <v>545</v>
      </c>
      <c r="N189" s="16" t="s">
        <v>24</v>
      </c>
      <c r="O189" s="59"/>
      <c r="P189" s="59"/>
    </row>
    <row r="190" spans="2:16" s="94" customFormat="1" ht="17.45" customHeight="1">
      <c r="B190" s="16">
        <v>2025</v>
      </c>
      <c r="C190" s="16">
        <v>8</v>
      </c>
      <c r="D190" s="16" t="s">
        <v>14</v>
      </c>
      <c r="E190" s="16" t="s">
        <v>756</v>
      </c>
      <c r="F190" s="16" t="s">
        <v>219</v>
      </c>
      <c r="G190" s="16" t="s">
        <v>34</v>
      </c>
      <c r="H190" s="16" t="s">
        <v>43</v>
      </c>
      <c r="I190" s="16" t="s">
        <v>36</v>
      </c>
      <c r="J190" s="33">
        <v>37440000</v>
      </c>
      <c r="K190" s="31" t="s">
        <v>335</v>
      </c>
      <c r="L190" s="16" t="s">
        <v>380</v>
      </c>
      <c r="M190" s="16" t="s">
        <v>501</v>
      </c>
      <c r="N190" s="16" t="s">
        <v>24</v>
      </c>
      <c r="O190" s="16"/>
      <c r="P190" s="16"/>
    </row>
    <row r="191" spans="2:16" s="94" customFormat="1" ht="17.45" customHeight="1">
      <c r="B191" s="14">
        <v>2025</v>
      </c>
      <c r="C191" s="60">
        <v>8</v>
      </c>
      <c r="D191" s="31" t="s">
        <v>14</v>
      </c>
      <c r="E191" s="31" t="s">
        <v>820</v>
      </c>
      <c r="F191" s="31" t="s">
        <v>219</v>
      </c>
      <c r="G191" s="31" t="s">
        <v>34</v>
      </c>
      <c r="H191" s="31" t="s">
        <v>43</v>
      </c>
      <c r="I191" s="31" t="s">
        <v>254</v>
      </c>
      <c r="J191" s="33">
        <v>637210000</v>
      </c>
      <c r="K191" s="31" t="s">
        <v>336</v>
      </c>
      <c r="L191" s="60" t="s">
        <v>402</v>
      </c>
      <c r="M191" s="60" t="s">
        <v>634</v>
      </c>
      <c r="N191" s="16" t="s">
        <v>24</v>
      </c>
      <c r="O191" s="60"/>
      <c r="P191" s="60"/>
    </row>
    <row r="192" spans="2:16" s="94" customFormat="1" ht="17.45" customHeight="1">
      <c r="B192" s="14">
        <v>2025</v>
      </c>
      <c r="C192" s="14">
        <v>8</v>
      </c>
      <c r="D192" s="16" t="s">
        <v>14</v>
      </c>
      <c r="E192" s="16" t="s">
        <v>829</v>
      </c>
      <c r="F192" s="16" t="s">
        <v>219</v>
      </c>
      <c r="G192" s="16" t="s">
        <v>34</v>
      </c>
      <c r="H192" s="16" t="s">
        <v>43</v>
      </c>
      <c r="I192" s="16" t="s">
        <v>44</v>
      </c>
      <c r="J192" s="33">
        <v>18000000</v>
      </c>
      <c r="K192" s="31" t="s">
        <v>939</v>
      </c>
      <c r="L192" s="14" t="s">
        <v>942</v>
      </c>
      <c r="M192" s="14" t="s">
        <v>943</v>
      </c>
      <c r="N192" s="16" t="s">
        <v>24</v>
      </c>
      <c r="O192" s="14"/>
      <c r="P192" s="31" t="s">
        <v>78</v>
      </c>
    </row>
    <row r="193" spans="2:16" s="94" customFormat="1" ht="17.45" customHeight="1">
      <c r="B193" s="14">
        <v>2025</v>
      </c>
      <c r="C193" s="14">
        <v>8</v>
      </c>
      <c r="D193" s="16" t="s">
        <v>14</v>
      </c>
      <c r="E193" s="16" t="s">
        <v>2966</v>
      </c>
      <c r="F193" s="16" t="s">
        <v>219</v>
      </c>
      <c r="G193" s="16" t="s">
        <v>34</v>
      </c>
      <c r="H193" s="16" t="s">
        <v>43</v>
      </c>
      <c r="I193" s="16" t="s">
        <v>44</v>
      </c>
      <c r="J193" s="58">
        <v>13000000</v>
      </c>
      <c r="K193" s="16" t="s">
        <v>939</v>
      </c>
      <c r="L193" s="14" t="s">
        <v>1491</v>
      </c>
      <c r="M193" s="14" t="s">
        <v>1492</v>
      </c>
      <c r="N193" s="16" t="s">
        <v>24</v>
      </c>
      <c r="O193" s="14"/>
      <c r="P193" s="16" t="s">
        <v>78</v>
      </c>
    </row>
    <row r="194" spans="2:16" s="94" customFormat="1" ht="17.45" customHeight="1">
      <c r="B194" s="14">
        <v>2025</v>
      </c>
      <c r="C194" s="60">
        <v>8</v>
      </c>
      <c r="D194" s="31" t="s">
        <v>14</v>
      </c>
      <c r="E194" s="31" t="s">
        <v>2967</v>
      </c>
      <c r="F194" s="31" t="s">
        <v>219</v>
      </c>
      <c r="G194" s="31" t="s">
        <v>34</v>
      </c>
      <c r="H194" s="31" t="s">
        <v>43</v>
      </c>
      <c r="I194" s="31" t="s">
        <v>44</v>
      </c>
      <c r="J194" s="33">
        <v>18000000</v>
      </c>
      <c r="K194" s="31" t="s">
        <v>939</v>
      </c>
      <c r="L194" s="60" t="s">
        <v>1491</v>
      </c>
      <c r="M194" s="60" t="s">
        <v>1492</v>
      </c>
      <c r="N194" s="16" t="s">
        <v>24</v>
      </c>
      <c r="O194" s="14"/>
      <c r="P194" s="16" t="s">
        <v>78</v>
      </c>
    </row>
    <row r="195" spans="2:16" s="94" customFormat="1" ht="17.45" customHeight="1">
      <c r="B195" s="16">
        <v>2025</v>
      </c>
      <c r="C195" s="31">
        <v>8</v>
      </c>
      <c r="D195" s="31" t="s">
        <v>14</v>
      </c>
      <c r="E195" s="31" t="s">
        <v>2979</v>
      </c>
      <c r="F195" s="31" t="s">
        <v>219</v>
      </c>
      <c r="G195" s="31" t="s">
        <v>42</v>
      </c>
      <c r="H195" s="31" t="s">
        <v>35</v>
      </c>
      <c r="I195" s="31" t="s">
        <v>44</v>
      </c>
      <c r="J195" s="33">
        <v>36000000</v>
      </c>
      <c r="K195" s="31" t="s">
        <v>256</v>
      </c>
      <c r="L195" s="31" t="s">
        <v>277</v>
      </c>
      <c r="M195" s="31" t="s">
        <v>278</v>
      </c>
      <c r="N195" s="16" t="s">
        <v>24</v>
      </c>
      <c r="O195" s="16"/>
      <c r="P195" s="16" t="s">
        <v>78</v>
      </c>
    </row>
    <row r="196" spans="2:16" s="94" customFormat="1" ht="17.45" customHeight="1">
      <c r="B196" s="16">
        <v>2025</v>
      </c>
      <c r="C196" s="31">
        <v>8</v>
      </c>
      <c r="D196" s="31" t="s">
        <v>14</v>
      </c>
      <c r="E196" s="31" t="s">
        <v>2980</v>
      </c>
      <c r="F196" s="31" t="s">
        <v>219</v>
      </c>
      <c r="G196" s="31" t="s">
        <v>42</v>
      </c>
      <c r="H196" s="31" t="s">
        <v>35</v>
      </c>
      <c r="I196" s="31" t="s">
        <v>254</v>
      </c>
      <c r="J196" s="33">
        <v>320000000</v>
      </c>
      <c r="K196" s="31" t="s">
        <v>256</v>
      </c>
      <c r="L196" s="31" t="s">
        <v>414</v>
      </c>
      <c r="M196" s="31" t="s">
        <v>2981</v>
      </c>
      <c r="N196" s="16" t="s">
        <v>24</v>
      </c>
      <c r="O196" s="16"/>
      <c r="P196" s="16"/>
    </row>
    <row r="197" spans="2:16" s="94" customFormat="1" ht="17.45" customHeight="1">
      <c r="B197" s="16">
        <v>2025</v>
      </c>
      <c r="C197" s="16">
        <v>8</v>
      </c>
      <c r="D197" s="35" t="s">
        <v>15</v>
      </c>
      <c r="E197" s="35" t="s">
        <v>830</v>
      </c>
      <c r="F197" s="35" t="s">
        <v>219</v>
      </c>
      <c r="G197" s="35" t="s">
        <v>34</v>
      </c>
      <c r="H197" s="35" t="s">
        <v>43</v>
      </c>
      <c r="I197" s="35" t="s">
        <v>254</v>
      </c>
      <c r="J197" s="41">
        <v>2000000000</v>
      </c>
      <c r="K197" s="35" t="s">
        <v>188</v>
      </c>
      <c r="L197" s="92" t="s">
        <v>384</v>
      </c>
      <c r="M197" s="92" t="s">
        <v>385</v>
      </c>
      <c r="N197" s="31" t="s">
        <v>3117</v>
      </c>
      <c r="O197" s="31"/>
      <c r="P197" s="31"/>
    </row>
    <row r="198" spans="2:16" s="94" customFormat="1" ht="17.45" customHeight="1">
      <c r="B198" s="14">
        <v>2025</v>
      </c>
      <c r="C198" s="14">
        <v>8</v>
      </c>
      <c r="D198" s="34" t="s">
        <v>14</v>
      </c>
      <c r="E198" s="34" t="s">
        <v>803</v>
      </c>
      <c r="F198" s="34" t="s">
        <v>219</v>
      </c>
      <c r="G198" s="31" t="s">
        <v>34</v>
      </c>
      <c r="H198" s="31" t="s">
        <v>43</v>
      </c>
      <c r="I198" s="31" t="s">
        <v>36</v>
      </c>
      <c r="J198" s="33">
        <v>60000000</v>
      </c>
      <c r="K198" s="31" t="s">
        <v>410</v>
      </c>
      <c r="L198" s="60" t="s">
        <v>459</v>
      </c>
      <c r="M198" s="60" t="s">
        <v>460</v>
      </c>
      <c r="N198" s="16" t="s">
        <v>24</v>
      </c>
      <c r="O198" s="60"/>
      <c r="P198" s="60"/>
    </row>
    <row r="199" spans="2:16" s="94" customFormat="1" ht="17.45" customHeight="1">
      <c r="B199" s="14">
        <v>2025</v>
      </c>
      <c r="C199" s="14">
        <v>8</v>
      </c>
      <c r="D199" s="16" t="s">
        <v>14</v>
      </c>
      <c r="E199" s="16" t="s">
        <v>804</v>
      </c>
      <c r="F199" s="16" t="s">
        <v>219</v>
      </c>
      <c r="G199" s="16" t="s">
        <v>34</v>
      </c>
      <c r="H199" s="16" t="s">
        <v>43</v>
      </c>
      <c r="I199" s="16" t="s">
        <v>36</v>
      </c>
      <c r="J199" s="58">
        <v>100000000</v>
      </c>
      <c r="K199" s="16" t="s">
        <v>410</v>
      </c>
      <c r="L199" s="14" t="s">
        <v>459</v>
      </c>
      <c r="M199" s="14" t="s">
        <v>460</v>
      </c>
      <c r="N199" s="16" t="s">
        <v>24</v>
      </c>
      <c r="O199" s="14"/>
      <c r="P199" s="14"/>
    </row>
    <row r="200" spans="2:16" s="94" customFormat="1" ht="17.45" customHeight="1">
      <c r="B200" s="14">
        <v>2025</v>
      </c>
      <c r="C200" s="60">
        <v>8</v>
      </c>
      <c r="D200" s="31" t="s">
        <v>14</v>
      </c>
      <c r="E200" s="31" t="s">
        <v>3005</v>
      </c>
      <c r="F200" s="31" t="s">
        <v>219</v>
      </c>
      <c r="G200" s="31" t="s">
        <v>34</v>
      </c>
      <c r="H200" s="31" t="s">
        <v>43</v>
      </c>
      <c r="I200" s="31" t="s">
        <v>36</v>
      </c>
      <c r="J200" s="33">
        <v>3399000</v>
      </c>
      <c r="K200" s="31" t="s">
        <v>189</v>
      </c>
      <c r="L200" s="60" t="s">
        <v>1541</v>
      </c>
      <c r="M200" s="60" t="s">
        <v>1542</v>
      </c>
      <c r="N200" s="16" t="s">
        <v>24</v>
      </c>
      <c r="O200" s="60"/>
      <c r="P200" s="60"/>
    </row>
    <row r="201" spans="2:16" s="94" customFormat="1" ht="17.45" customHeight="1">
      <c r="B201" s="16">
        <v>2025</v>
      </c>
      <c r="C201" s="31">
        <v>8</v>
      </c>
      <c r="D201" s="31" t="s">
        <v>14</v>
      </c>
      <c r="E201" s="31" t="s">
        <v>3017</v>
      </c>
      <c r="F201" s="31" t="s">
        <v>219</v>
      </c>
      <c r="G201" s="31" t="s">
        <v>42</v>
      </c>
      <c r="H201" s="31" t="s">
        <v>35</v>
      </c>
      <c r="I201" s="31" t="s">
        <v>36</v>
      </c>
      <c r="J201" s="33">
        <v>40000000</v>
      </c>
      <c r="K201" s="31" t="s">
        <v>185</v>
      </c>
      <c r="L201" s="31" t="s">
        <v>82</v>
      </c>
      <c r="M201" s="31" t="s">
        <v>313</v>
      </c>
      <c r="N201" s="16" t="s">
        <v>24</v>
      </c>
      <c r="O201" s="31"/>
      <c r="P201" s="31"/>
    </row>
    <row r="202" spans="2:16" s="94" customFormat="1" ht="17.45" customHeight="1">
      <c r="B202" s="16">
        <v>2025</v>
      </c>
      <c r="C202" s="31">
        <v>8</v>
      </c>
      <c r="D202" s="31" t="s">
        <v>14</v>
      </c>
      <c r="E202" s="31" t="s">
        <v>3018</v>
      </c>
      <c r="F202" s="31" t="s">
        <v>219</v>
      </c>
      <c r="G202" s="31" t="s">
        <v>34</v>
      </c>
      <c r="H202" s="31" t="s">
        <v>43</v>
      </c>
      <c r="I202" s="31" t="s">
        <v>36</v>
      </c>
      <c r="J202" s="33">
        <v>79018000</v>
      </c>
      <c r="K202" s="31" t="s">
        <v>185</v>
      </c>
      <c r="L202" s="31" t="s">
        <v>3019</v>
      </c>
      <c r="M202" s="31" t="s">
        <v>3020</v>
      </c>
      <c r="N202" s="16" t="s">
        <v>24</v>
      </c>
      <c r="O202" s="31"/>
      <c r="P202" s="31"/>
    </row>
    <row r="203" spans="2:16" s="94" customFormat="1" ht="17.45" customHeight="1">
      <c r="B203" s="14">
        <v>2025</v>
      </c>
      <c r="C203" s="60">
        <v>8</v>
      </c>
      <c r="D203" s="31" t="s">
        <v>14</v>
      </c>
      <c r="E203" s="31" t="s">
        <v>3017</v>
      </c>
      <c r="F203" s="31" t="s">
        <v>219</v>
      </c>
      <c r="G203" s="31" t="s">
        <v>42</v>
      </c>
      <c r="H203" s="31" t="s">
        <v>35</v>
      </c>
      <c r="I203" s="31" t="s">
        <v>36</v>
      </c>
      <c r="J203" s="33">
        <v>40000000</v>
      </c>
      <c r="K203" s="31" t="s">
        <v>185</v>
      </c>
      <c r="L203" s="31" t="s">
        <v>3021</v>
      </c>
      <c r="M203" s="31" t="s">
        <v>313</v>
      </c>
      <c r="N203" s="16" t="s">
        <v>24</v>
      </c>
      <c r="O203" s="60"/>
      <c r="P203" s="60"/>
    </row>
    <row r="204" spans="2:16" s="94" customFormat="1" ht="17.45" customHeight="1">
      <c r="B204" s="16">
        <v>2025</v>
      </c>
      <c r="C204" s="31">
        <v>8</v>
      </c>
      <c r="D204" s="31" t="s">
        <v>14</v>
      </c>
      <c r="E204" s="31" t="s">
        <v>783</v>
      </c>
      <c r="F204" s="31" t="s">
        <v>219</v>
      </c>
      <c r="G204" s="31" t="s">
        <v>34</v>
      </c>
      <c r="H204" s="31" t="s">
        <v>43</v>
      </c>
      <c r="I204" s="31" t="s">
        <v>36</v>
      </c>
      <c r="J204" s="33">
        <v>11236000</v>
      </c>
      <c r="K204" s="31" t="s">
        <v>193</v>
      </c>
      <c r="L204" s="31" t="s">
        <v>364</v>
      </c>
      <c r="M204" s="31" t="s">
        <v>250</v>
      </c>
      <c r="N204" s="16" t="s">
        <v>24</v>
      </c>
      <c r="O204" s="31"/>
      <c r="P204" s="31" t="s">
        <v>78</v>
      </c>
    </row>
    <row r="205" spans="2:16" s="94" customFormat="1" ht="17.45" customHeight="1">
      <c r="B205" s="64">
        <v>2025</v>
      </c>
      <c r="C205" s="64">
        <v>8</v>
      </c>
      <c r="D205" s="64" t="s">
        <v>14</v>
      </c>
      <c r="E205" s="64" t="s">
        <v>768</v>
      </c>
      <c r="F205" s="64" t="s">
        <v>219</v>
      </c>
      <c r="G205" s="64" t="s">
        <v>34</v>
      </c>
      <c r="H205" s="64" t="s">
        <v>43</v>
      </c>
      <c r="I205" s="64" t="s">
        <v>254</v>
      </c>
      <c r="J205" s="65">
        <v>33449000</v>
      </c>
      <c r="K205" s="64" t="s">
        <v>283</v>
      </c>
      <c r="L205" s="64" t="s">
        <v>3026</v>
      </c>
      <c r="M205" s="64" t="s">
        <v>3027</v>
      </c>
      <c r="N205" s="16" t="s">
        <v>24</v>
      </c>
      <c r="O205" s="64"/>
      <c r="P205" s="64"/>
    </row>
    <row r="206" spans="2:16" s="94" customFormat="1" ht="17.45" customHeight="1">
      <c r="B206" s="59">
        <v>2025</v>
      </c>
      <c r="C206" s="59">
        <v>8</v>
      </c>
      <c r="D206" s="59" t="s">
        <v>14</v>
      </c>
      <c r="E206" s="59" t="s">
        <v>3028</v>
      </c>
      <c r="F206" s="59" t="s">
        <v>219</v>
      </c>
      <c r="G206" s="59" t="s">
        <v>42</v>
      </c>
      <c r="H206" s="59" t="s">
        <v>35</v>
      </c>
      <c r="I206" s="59" t="s">
        <v>254</v>
      </c>
      <c r="J206" s="32">
        <v>7407000</v>
      </c>
      <c r="K206" s="59" t="s">
        <v>283</v>
      </c>
      <c r="L206" s="59" t="s">
        <v>3026</v>
      </c>
      <c r="M206" s="59" t="s">
        <v>3027</v>
      </c>
      <c r="N206" s="16" t="s">
        <v>24</v>
      </c>
      <c r="O206" s="59"/>
      <c r="P206" s="59"/>
    </row>
    <row r="207" spans="2:16" s="94" customFormat="1" ht="17.45" customHeight="1">
      <c r="B207" s="59">
        <v>2025</v>
      </c>
      <c r="C207" s="59">
        <v>8</v>
      </c>
      <c r="D207" s="59" t="s">
        <v>14</v>
      </c>
      <c r="E207" s="59" t="s">
        <v>3029</v>
      </c>
      <c r="F207" s="59" t="s">
        <v>41</v>
      </c>
      <c r="G207" s="59" t="s">
        <v>34</v>
      </c>
      <c r="H207" s="59" t="s">
        <v>43</v>
      </c>
      <c r="I207" s="59" t="s">
        <v>44</v>
      </c>
      <c r="J207" s="32">
        <v>7072000</v>
      </c>
      <c r="K207" s="59" t="s">
        <v>283</v>
      </c>
      <c r="L207" s="59" t="s">
        <v>3026</v>
      </c>
      <c r="M207" s="59" t="s">
        <v>3027</v>
      </c>
      <c r="N207" s="16" t="s">
        <v>24</v>
      </c>
      <c r="O207" s="59"/>
      <c r="P207" s="59" t="s">
        <v>78</v>
      </c>
    </row>
    <row r="208" spans="2:16" s="94" customFormat="1" ht="17.45" customHeight="1">
      <c r="B208" s="59">
        <v>2025</v>
      </c>
      <c r="C208" s="59">
        <v>8</v>
      </c>
      <c r="D208" s="59" t="s">
        <v>14</v>
      </c>
      <c r="E208" s="59" t="s">
        <v>3030</v>
      </c>
      <c r="F208" s="59" t="s">
        <v>219</v>
      </c>
      <c r="G208" s="59" t="s">
        <v>34</v>
      </c>
      <c r="H208" s="59" t="s">
        <v>43</v>
      </c>
      <c r="I208" s="59" t="s">
        <v>254</v>
      </c>
      <c r="J208" s="32">
        <v>24629000</v>
      </c>
      <c r="K208" s="59" t="s">
        <v>283</v>
      </c>
      <c r="L208" s="59" t="s">
        <v>3026</v>
      </c>
      <c r="M208" s="59" t="s">
        <v>3027</v>
      </c>
      <c r="N208" s="16" t="s">
        <v>24</v>
      </c>
      <c r="O208" s="59"/>
      <c r="P208" s="59"/>
    </row>
    <row r="209" spans="2:16" s="94" customFormat="1" ht="17.45" customHeight="1">
      <c r="B209" s="60">
        <v>2025</v>
      </c>
      <c r="C209" s="60">
        <v>8</v>
      </c>
      <c r="D209" s="31" t="s">
        <v>14</v>
      </c>
      <c r="E209" s="31" t="s">
        <v>2756</v>
      </c>
      <c r="F209" s="31" t="s">
        <v>219</v>
      </c>
      <c r="G209" s="31" t="s">
        <v>34</v>
      </c>
      <c r="H209" s="31" t="s">
        <v>43</v>
      </c>
      <c r="I209" s="31" t="s">
        <v>36</v>
      </c>
      <c r="J209" s="33">
        <v>80000000</v>
      </c>
      <c r="K209" s="31" t="s">
        <v>3134</v>
      </c>
      <c r="L209" s="60" t="s">
        <v>2757</v>
      </c>
      <c r="M209" s="60" t="s">
        <v>2758</v>
      </c>
      <c r="N209" s="16" t="s">
        <v>24</v>
      </c>
      <c r="O209" s="60"/>
      <c r="P209" s="60"/>
    </row>
    <row r="210" spans="2:16" s="94" customFormat="1" ht="17.45" customHeight="1">
      <c r="B210" s="14">
        <v>2025</v>
      </c>
      <c r="C210" s="14">
        <v>8</v>
      </c>
      <c r="D210" s="16" t="s">
        <v>14</v>
      </c>
      <c r="E210" s="16" t="s">
        <v>2759</v>
      </c>
      <c r="F210" s="16" t="s">
        <v>219</v>
      </c>
      <c r="G210" s="16" t="s">
        <v>34</v>
      </c>
      <c r="H210" s="16" t="s">
        <v>43</v>
      </c>
      <c r="I210" s="16" t="s">
        <v>44</v>
      </c>
      <c r="J210" s="58">
        <v>20000000</v>
      </c>
      <c r="K210" s="31" t="s">
        <v>3134</v>
      </c>
      <c r="L210" s="14" t="s">
        <v>2760</v>
      </c>
      <c r="M210" s="14" t="s">
        <v>2761</v>
      </c>
      <c r="N210" s="16" t="s">
        <v>24</v>
      </c>
      <c r="O210" s="14"/>
      <c r="P210" s="14" t="s">
        <v>78</v>
      </c>
    </row>
    <row r="211" spans="2:16" s="94" customFormat="1" ht="17.45" customHeight="1">
      <c r="B211" s="60">
        <v>2025</v>
      </c>
      <c r="C211" s="60">
        <v>8</v>
      </c>
      <c r="D211" s="31" t="s">
        <v>14</v>
      </c>
      <c r="E211" s="31" t="s">
        <v>817</v>
      </c>
      <c r="F211" s="31" t="s">
        <v>219</v>
      </c>
      <c r="G211" s="31" t="s">
        <v>42</v>
      </c>
      <c r="H211" s="31" t="s">
        <v>43</v>
      </c>
      <c r="I211" s="31" t="s">
        <v>36</v>
      </c>
      <c r="J211" s="33">
        <v>273000000</v>
      </c>
      <c r="K211" s="31" t="s">
        <v>747</v>
      </c>
      <c r="L211" s="60" t="s">
        <v>3031</v>
      </c>
      <c r="M211" s="60" t="s">
        <v>3032</v>
      </c>
      <c r="N211" s="16" t="s">
        <v>24</v>
      </c>
      <c r="O211" s="60"/>
      <c r="P211" s="60"/>
    </row>
    <row r="212" spans="2:16" s="94" customFormat="1" ht="17.45" customHeight="1">
      <c r="B212" s="60">
        <v>2025</v>
      </c>
      <c r="C212" s="60">
        <v>8</v>
      </c>
      <c r="D212" s="31" t="s">
        <v>14</v>
      </c>
      <c r="E212" s="31" t="s">
        <v>818</v>
      </c>
      <c r="F212" s="31" t="s">
        <v>219</v>
      </c>
      <c r="G212" s="31" t="s">
        <v>42</v>
      </c>
      <c r="H212" s="31" t="s">
        <v>43</v>
      </c>
      <c r="I212" s="31" t="s">
        <v>36</v>
      </c>
      <c r="J212" s="33">
        <v>253000000</v>
      </c>
      <c r="K212" s="31" t="s">
        <v>747</v>
      </c>
      <c r="L212" s="60" t="s">
        <v>3031</v>
      </c>
      <c r="M212" s="60" t="s">
        <v>3032</v>
      </c>
      <c r="N212" s="16" t="s">
        <v>24</v>
      </c>
      <c r="O212" s="60"/>
      <c r="P212" s="60"/>
    </row>
    <row r="213" spans="2:16" s="94" customFormat="1" ht="17.45" customHeight="1">
      <c r="B213" s="60">
        <v>2025</v>
      </c>
      <c r="C213" s="60">
        <v>8</v>
      </c>
      <c r="D213" s="31" t="s">
        <v>14</v>
      </c>
      <c r="E213" s="31" t="s">
        <v>834</v>
      </c>
      <c r="F213" s="31" t="s">
        <v>219</v>
      </c>
      <c r="G213" s="31" t="s">
        <v>42</v>
      </c>
      <c r="H213" s="31" t="s">
        <v>43</v>
      </c>
      <c r="I213" s="31" t="s">
        <v>36</v>
      </c>
      <c r="J213" s="33">
        <v>500000000</v>
      </c>
      <c r="K213" s="31" t="s">
        <v>751</v>
      </c>
      <c r="L213" s="60" t="s">
        <v>2514</v>
      </c>
      <c r="M213" s="60" t="s">
        <v>2515</v>
      </c>
      <c r="N213" s="16" t="s">
        <v>24</v>
      </c>
      <c r="O213" s="60"/>
      <c r="P213" s="60"/>
    </row>
    <row r="214" spans="2:16" s="94" customFormat="1" ht="17.45" customHeight="1">
      <c r="B214" s="60">
        <v>2025</v>
      </c>
      <c r="C214" s="60">
        <v>8</v>
      </c>
      <c r="D214" s="31" t="s">
        <v>14</v>
      </c>
      <c r="E214" s="31" t="s">
        <v>3033</v>
      </c>
      <c r="F214" s="31" t="s">
        <v>219</v>
      </c>
      <c r="G214" s="31" t="s">
        <v>42</v>
      </c>
      <c r="H214" s="31" t="s">
        <v>43</v>
      </c>
      <c r="I214" s="31" t="s">
        <v>36</v>
      </c>
      <c r="J214" s="33">
        <v>130000000</v>
      </c>
      <c r="K214" s="31" t="s">
        <v>751</v>
      </c>
      <c r="L214" s="60" t="s">
        <v>3034</v>
      </c>
      <c r="M214" s="60" t="s">
        <v>3035</v>
      </c>
      <c r="N214" s="16" t="s">
        <v>24</v>
      </c>
      <c r="O214" s="60"/>
      <c r="P214" s="60"/>
    </row>
    <row r="215" spans="2:16" s="94" customFormat="1" ht="17.45" customHeight="1">
      <c r="B215" s="60">
        <v>2025</v>
      </c>
      <c r="C215" s="60">
        <v>8</v>
      </c>
      <c r="D215" s="31" t="s">
        <v>15</v>
      </c>
      <c r="E215" s="31" t="s">
        <v>2900</v>
      </c>
      <c r="F215" s="31" t="s">
        <v>33</v>
      </c>
      <c r="G215" s="31" t="s">
        <v>42</v>
      </c>
      <c r="H215" s="31" t="s">
        <v>43</v>
      </c>
      <c r="I215" s="31" t="s">
        <v>36</v>
      </c>
      <c r="J215" s="32">
        <v>95000000</v>
      </c>
      <c r="K215" s="59" t="s">
        <v>3129</v>
      </c>
      <c r="L215" s="59" t="s">
        <v>2901</v>
      </c>
      <c r="M215" s="59" t="s">
        <v>2902</v>
      </c>
      <c r="N215" s="16" t="s">
        <v>24</v>
      </c>
      <c r="O215" s="60"/>
      <c r="P215" s="60"/>
    </row>
    <row r="216" spans="2:16" s="94" customFormat="1" ht="17.45" customHeight="1">
      <c r="B216" s="60">
        <v>2025</v>
      </c>
      <c r="C216" s="60">
        <v>8</v>
      </c>
      <c r="D216" s="31" t="s">
        <v>14</v>
      </c>
      <c r="E216" s="31" t="s">
        <v>2730</v>
      </c>
      <c r="F216" s="31" t="s">
        <v>219</v>
      </c>
      <c r="G216" s="31" t="s">
        <v>34</v>
      </c>
      <c r="H216" s="31" t="s">
        <v>43</v>
      </c>
      <c r="I216" s="31" t="s">
        <v>44</v>
      </c>
      <c r="J216" s="33">
        <v>45000000</v>
      </c>
      <c r="K216" s="31" t="s">
        <v>3132</v>
      </c>
      <c r="L216" s="60" t="s">
        <v>1153</v>
      </c>
      <c r="M216" s="60" t="s">
        <v>1154</v>
      </c>
      <c r="N216" s="16" t="s">
        <v>24</v>
      </c>
      <c r="O216" s="60"/>
      <c r="P216" s="31" t="s">
        <v>78</v>
      </c>
    </row>
    <row r="217" spans="2:16" s="94" customFormat="1" ht="17.45" customHeight="1">
      <c r="B217" s="92">
        <v>2025</v>
      </c>
      <c r="C217" s="92">
        <v>8</v>
      </c>
      <c r="D217" s="35" t="s">
        <v>14</v>
      </c>
      <c r="E217" s="35" t="s">
        <v>2824</v>
      </c>
      <c r="F217" s="35" t="s">
        <v>33</v>
      </c>
      <c r="G217" s="35" t="s">
        <v>34</v>
      </c>
      <c r="H217" s="35" t="s">
        <v>841</v>
      </c>
      <c r="I217" s="35" t="s">
        <v>36</v>
      </c>
      <c r="J217" s="41">
        <v>167000000</v>
      </c>
      <c r="K217" s="35" t="s">
        <v>931</v>
      </c>
      <c r="L217" s="92" t="s">
        <v>935</v>
      </c>
      <c r="M217" s="92" t="s">
        <v>2825</v>
      </c>
      <c r="N217" s="16" t="s">
        <v>24</v>
      </c>
      <c r="O217" s="60"/>
      <c r="P217" s="60"/>
    </row>
    <row r="218" spans="2:16" s="94" customFormat="1" ht="17.45" customHeight="1">
      <c r="B218" s="60">
        <v>2025</v>
      </c>
      <c r="C218" s="60">
        <v>8</v>
      </c>
      <c r="D218" s="31" t="s">
        <v>14</v>
      </c>
      <c r="E218" s="31" t="s">
        <v>2762</v>
      </c>
      <c r="F218" s="31" t="s">
        <v>219</v>
      </c>
      <c r="G218" s="31" t="s">
        <v>34</v>
      </c>
      <c r="H218" s="31" t="s">
        <v>43</v>
      </c>
      <c r="I218" s="31" t="s">
        <v>44</v>
      </c>
      <c r="J218" s="33">
        <v>23000000</v>
      </c>
      <c r="K218" s="31" t="s">
        <v>2763</v>
      </c>
      <c r="L218" s="60" t="s">
        <v>2764</v>
      </c>
      <c r="M218" s="60" t="s">
        <v>2765</v>
      </c>
      <c r="N218" s="16" t="s">
        <v>24</v>
      </c>
      <c r="O218" s="60"/>
      <c r="P218" s="60" t="s">
        <v>66</v>
      </c>
    </row>
    <row r="219" spans="2:16" s="94" customFormat="1" ht="17.45" customHeight="1">
      <c r="B219" s="31">
        <v>2025</v>
      </c>
      <c r="C219" s="31">
        <v>8</v>
      </c>
      <c r="D219" s="31" t="s">
        <v>14</v>
      </c>
      <c r="E219" s="31" t="s">
        <v>2840</v>
      </c>
      <c r="F219" s="31" t="s">
        <v>41</v>
      </c>
      <c r="G219" s="31" t="s">
        <v>42</v>
      </c>
      <c r="H219" s="31" t="s">
        <v>35</v>
      </c>
      <c r="I219" s="31" t="s">
        <v>36</v>
      </c>
      <c r="J219" s="33">
        <v>114300000</v>
      </c>
      <c r="K219" s="31" t="s">
        <v>1303</v>
      </c>
      <c r="L219" s="31" t="s">
        <v>2838</v>
      </c>
      <c r="M219" s="31" t="s">
        <v>2839</v>
      </c>
      <c r="N219" s="16" t="s">
        <v>24</v>
      </c>
      <c r="O219" s="31"/>
      <c r="P219" s="31"/>
    </row>
    <row r="220" spans="2:16" s="94" customFormat="1" ht="17.45" customHeight="1">
      <c r="B220" s="60">
        <v>2025</v>
      </c>
      <c r="C220" s="60">
        <v>8</v>
      </c>
      <c r="D220" s="31" t="s">
        <v>14</v>
      </c>
      <c r="E220" s="31" t="s">
        <v>2899</v>
      </c>
      <c r="F220" s="31" t="s">
        <v>219</v>
      </c>
      <c r="G220" s="31" t="s">
        <v>34</v>
      </c>
      <c r="H220" s="31" t="s">
        <v>43</v>
      </c>
      <c r="I220" s="31" t="s">
        <v>36</v>
      </c>
      <c r="J220" s="33">
        <v>100000000</v>
      </c>
      <c r="K220" s="31" t="s">
        <v>761</v>
      </c>
      <c r="L220" s="60" t="s">
        <v>2897</v>
      </c>
      <c r="M220" s="60" t="s">
        <v>2898</v>
      </c>
      <c r="N220" s="16" t="s">
        <v>24</v>
      </c>
      <c r="O220" s="60"/>
      <c r="P220" s="60"/>
    </row>
    <row r="221" spans="2:16" s="94" customFormat="1" ht="17.45" customHeight="1">
      <c r="B221" s="60">
        <v>2025</v>
      </c>
      <c r="C221" s="60">
        <v>8</v>
      </c>
      <c r="D221" s="31" t="s">
        <v>14</v>
      </c>
      <c r="E221" s="31" t="s">
        <v>793</v>
      </c>
      <c r="F221" s="31" t="s">
        <v>219</v>
      </c>
      <c r="G221" s="31" t="s">
        <v>42</v>
      </c>
      <c r="H221" s="31" t="s">
        <v>43</v>
      </c>
      <c r="I221" s="31" t="s">
        <v>44</v>
      </c>
      <c r="J221" s="33">
        <v>11088000</v>
      </c>
      <c r="K221" s="31" t="s">
        <v>231</v>
      </c>
      <c r="L221" s="60" t="s">
        <v>794</v>
      </c>
      <c r="M221" s="60" t="s">
        <v>795</v>
      </c>
      <c r="N221" s="16" t="s">
        <v>24</v>
      </c>
      <c r="O221" s="60"/>
      <c r="P221" s="60" t="s">
        <v>78</v>
      </c>
    </row>
    <row r="222" spans="2:16" s="94" customFormat="1" ht="17.45" customHeight="1">
      <c r="B222" s="60">
        <v>2025</v>
      </c>
      <c r="C222" s="60">
        <v>8</v>
      </c>
      <c r="D222" s="31" t="s">
        <v>14</v>
      </c>
      <c r="E222" s="31" t="s">
        <v>837</v>
      </c>
      <c r="F222" s="31" t="s">
        <v>219</v>
      </c>
      <c r="G222" s="31" t="s">
        <v>42</v>
      </c>
      <c r="H222" s="31" t="s">
        <v>43</v>
      </c>
      <c r="I222" s="31" t="s">
        <v>44</v>
      </c>
      <c r="J222" s="33">
        <v>13888000</v>
      </c>
      <c r="K222" s="31" t="s">
        <v>231</v>
      </c>
      <c r="L222" s="60" t="s">
        <v>794</v>
      </c>
      <c r="M222" s="60" t="s">
        <v>795</v>
      </c>
      <c r="N222" s="16" t="s">
        <v>24</v>
      </c>
      <c r="O222" s="60"/>
      <c r="P222" s="60" t="s">
        <v>78</v>
      </c>
    </row>
    <row r="223" spans="2:16" s="94" customFormat="1" ht="17.45" customHeight="1">
      <c r="B223" s="14">
        <v>2025</v>
      </c>
      <c r="C223" s="14">
        <v>8</v>
      </c>
      <c r="D223" s="31" t="s">
        <v>14</v>
      </c>
      <c r="E223" s="31" t="s">
        <v>838</v>
      </c>
      <c r="F223" s="31" t="s">
        <v>219</v>
      </c>
      <c r="G223" s="31" t="s">
        <v>42</v>
      </c>
      <c r="H223" s="31" t="s">
        <v>43</v>
      </c>
      <c r="I223" s="31" t="s">
        <v>44</v>
      </c>
      <c r="J223" s="33">
        <v>27985000</v>
      </c>
      <c r="K223" s="31" t="s">
        <v>231</v>
      </c>
      <c r="L223" s="60" t="s">
        <v>794</v>
      </c>
      <c r="M223" s="60" t="s">
        <v>795</v>
      </c>
      <c r="N223" s="16" t="s">
        <v>24</v>
      </c>
      <c r="O223" s="14"/>
      <c r="P223" s="14" t="s">
        <v>78</v>
      </c>
    </row>
    <row r="224" spans="2:16" s="94" customFormat="1" ht="17.45" customHeight="1">
      <c r="B224" s="14">
        <v>2025</v>
      </c>
      <c r="C224" s="14">
        <v>8</v>
      </c>
      <c r="D224" s="16" t="s">
        <v>14</v>
      </c>
      <c r="E224" s="16" t="s">
        <v>2857</v>
      </c>
      <c r="F224" s="31" t="s">
        <v>219</v>
      </c>
      <c r="G224" s="16" t="s">
        <v>34</v>
      </c>
      <c r="H224" s="16" t="s">
        <v>35</v>
      </c>
      <c r="I224" s="16" t="s">
        <v>36</v>
      </c>
      <c r="J224" s="58">
        <v>220000000</v>
      </c>
      <c r="K224" s="16" t="s">
        <v>180</v>
      </c>
      <c r="L224" s="14" t="s">
        <v>913</v>
      </c>
      <c r="M224" s="14" t="s">
        <v>914</v>
      </c>
      <c r="N224" s="16" t="s">
        <v>24</v>
      </c>
      <c r="O224" s="14"/>
      <c r="P224" s="14"/>
    </row>
    <row r="225" spans="2:16" s="94" customFormat="1" ht="17.45" customHeight="1">
      <c r="B225" s="61">
        <v>2025</v>
      </c>
      <c r="C225" s="61">
        <v>8</v>
      </c>
      <c r="D225" s="59" t="s">
        <v>14</v>
      </c>
      <c r="E225" s="59" t="s">
        <v>3070</v>
      </c>
      <c r="F225" s="59" t="s">
        <v>33</v>
      </c>
      <c r="G225" s="59" t="s">
        <v>42</v>
      </c>
      <c r="H225" s="59" t="s">
        <v>35</v>
      </c>
      <c r="I225" s="59" t="s">
        <v>863</v>
      </c>
      <c r="J225" s="32">
        <v>10000000</v>
      </c>
      <c r="K225" s="59" t="s">
        <v>1078</v>
      </c>
      <c r="L225" s="61" t="s">
        <v>1081</v>
      </c>
      <c r="M225" s="61" t="s">
        <v>2640</v>
      </c>
      <c r="N225" s="16" t="s">
        <v>24</v>
      </c>
      <c r="O225" s="61"/>
      <c r="P225" s="61" t="s">
        <v>78</v>
      </c>
    </row>
    <row r="226" spans="2:16" s="94" customFormat="1" ht="17.45" customHeight="1">
      <c r="B226" s="61">
        <v>2025</v>
      </c>
      <c r="C226" s="61">
        <v>8</v>
      </c>
      <c r="D226" s="59" t="s">
        <v>15</v>
      </c>
      <c r="E226" s="59" t="s">
        <v>3069</v>
      </c>
      <c r="F226" s="59" t="s">
        <v>33</v>
      </c>
      <c r="G226" s="59" t="s">
        <v>42</v>
      </c>
      <c r="H226" s="59" t="s">
        <v>43</v>
      </c>
      <c r="I226" s="59" t="s">
        <v>44</v>
      </c>
      <c r="J226" s="32">
        <v>25000000</v>
      </c>
      <c r="K226" s="59" t="s">
        <v>367</v>
      </c>
      <c r="L226" s="61" t="s">
        <v>1044</v>
      </c>
      <c r="M226" s="61" t="s">
        <v>1714</v>
      </c>
      <c r="N226" s="16" t="s">
        <v>24</v>
      </c>
      <c r="O226" s="61"/>
      <c r="P226" s="59" t="s">
        <v>78</v>
      </c>
    </row>
    <row r="227" spans="2:16" s="94" customFormat="1" ht="17.45" customHeight="1">
      <c r="B227" s="61">
        <v>2025</v>
      </c>
      <c r="C227" s="61">
        <v>8</v>
      </c>
      <c r="D227" s="59" t="s">
        <v>843</v>
      </c>
      <c r="E227" s="59" t="s">
        <v>3078</v>
      </c>
      <c r="F227" s="59" t="s">
        <v>33</v>
      </c>
      <c r="G227" s="59" t="s">
        <v>840</v>
      </c>
      <c r="H227" s="59" t="s">
        <v>841</v>
      </c>
      <c r="I227" s="59" t="s">
        <v>863</v>
      </c>
      <c r="J227" s="32">
        <v>25000000</v>
      </c>
      <c r="K227" s="59" t="s">
        <v>1036</v>
      </c>
      <c r="L227" s="61" t="s">
        <v>3076</v>
      </c>
      <c r="M227" s="61" t="s">
        <v>3077</v>
      </c>
      <c r="N227" s="16" t="s">
        <v>24</v>
      </c>
      <c r="O227" s="61"/>
      <c r="P227" s="61" t="s">
        <v>66</v>
      </c>
    </row>
    <row r="228" spans="2:16" s="94" customFormat="1" ht="17.45" customHeight="1">
      <c r="B228" s="34">
        <v>2025</v>
      </c>
      <c r="C228" s="34">
        <v>8</v>
      </c>
      <c r="D228" s="34" t="s">
        <v>14</v>
      </c>
      <c r="E228" s="34" t="s">
        <v>2802</v>
      </c>
      <c r="F228" s="34" t="s">
        <v>219</v>
      </c>
      <c r="G228" s="34" t="s">
        <v>34</v>
      </c>
      <c r="H228" s="34" t="s">
        <v>43</v>
      </c>
      <c r="I228" s="34" t="s">
        <v>36</v>
      </c>
      <c r="J228" s="36">
        <v>4357000000</v>
      </c>
      <c r="K228" s="34" t="s">
        <v>1781</v>
      </c>
      <c r="L228" s="34" t="s">
        <v>2803</v>
      </c>
      <c r="M228" s="34" t="s">
        <v>2804</v>
      </c>
      <c r="N228" s="31" t="s">
        <v>3117</v>
      </c>
      <c r="O228" s="60"/>
      <c r="P228" s="60"/>
    </row>
    <row r="229" spans="2:16" s="94" customFormat="1" ht="17.45" customHeight="1">
      <c r="B229" s="31">
        <v>2025</v>
      </c>
      <c r="C229" s="31">
        <v>8</v>
      </c>
      <c r="D229" s="31" t="s">
        <v>14</v>
      </c>
      <c r="E229" s="31" t="s">
        <v>2805</v>
      </c>
      <c r="F229" s="31" t="s">
        <v>219</v>
      </c>
      <c r="G229" s="31" t="s">
        <v>34</v>
      </c>
      <c r="H229" s="31" t="s">
        <v>43</v>
      </c>
      <c r="I229" s="31" t="s">
        <v>36</v>
      </c>
      <c r="J229" s="33">
        <v>96541000</v>
      </c>
      <c r="K229" s="31" t="s">
        <v>1781</v>
      </c>
      <c r="L229" s="31" t="s">
        <v>2803</v>
      </c>
      <c r="M229" s="31" t="s">
        <v>2804</v>
      </c>
      <c r="N229" s="16" t="s">
        <v>24</v>
      </c>
      <c r="O229" s="60"/>
      <c r="P229" s="60"/>
    </row>
    <row r="230" spans="2:16" s="94" customFormat="1" ht="17.45" customHeight="1">
      <c r="B230" s="31">
        <v>2025</v>
      </c>
      <c r="C230" s="31">
        <v>8</v>
      </c>
      <c r="D230" s="31" t="s">
        <v>14</v>
      </c>
      <c r="E230" s="31" t="s">
        <v>2806</v>
      </c>
      <c r="F230" s="31" t="s">
        <v>219</v>
      </c>
      <c r="G230" s="31" t="s">
        <v>34</v>
      </c>
      <c r="H230" s="31" t="s">
        <v>43</v>
      </c>
      <c r="I230" s="31" t="s">
        <v>36</v>
      </c>
      <c r="J230" s="33">
        <v>108141000</v>
      </c>
      <c r="K230" s="31" t="s">
        <v>1781</v>
      </c>
      <c r="L230" s="31" t="s">
        <v>2803</v>
      </c>
      <c r="M230" s="31" t="s">
        <v>2804</v>
      </c>
      <c r="N230" s="16" t="s">
        <v>24</v>
      </c>
      <c r="O230" s="60"/>
      <c r="P230" s="60"/>
    </row>
    <row r="231" spans="2:16" s="94" customFormat="1" ht="17.45" customHeight="1">
      <c r="B231" s="60">
        <v>2025</v>
      </c>
      <c r="C231" s="60">
        <v>8</v>
      </c>
      <c r="D231" s="31" t="s">
        <v>14</v>
      </c>
      <c r="E231" s="31" t="s">
        <v>2797</v>
      </c>
      <c r="F231" s="31" t="s">
        <v>33</v>
      </c>
      <c r="G231" s="31" t="s">
        <v>34</v>
      </c>
      <c r="H231" s="31" t="s">
        <v>43</v>
      </c>
      <c r="I231" s="31" t="s">
        <v>44</v>
      </c>
      <c r="J231" s="33">
        <v>4216000</v>
      </c>
      <c r="K231" s="31" t="s">
        <v>884</v>
      </c>
      <c r="L231" s="60" t="s">
        <v>1960</v>
      </c>
      <c r="M231" s="60" t="s">
        <v>1961</v>
      </c>
      <c r="N231" s="16" t="s">
        <v>24</v>
      </c>
      <c r="O231" s="60"/>
      <c r="P231" s="60" t="s">
        <v>66</v>
      </c>
    </row>
    <row r="232" spans="2:16" s="94" customFormat="1" ht="17.45" customHeight="1">
      <c r="B232" s="60">
        <v>2025</v>
      </c>
      <c r="C232" s="60">
        <v>8</v>
      </c>
      <c r="D232" s="31" t="s">
        <v>14</v>
      </c>
      <c r="E232" s="31" t="s">
        <v>2798</v>
      </c>
      <c r="F232" s="31" t="s">
        <v>219</v>
      </c>
      <c r="G232" s="31" t="s">
        <v>34</v>
      </c>
      <c r="H232" s="31" t="s">
        <v>43</v>
      </c>
      <c r="I232" s="31" t="s">
        <v>36</v>
      </c>
      <c r="J232" s="33">
        <v>176654000</v>
      </c>
      <c r="K232" s="31" t="s">
        <v>884</v>
      </c>
      <c r="L232" s="60" t="s">
        <v>1960</v>
      </c>
      <c r="M232" s="60" t="s">
        <v>1961</v>
      </c>
      <c r="N232" s="16" t="s">
        <v>24</v>
      </c>
      <c r="O232" s="60"/>
      <c r="P232" s="60"/>
    </row>
    <row r="233" spans="2:16" s="94" customFormat="1" ht="17.45" customHeight="1">
      <c r="B233" s="60">
        <v>2025</v>
      </c>
      <c r="C233" s="60">
        <v>8</v>
      </c>
      <c r="D233" s="31" t="s">
        <v>14</v>
      </c>
      <c r="E233" s="31" t="s">
        <v>2799</v>
      </c>
      <c r="F233" s="31" t="s">
        <v>219</v>
      </c>
      <c r="G233" s="31" t="s">
        <v>34</v>
      </c>
      <c r="H233" s="31" t="s">
        <v>43</v>
      </c>
      <c r="I233" s="31" t="s">
        <v>44</v>
      </c>
      <c r="J233" s="33">
        <v>16796000</v>
      </c>
      <c r="K233" s="31" t="s">
        <v>884</v>
      </c>
      <c r="L233" s="60" t="s">
        <v>1960</v>
      </c>
      <c r="M233" s="60" t="s">
        <v>1961</v>
      </c>
      <c r="N233" s="16" t="s">
        <v>24</v>
      </c>
      <c r="O233" s="60"/>
      <c r="P233" s="60" t="s">
        <v>66</v>
      </c>
    </row>
    <row r="234" spans="2:16" s="94" customFormat="1" ht="17.45" customHeight="1">
      <c r="B234" s="61">
        <v>2025</v>
      </c>
      <c r="C234" s="61">
        <v>8</v>
      </c>
      <c r="D234" s="59" t="s">
        <v>14</v>
      </c>
      <c r="E234" s="59" t="s">
        <v>2776</v>
      </c>
      <c r="F234" s="59" t="s">
        <v>33</v>
      </c>
      <c r="G234" s="59" t="s">
        <v>34</v>
      </c>
      <c r="H234" s="59" t="s">
        <v>43</v>
      </c>
      <c r="I234" s="59" t="s">
        <v>36</v>
      </c>
      <c r="J234" s="32">
        <v>29100000</v>
      </c>
      <c r="K234" s="59" t="s">
        <v>1211</v>
      </c>
      <c r="L234" s="61" t="s">
        <v>1212</v>
      </c>
      <c r="M234" s="61" t="s">
        <v>1213</v>
      </c>
      <c r="N234" s="16" t="s">
        <v>24</v>
      </c>
      <c r="O234" s="61"/>
      <c r="P234" s="61"/>
    </row>
    <row r="235" spans="2:16" s="94" customFormat="1" ht="17.45" customHeight="1">
      <c r="B235" s="31">
        <v>2025</v>
      </c>
      <c r="C235" s="31">
        <v>8</v>
      </c>
      <c r="D235" s="31" t="s">
        <v>14</v>
      </c>
      <c r="E235" s="31" t="s">
        <v>772</v>
      </c>
      <c r="F235" s="31" t="s">
        <v>219</v>
      </c>
      <c r="G235" s="31" t="s">
        <v>42</v>
      </c>
      <c r="H235" s="31" t="s">
        <v>35</v>
      </c>
      <c r="I235" s="31" t="s">
        <v>44</v>
      </c>
      <c r="J235" s="33">
        <v>37224000</v>
      </c>
      <c r="K235" s="31" t="s">
        <v>773</v>
      </c>
      <c r="L235" s="31" t="s">
        <v>89</v>
      </c>
      <c r="M235" s="31" t="s">
        <v>90</v>
      </c>
      <c r="N235" s="16" t="s">
        <v>24</v>
      </c>
      <c r="O235" s="31"/>
      <c r="P235" s="60"/>
    </row>
    <row r="236" spans="2:16" s="94" customFormat="1" ht="17.45" customHeight="1">
      <c r="B236" s="31">
        <v>2025</v>
      </c>
      <c r="C236" s="31">
        <v>8</v>
      </c>
      <c r="D236" s="31" t="s">
        <v>14</v>
      </c>
      <c r="E236" s="31" t="s">
        <v>774</v>
      </c>
      <c r="F236" s="31" t="s">
        <v>219</v>
      </c>
      <c r="G236" s="31" t="s">
        <v>42</v>
      </c>
      <c r="H236" s="31" t="s">
        <v>35</v>
      </c>
      <c r="I236" s="31" t="s">
        <v>44</v>
      </c>
      <c r="J236" s="33">
        <v>36432000</v>
      </c>
      <c r="K236" s="31" t="s">
        <v>773</v>
      </c>
      <c r="L236" s="31" t="s">
        <v>89</v>
      </c>
      <c r="M236" s="31" t="s">
        <v>90</v>
      </c>
      <c r="N236" s="16" t="s">
        <v>24</v>
      </c>
      <c r="O236" s="31"/>
      <c r="P236" s="60"/>
    </row>
    <row r="237" spans="2:16" s="94" customFormat="1" ht="17.45" customHeight="1">
      <c r="B237" s="57">
        <v>2025</v>
      </c>
      <c r="C237" s="57">
        <v>8</v>
      </c>
      <c r="D237" s="64" t="s">
        <v>14</v>
      </c>
      <c r="E237" s="16" t="s">
        <v>3093</v>
      </c>
      <c r="F237" s="16" t="s">
        <v>219</v>
      </c>
      <c r="G237" s="16" t="s">
        <v>34</v>
      </c>
      <c r="H237" s="16" t="s">
        <v>43</v>
      </c>
      <c r="I237" s="16" t="s">
        <v>863</v>
      </c>
      <c r="J237" s="58">
        <v>7200000</v>
      </c>
      <c r="K237" s="64" t="s">
        <v>1082</v>
      </c>
      <c r="L237" s="14" t="s">
        <v>1086</v>
      </c>
      <c r="M237" s="14" t="s">
        <v>1087</v>
      </c>
      <c r="N237" s="16" t="s">
        <v>24</v>
      </c>
      <c r="O237" s="14"/>
      <c r="P237" s="14" t="s">
        <v>78</v>
      </c>
    </row>
    <row r="238" spans="2:16" s="94" customFormat="1" ht="17.45" customHeight="1">
      <c r="B238" s="57">
        <v>2025</v>
      </c>
      <c r="C238" s="61">
        <v>8</v>
      </c>
      <c r="D238" s="59" t="s">
        <v>14</v>
      </c>
      <c r="E238" s="59" t="s">
        <v>3079</v>
      </c>
      <c r="F238" s="59" t="s">
        <v>219</v>
      </c>
      <c r="G238" s="59" t="s">
        <v>34</v>
      </c>
      <c r="H238" s="59" t="s">
        <v>43</v>
      </c>
      <c r="I238" s="59" t="s">
        <v>44</v>
      </c>
      <c r="J238" s="32">
        <v>8190000</v>
      </c>
      <c r="K238" s="59" t="s">
        <v>1115</v>
      </c>
      <c r="L238" s="61" t="s">
        <v>1090</v>
      </c>
      <c r="M238" s="61" t="s">
        <v>1091</v>
      </c>
      <c r="N238" s="16" t="s">
        <v>24</v>
      </c>
      <c r="O238" s="61"/>
      <c r="P238" s="61" t="s">
        <v>66</v>
      </c>
    </row>
    <row r="239" spans="2:16" s="94" customFormat="1" ht="17.45" customHeight="1">
      <c r="B239" s="57">
        <v>2025</v>
      </c>
      <c r="C239" s="61">
        <v>8</v>
      </c>
      <c r="D239" s="59" t="s">
        <v>14</v>
      </c>
      <c r="E239" s="31" t="s">
        <v>3080</v>
      </c>
      <c r="F239" s="31" t="s">
        <v>33</v>
      </c>
      <c r="G239" s="31" t="s">
        <v>34</v>
      </c>
      <c r="H239" s="31" t="s">
        <v>43</v>
      </c>
      <c r="I239" s="31" t="s">
        <v>863</v>
      </c>
      <c r="J239" s="33">
        <v>9360000</v>
      </c>
      <c r="K239" s="59" t="s">
        <v>1115</v>
      </c>
      <c r="L239" s="60" t="s">
        <v>1092</v>
      </c>
      <c r="M239" s="60" t="s">
        <v>1093</v>
      </c>
      <c r="N239" s="16" t="s">
        <v>24</v>
      </c>
      <c r="O239" s="60"/>
      <c r="P239" s="60" t="s">
        <v>78</v>
      </c>
    </row>
    <row r="240" spans="2:16" s="94" customFormat="1" ht="17.45" customHeight="1">
      <c r="B240" s="57">
        <v>2025</v>
      </c>
      <c r="C240" s="61">
        <v>8</v>
      </c>
      <c r="D240" s="59" t="s">
        <v>14</v>
      </c>
      <c r="E240" s="31" t="s">
        <v>3081</v>
      </c>
      <c r="F240" s="31" t="s">
        <v>219</v>
      </c>
      <c r="G240" s="31" t="s">
        <v>34</v>
      </c>
      <c r="H240" s="31" t="s">
        <v>43</v>
      </c>
      <c r="I240" s="31" t="s">
        <v>863</v>
      </c>
      <c r="J240" s="33">
        <v>7200000</v>
      </c>
      <c r="K240" s="59" t="s">
        <v>1115</v>
      </c>
      <c r="L240" s="60" t="s">
        <v>1092</v>
      </c>
      <c r="M240" s="60" t="s">
        <v>1093</v>
      </c>
      <c r="N240" s="16" t="s">
        <v>24</v>
      </c>
      <c r="O240" s="60"/>
      <c r="P240" s="60" t="s">
        <v>78</v>
      </c>
    </row>
    <row r="241" spans="2:16" s="94" customFormat="1" ht="17.45" customHeight="1">
      <c r="B241" s="14">
        <v>2025</v>
      </c>
      <c r="C241" s="60">
        <v>8</v>
      </c>
      <c r="D241" s="31" t="s">
        <v>15</v>
      </c>
      <c r="E241" s="31" t="s">
        <v>3100</v>
      </c>
      <c r="F241" s="31" t="s">
        <v>33</v>
      </c>
      <c r="G241" s="31" t="s">
        <v>34</v>
      </c>
      <c r="H241" s="31" t="s">
        <v>43</v>
      </c>
      <c r="I241" s="31" t="s">
        <v>36</v>
      </c>
      <c r="J241" s="32">
        <v>1223700000</v>
      </c>
      <c r="K241" s="31" t="s">
        <v>1097</v>
      </c>
      <c r="L241" s="60" t="s">
        <v>1098</v>
      </c>
      <c r="M241" s="60" t="s">
        <v>1099</v>
      </c>
      <c r="N241" s="31" t="s">
        <v>3117</v>
      </c>
      <c r="O241" s="60"/>
      <c r="P241" s="60"/>
    </row>
    <row r="242" spans="2:16" s="94" customFormat="1" ht="17.45" customHeight="1">
      <c r="B242" s="16">
        <v>2025</v>
      </c>
      <c r="C242" s="31">
        <v>8</v>
      </c>
      <c r="D242" s="31" t="s">
        <v>14</v>
      </c>
      <c r="E242" s="51" t="s">
        <v>762</v>
      </c>
      <c r="F242" s="31" t="s">
        <v>219</v>
      </c>
      <c r="G242" s="31" t="s">
        <v>34</v>
      </c>
      <c r="H242" s="31" t="s">
        <v>43</v>
      </c>
      <c r="I242" s="31" t="s">
        <v>44</v>
      </c>
      <c r="J242" s="33">
        <v>10000000</v>
      </c>
      <c r="K242" s="31" t="s">
        <v>203</v>
      </c>
      <c r="L242" s="31" t="s">
        <v>695</v>
      </c>
      <c r="M242" s="31" t="s">
        <v>696</v>
      </c>
      <c r="N242" s="16" t="s">
        <v>24</v>
      </c>
      <c r="O242" s="31"/>
      <c r="P242" s="31" t="s">
        <v>78</v>
      </c>
    </row>
    <row r="243" spans="2:16" s="94" customFormat="1" ht="17.45" customHeight="1">
      <c r="B243" s="14">
        <v>2025</v>
      </c>
      <c r="C243" s="14">
        <v>9</v>
      </c>
      <c r="D243" s="16" t="s">
        <v>14</v>
      </c>
      <c r="E243" s="16" t="s">
        <v>2916</v>
      </c>
      <c r="F243" s="16" t="s">
        <v>219</v>
      </c>
      <c r="G243" s="16" t="s">
        <v>42</v>
      </c>
      <c r="H243" s="16" t="s">
        <v>35</v>
      </c>
      <c r="I243" s="16" t="s">
        <v>36</v>
      </c>
      <c r="J243" s="58">
        <v>263000000</v>
      </c>
      <c r="K243" s="16" t="s">
        <v>2904</v>
      </c>
      <c r="L243" s="14" t="s">
        <v>2905</v>
      </c>
      <c r="M243" s="14" t="s">
        <v>2906</v>
      </c>
      <c r="N243" s="16" t="s">
        <v>24</v>
      </c>
      <c r="O243" s="14"/>
      <c r="P243" s="14"/>
    </row>
    <row r="244" spans="2:16" s="94" customFormat="1" ht="17.45" customHeight="1">
      <c r="B244" s="14">
        <v>2025</v>
      </c>
      <c r="C244" s="60">
        <v>9</v>
      </c>
      <c r="D244" s="16" t="s">
        <v>14</v>
      </c>
      <c r="E244" s="31" t="s">
        <v>2917</v>
      </c>
      <c r="F244" s="16" t="s">
        <v>219</v>
      </c>
      <c r="G244" s="31" t="s">
        <v>42</v>
      </c>
      <c r="H244" s="31" t="s">
        <v>35</v>
      </c>
      <c r="I244" s="31" t="s">
        <v>36</v>
      </c>
      <c r="J244" s="33">
        <v>120000000</v>
      </c>
      <c r="K244" s="16" t="s">
        <v>2904</v>
      </c>
      <c r="L244" s="60" t="s">
        <v>2905</v>
      </c>
      <c r="M244" s="14" t="s">
        <v>2906</v>
      </c>
      <c r="N244" s="16" t="s">
        <v>24</v>
      </c>
      <c r="O244" s="60"/>
      <c r="P244" s="60"/>
    </row>
    <row r="245" spans="2:16" s="94" customFormat="1" ht="17.45" customHeight="1">
      <c r="B245" s="14">
        <v>2025</v>
      </c>
      <c r="C245" s="14">
        <v>9</v>
      </c>
      <c r="D245" s="16" t="s">
        <v>14</v>
      </c>
      <c r="E245" s="16" t="s">
        <v>2947</v>
      </c>
      <c r="F245" s="16" t="s">
        <v>219</v>
      </c>
      <c r="G245" s="16" t="s">
        <v>42</v>
      </c>
      <c r="H245" s="16" t="s">
        <v>43</v>
      </c>
      <c r="I245" s="16" t="s">
        <v>36</v>
      </c>
      <c r="J245" s="58">
        <v>36432000</v>
      </c>
      <c r="K245" s="16" t="s">
        <v>1482</v>
      </c>
      <c r="L245" s="14" t="s">
        <v>1483</v>
      </c>
      <c r="M245" s="14" t="s">
        <v>1484</v>
      </c>
      <c r="N245" s="16" t="s">
        <v>24</v>
      </c>
      <c r="O245" s="14"/>
      <c r="P245" s="14"/>
    </row>
    <row r="246" spans="2:16" s="94" customFormat="1" ht="17.45" customHeight="1">
      <c r="B246" s="14">
        <v>2025</v>
      </c>
      <c r="C246" s="14">
        <v>9</v>
      </c>
      <c r="D246" s="16" t="s">
        <v>14</v>
      </c>
      <c r="E246" s="31" t="s">
        <v>2948</v>
      </c>
      <c r="F246" s="31" t="s">
        <v>219</v>
      </c>
      <c r="G246" s="31" t="s">
        <v>34</v>
      </c>
      <c r="H246" s="31" t="s">
        <v>43</v>
      </c>
      <c r="I246" s="31" t="s">
        <v>36</v>
      </c>
      <c r="J246" s="33">
        <v>383119000</v>
      </c>
      <c r="K246" s="31" t="s">
        <v>1482</v>
      </c>
      <c r="L246" s="60" t="s">
        <v>1483</v>
      </c>
      <c r="M246" s="60" t="s">
        <v>1484</v>
      </c>
      <c r="N246" s="16" t="s">
        <v>24</v>
      </c>
      <c r="O246" s="14"/>
      <c r="P246" s="14"/>
    </row>
    <row r="247" spans="2:16" s="94" customFormat="1" ht="17.45" customHeight="1">
      <c r="B247" s="14">
        <v>2025</v>
      </c>
      <c r="C247" s="60">
        <v>9</v>
      </c>
      <c r="D247" s="31" t="s">
        <v>14</v>
      </c>
      <c r="E247" s="31" t="s">
        <v>2928</v>
      </c>
      <c r="F247" s="31" t="s">
        <v>219</v>
      </c>
      <c r="G247" s="31" t="s">
        <v>34</v>
      </c>
      <c r="H247" s="31" t="s">
        <v>43</v>
      </c>
      <c r="I247" s="31" t="s">
        <v>36</v>
      </c>
      <c r="J247" s="33">
        <v>410000000</v>
      </c>
      <c r="K247" s="31" t="s">
        <v>1414</v>
      </c>
      <c r="L247" s="60" t="s">
        <v>2929</v>
      </c>
      <c r="M247" s="60" t="s">
        <v>2930</v>
      </c>
      <c r="N247" s="16" t="s">
        <v>24</v>
      </c>
      <c r="O247" s="60"/>
      <c r="P247" s="60"/>
    </row>
    <row r="248" spans="2:16" s="94" customFormat="1" ht="17.45" customHeight="1">
      <c r="B248" s="14">
        <v>2025</v>
      </c>
      <c r="C248" s="14">
        <v>9</v>
      </c>
      <c r="D248" s="16" t="s">
        <v>14</v>
      </c>
      <c r="E248" s="16" t="s">
        <v>2931</v>
      </c>
      <c r="F248" s="16" t="s">
        <v>219</v>
      </c>
      <c r="G248" s="16" t="s">
        <v>34</v>
      </c>
      <c r="H248" s="16" t="s">
        <v>43</v>
      </c>
      <c r="I248" s="16" t="s">
        <v>36</v>
      </c>
      <c r="J248" s="58">
        <v>523000000</v>
      </c>
      <c r="K248" s="16" t="s">
        <v>1414</v>
      </c>
      <c r="L248" s="14" t="s">
        <v>2932</v>
      </c>
      <c r="M248" s="14" t="s">
        <v>2933</v>
      </c>
      <c r="N248" s="16" t="s">
        <v>24</v>
      </c>
      <c r="O248" s="14"/>
      <c r="P248" s="14"/>
    </row>
    <row r="249" spans="2:16" s="94" customFormat="1" ht="17.45" customHeight="1">
      <c r="B249" s="60">
        <v>2025</v>
      </c>
      <c r="C249" s="60">
        <v>9</v>
      </c>
      <c r="D249" s="31" t="s">
        <v>14</v>
      </c>
      <c r="E249" s="31" t="s">
        <v>2934</v>
      </c>
      <c r="F249" s="31" t="s">
        <v>219</v>
      </c>
      <c r="G249" s="31" t="s">
        <v>34</v>
      </c>
      <c r="H249" s="31" t="s">
        <v>43</v>
      </c>
      <c r="I249" s="31" t="s">
        <v>36</v>
      </c>
      <c r="J249" s="33">
        <v>495000000</v>
      </c>
      <c r="K249" s="31" t="s">
        <v>1414</v>
      </c>
      <c r="L249" s="60" t="s">
        <v>2929</v>
      </c>
      <c r="M249" s="60" t="s">
        <v>2930</v>
      </c>
      <c r="N249" s="16" t="s">
        <v>24</v>
      </c>
      <c r="O249" s="60"/>
      <c r="P249" s="14"/>
    </row>
    <row r="250" spans="2:16" s="94" customFormat="1" ht="17.45" customHeight="1">
      <c r="B250" s="60">
        <v>2025</v>
      </c>
      <c r="C250" s="60">
        <v>9</v>
      </c>
      <c r="D250" s="31" t="s">
        <v>14</v>
      </c>
      <c r="E250" s="31" t="s">
        <v>2991</v>
      </c>
      <c r="F250" s="31" t="s">
        <v>33</v>
      </c>
      <c r="G250" s="31" t="s">
        <v>34</v>
      </c>
      <c r="H250" s="31" t="s">
        <v>43</v>
      </c>
      <c r="I250" s="31" t="s">
        <v>2790</v>
      </c>
      <c r="J250" s="33">
        <v>50000000</v>
      </c>
      <c r="K250" s="31" t="s">
        <v>1000</v>
      </c>
      <c r="L250" s="60" t="s">
        <v>2992</v>
      </c>
      <c r="M250" s="60" t="s">
        <v>2993</v>
      </c>
      <c r="N250" s="16" t="s">
        <v>24</v>
      </c>
      <c r="O250" s="60"/>
      <c r="P250" s="14" t="s">
        <v>78</v>
      </c>
    </row>
    <row r="251" spans="2:16" s="94" customFormat="1" ht="17.45" customHeight="1">
      <c r="B251" s="60">
        <v>2025</v>
      </c>
      <c r="C251" s="60">
        <v>9</v>
      </c>
      <c r="D251" s="59" t="s">
        <v>14</v>
      </c>
      <c r="E251" s="59" t="s">
        <v>827</v>
      </c>
      <c r="F251" s="59" t="s">
        <v>41</v>
      </c>
      <c r="G251" s="59" t="s">
        <v>34</v>
      </c>
      <c r="H251" s="59" t="s">
        <v>43</v>
      </c>
      <c r="I251" s="59" t="s">
        <v>36</v>
      </c>
      <c r="J251" s="32">
        <v>209617000</v>
      </c>
      <c r="K251" s="59" t="s">
        <v>318</v>
      </c>
      <c r="L251" s="61" t="s">
        <v>319</v>
      </c>
      <c r="M251" s="61" t="s">
        <v>320</v>
      </c>
      <c r="N251" s="16" t="s">
        <v>24</v>
      </c>
      <c r="O251" s="31"/>
      <c r="P251" s="16"/>
    </row>
    <row r="252" spans="2:16" s="94" customFormat="1" ht="17.45" customHeight="1">
      <c r="B252" s="14">
        <v>2025</v>
      </c>
      <c r="C252" s="14">
        <v>9</v>
      </c>
      <c r="D252" s="64" t="s">
        <v>14</v>
      </c>
      <c r="E252" s="64" t="s">
        <v>828</v>
      </c>
      <c r="F252" s="64" t="s">
        <v>41</v>
      </c>
      <c r="G252" s="64" t="s">
        <v>34</v>
      </c>
      <c r="H252" s="64" t="s">
        <v>43</v>
      </c>
      <c r="I252" s="64" t="s">
        <v>36</v>
      </c>
      <c r="J252" s="65">
        <v>44280000</v>
      </c>
      <c r="K252" s="64" t="s">
        <v>318</v>
      </c>
      <c r="L252" s="57" t="s">
        <v>319</v>
      </c>
      <c r="M252" s="57" t="s">
        <v>320</v>
      </c>
      <c r="N252" s="16" t="s">
        <v>24</v>
      </c>
      <c r="O252" s="16"/>
      <c r="P252" s="16"/>
    </row>
    <row r="253" spans="2:16" s="94" customFormat="1" ht="17.45" customHeight="1">
      <c r="B253" s="78">
        <v>2025</v>
      </c>
      <c r="C253" s="78">
        <v>9</v>
      </c>
      <c r="D253" s="79" t="s">
        <v>14</v>
      </c>
      <c r="E253" s="35" t="s">
        <v>2971</v>
      </c>
      <c r="F253" s="79" t="s">
        <v>33</v>
      </c>
      <c r="G253" s="79" t="s">
        <v>34</v>
      </c>
      <c r="H253" s="35" t="s">
        <v>43</v>
      </c>
      <c r="I253" s="35" t="s">
        <v>44</v>
      </c>
      <c r="J253" s="41">
        <v>10180000</v>
      </c>
      <c r="K253" s="35" t="s">
        <v>958</v>
      </c>
      <c r="L253" s="92" t="s">
        <v>1510</v>
      </c>
      <c r="M253" s="92" t="s">
        <v>1511</v>
      </c>
      <c r="N253" s="16" t="s">
        <v>24</v>
      </c>
      <c r="O253" s="92"/>
      <c r="P253" s="92" t="s">
        <v>78</v>
      </c>
    </row>
    <row r="254" spans="2:16" s="94" customFormat="1" ht="17.45" customHeight="1">
      <c r="B254" s="14">
        <v>2025</v>
      </c>
      <c r="C254" s="14">
        <v>9</v>
      </c>
      <c r="D254" s="16" t="s">
        <v>14</v>
      </c>
      <c r="E254" s="16" t="s">
        <v>2977</v>
      </c>
      <c r="F254" s="16" t="s">
        <v>219</v>
      </c>
      <c r="G254" s="16" t="s">
        <v>42</v>
      </c>
      <c r="H254" s="16" t="s">
        <v>998</v>
      </c>
      <c r="I254" s="16" t="s">
        <v>44</v>
      </c>
      <c r="J254" s="58">
        <v>20000000</v>
      </c>
      <c r="K254" s="16" t="s">
        <v>339</v>
      </c>
      <c r="L254" s="14" t="s">
        <v>2975</v>
      </c>
      <c r="M254" s="14" t="s">
        <v>2976</v>
      </c>
      <c r="N254" s="16" t="s">
        <v>24</v>
      </c>
      <c r="O254" s="14"/>
      <c r="P254" s="14" t="s">
        <v>66</v>
      </c>
    </row>
    <row r="255" spans="2:16" s="94" customFormat="1" ht="17.45" customHeight="1">
      <c r="B255" s="60">
        <v>2025</v>
      </c>
      <c r="C255" s="60">
        <v>9</v>
      </c>
      <c r="D255" s="31" t="s">
        <v>14</v>
      </c>
      <c r="E255" s="31" t="s">
        <v>2978</v>
      </c>
      <c r="F255" s="31" t="s">
        <v>219</v>
      </c>
      <c r="G255" s="31" t="s">
        <v>42</v>
      </c>
      <c r="H255" s="31" t="s">
        <v>998</v>
      </c>
      <c r="I255" s="31" t="s">
        <v>44</v>
      </c>
      <c r="J255" s="33">
        <v>20000000</v>
      </c>
      <c r="K255" s="31" t="s">
        <v>339</v>
      </c>
      <c r="L255" s="60" t="s">
        <v>2975</v>
      </c>
      <c r="M255" s="60" t="s">
        <v>2976</v>
      </c>
      <c r="N255" s="16" t="s">
        <v>24</v>
      </c>
      <c r="O255" s="60"/>
      <c r="P255" s="60" t="s">
        <v>66</v>
      </c>
    </row>
    <row r="256" spans="2:16" s="94" customFormat="1" ht="17.45" customHeight="1">
      <c r="B256" s="14">
        <v>2025</v>
      </c>
      <c r="C256" s="60">
        <v>9</v>
      </c>
      <c r="D256" s="31" t="s">
        <v>14</v>
      </c>
      <c r="E256" s="31" t="s">
        <v>805</v>
      </c>
      <c r="F256" s="31" t="s">
        <v>219</v>
      </c>
      <c r="G256" s="31" t="s">
        <v>42</v>
      </c>
      <c r="H256" s="31" t="s">
        <v>35</v>
      </c>
      <c r="I256" s="31" t="s">
        <v>36</v>
      </c>
      <c r="J256" s="33">
        <v>111319000</v>
      </c>
      <c r="K256" s="31" t="s">
        <v>189</v>
      </c>
      <c r="L256" s="60" t="s">
        <v>470</v>
      </c>
      <c r="M256" s="60" t="s">
        <v>547</v>
      </c>
      <c r="N256" s="16" t="s">
        <v>24</v>
      </c>
      <c r="O256" s="60"/>
      <c r="P256" s="60"/>
    </row>
    <row r="257" spans="2:16" s="94" customFormat="1" ht="17.45" customHeight="1">
      <c r="B257" s="60">
        <v>2025</v>
      </c>
      <c r="C257" s="60">
        <v>9</v>
      </c>
      <c r="D257" s="31" t="s">
        <v>14</v>
      </c>
      <c r="E257" s="31" t="s">
        <v>806</v>
      </c>
      <c r="F257" s="31" t="s">
        <v>219</v>
      </c>
      <c r="G257" s="31" t="s">
        <v>42</v>
      </c>
      <c r="H257" s="31" t="s">
        <v>35</v>
      </c>
      <c r="I257" s="31" t="s">
        <v>36</v>
      </c>
      <c r="J257" s="33">
        <v>115164000</v>
      </c>
      <c r="K257" s="31" t="s">
        <v>189</v>
      </c>
      <c r="L257" s="60" t="s">
        <v>470</v>
      </c>
      <c r="M257" s="60" t="s">
        <v>547</v>
      </c>
      <c r="N257" s="16" t="s">
        <v>24</v>
      </c>
      <c r="O257" s="60"/>
      <c r="P257" s="60"/>
    </row>
    <row r="258" spans="2:16" s="94" customFormat="1" ht="17.45" customHeight="1">
      <c r="B258" s="16">
        <v>2025</v>
      </c>
      <c r="C258" s="16">
        <v>9</v>
      </c>
      <c r="D258" s="16" t="s">
        <v>14</v>
      </c>
      <c r="E258" s="16" t="s">
        <v>3011</v>
      </c>
      <c r="F258" s="16" t="s">
        <v>219</v>
      </c>
      <c r="G258" s="16" t="s">
        <v>34</v>
      </c>
      <c r="H258" s="16" t="s">
        <v>43</v>
      </c>
      <c r="I258" s="16" t="s">
        <v>44</v>
      </c>
      <c r="J258" s="58">
        <v>22000000</v>
      </c>
      <c r="K258" s="16" t="s">
        <v>314</v>
      </c>
      <c r="L258" s="16" t="s">
        <v>3009</v>
      </c>
      <c r="M258" s="16" t="s">
        <v>3010</v>
      </c>
      <c r="N258" s="16" t="s">
        <v>24</v>
      </c>
      <c r="O258" s="16"/>
      <c r="P258" s="16" t="s">
        <v>78</v>
      </c>
    </row>
    <row r="259" spans="2:16" s="94" customFormat="1" ht="17.45" customHeight="1">
      <c r="B259" s="60">
        <v>2025</v>
      </c>
      <c r="C259" s="60">
        <v>9</v>
      </c>
      <c r="D259" s="31" t="s">
        <v>14</v>
      </c>
      <c r="E259" s="59" t="s">
        <v>2752</v>
      </c>
      <c r="F259" s="31" t="s">
        <v>33</v>
      </c>
      <c r="G259" s="31" t="s">
        <v>34</v>
      </c>
      <c r="H259" s="59" t="s">
        <v>43</v>
      </c>
      <c r="I259" s="31" t="s">
        <v>44</v>
      </c>
      <c r="J259" s="32">
        <v>30000000</v>
      </c>
      <c r="K259" s="59" t="s">
        <v>220</v>
      </c>
      <c r="L259" s="59" t="s">
        <v>813</v>
      </c>
      <c r="M259" s="59" t="s">
        <v>2753</v>
      </c>
      <c r="N259" s="16" t="s">
        <v>24</v>
      </c>
      <c r="O259" s="59"/>
      <c r="P259" s="59" t="s">
        <v>78</v>
      </c>
    </row>
    <row r="260" spans="2:16" s="94" customFormat="1" ht="17.45" customHeight="1">
      <c r="B260" s="60">
        <v>2025</v>
      </c>
      <c r="C260" s="60">
        <v>9</v>
      </c>
      <c r="D260" s="31" t="s">
        <v>14</v>
      </c>
      <c r="E260" s="59" t="s">
        <v>2754</v>
      </c>
      <c r="F260" s="31" t="s">
        <v>33</v>
      </c>
      <c r="G260" s="31" t="s">
        <v>34</v>
      </c>
      <c r="H260" s="59" t="s">
        <v>43</v>
      </c>
      <c r="I260" s="31" t="s">
        <v>36</v>
      </c>
      <c r="J260" s="32">
        <v>25000000</v>
      </c>
      <c r="K260" s="59" t="s">
        <v>220</v>
      </c>
      <c r="L260" s="59" t="s">
        <v>832</v>
      </c>
      <c r="M260" s="59" t="s">
        <v>814</v>
      </c>
      <c r="N260" s="16" t="s">
        <v>24</v>
      </c>
      <c r="O260" s="59"/>
      <c r="P260" s="59"/>
    </row>
    <row r="261" spans="2:16" s="94" customFormat="1" ht="17.45" customHeight="1">
      <c r="B261" s="60">
        <v>2025</v>
      </c>
      <c r="C261" s="60">
        <v>9</v>
      </c>
      <c r="D261" s="31" t="s">
        <v>14</v>
      </c>
      <c r="E261" s="59" t="s">
        <v>2755</v>
      </c>
      <c r="F261" s="31" t="s">
        <v>33</v>
      </c>
      <c r="G261" s="31" t="s">
        <v>34</v>
      </c>
      <c r="H261" s="59" t="s">
        <v>43</v>
      </c>
      <c r="I261" s="31" t="s">
        <v>36</v>
      </c>
      <c r="J261" s="32">
        <v>20000000</v>
      </c>
      <c r="K261" s="59" t="s">
        <v>220</v>
      </c>
      <c r="L261" s="59" t="s">
        <v>832</v>
      </c>
      <c r="M261" s="59" t="s">
        <v>814</v>
      </c>
      <c r="N261" s="16" t="s">
        <v>24</v>
      </c>
      <c r="O261" s="59"/>
      <c r="P261" s="59"/>
    </row>
    <row r="262" spans="2:16" s="94" customFormat="1" ht="17.45" customHeight="1">
      <c r="B262" s="60">
        <v>2025</v>
      </c>
      <c r="C262" s="60">
        <v>9</v>
      </c>
      <c r="D262" s="31" t="s">
        <v>14</v>
      </c>
      <c r="E262" s="31" t="s">
        <v>815</v>
      </c>
      <c r="F262" s="59" t="s">
        <v>33</v>
      </c>
      <c r="G262" s="59" t="s">
        <v>34</v>
      </c>
      <c r="H262" s="59" t="s">
        <v>43</v>
      </c>
      <c r="I262" s="59" t="s">
        <v>44</v>
      </c>
      <c r="J262" s="33">
        <v>50000000</v>
      </c>
      <c r="K262" s="31" t="s">
        <v>221</v>
      </c>
      <c r="L262" s="31" t="s">
        <v>787</v>
      </c>
      <c r="M262" s="31" t="s">
        <v>788</v>
      </c>
      <c r="N262" s="16" t="s">
        <v>24</v>
      </c>
      <c r="O262" s="60"/>
      <c r="P262" s="31" t="s">
        <v>78</v>
      </c>
    </row>
    <row r="263" spans="2:16" s="94" customFormat="1" ht="17.45" customHeight="1">
      <c r="B263" s="60">
        <v>2025</v>
      </c>
      <c r="C263" s="60">
        <v>9</v>
      </c>
      <c r="D263" s="31" t="s">
        <v>14</v>
      </c>
      <c r="E263" s="31" t="s">
        <v>2771</v>
      </c>
      <c r="F263" s="31" t="s">
        <v>219</v>
      </c>
      <c r="G263" s="31" t="s">
        <v>34</v>
      </c>
      <c r="H263" s="31" t="s">
        <v>43</v>
      </c>
      <c r="I263" s="31" t="s">
        <v>44</v>
      </c>
      <c r="J263" s="33">
        <v>21000000</v>
      </c>
      <c r="K263" s="31" t="s">
        <v>2772</v>
      </c>
      <c r="L263" s="60" t="s">
        <v>899</v>
      </c>
      <c r="M263" s="60" t="s">
        <v>900</v>
      </c>
      <c r="N263" s="16" t="s">
        <v>24</v>
      </c>
      <c r="O263" s="60"/>
      <c r="P263" s="61" t="s">
        <v>78</v>
      </c>
    </row>
    <row r="264" spans="2:16" s="94" customFormat="1" ht="17.45" customHeight="1">
      <c r="B264" s="59">
        <v>2025</v>
      </c>
      <c r="C264" s="59">
        <v>9</v>
      </c>
      <c r="D264" s="59" t="s">
        <v>14</v>
      </c>
      <c r="E264" s="59" t="s">
        <v>2731</v>
      </c>
      <c r="F264" s="59" t="s">
        <v>219</v>
      </c>
      <c r="G264" s="59" t="s">
        <v>34</v>
      </c>
      <c r="H264" s="59" t="s">
        <v>43</v>
      </c>
      <c r="I264" s="59" t="s">
        <v>36</v>
      </c>
      <c r="J264" s="32">
        <v>28000000</v>
      </c>
      <c r="K264" s="59" t="s">
        <v>3133</v>
      </c>
      <c r="L264" s="59" t="s">
        <v>2732</v>
      </c>
      <c r="M264" s="59" t="s">
        <v>2733</v>
      </c>
      <c r="N264" s="16" t="s">
        <v>24</v>
      </c>
      <c r="O264" s="59"/>
      <c r="P264" s="59"/>
    </row>
    <row r="265" spans="2:16" s="94" customFormat="1" ht="17.45" customHeight="1">
      <c r="B265" s="60">
        <v>2025</v>
      </c>
      <c r="C265" s="60">
        <v>9</v>
      </c>
      <c r="D265" s="31" t="s">
        <v>14</v>
      </c>
      <c r="E265" s="31" t="s">
        <v>2800</v>
      </c>
      <c r="F265" s="31" t="s">
        <v>33</v>
      </c>
      <c r="G265" s="31" t="s">
        <v>34</v>
      </c>
      <c r="H265" s="31" t="s">
        <v>43</v>
      </c>
      <c r="I265" s="31" t="s">
        <v>36</v>
      </c>
      <c r="J265" s="33">
        <v>102322000</v>
      </c>
      <c r="K265" s="31" t="s">
        <v>1264</v>
      </c>
      <c r="L265" s="60" t="s">
        <v>887</v>
      </c>
      <c r="M265" s="60" t="s">
        <v>1961</v>
      </c>
      <c r="N265" s="16" t="s">
        <v>24</v>
      </c>
      <c r="O265" s="60"/>
      <c r="P265" s="60"/>
    </row>
    <row r="266" spans="2:16" s="94" customFormat="1" ht="17.45" customHeight="1">
      <c r="B266" s="14">
        <v>2025</v>
      </c>
      <c r="C266" s="14">
        <v>9</v>
      </c>
      <c r="D266" s="16" t="s">
        <v>843</v>
      </c>
      <c r="E266" s="16" t="s">
        <v>2801</v>
      </c>
      <c r="F266" s="16" t="s">
        <v>33</v>
      </c>
      <c r="G266" s="16" t="s">
        <v>34</v>
      </c>
      <c r="H266" s="16" t="s">
        <v>43</v>
      </c>
      <c r="I266" s="16" t="s">
        <v>44</v>
      </c>
      <c r="J266" s="58">
        <v>3872000</v>
      </c>
      <c r="K266" s="16" t="s">
        <v>1264</v>
      </c>
      <c r="L266" s="14" t="s">
        <v>887</v>
      </c>
      <c r="M266" s="14" t="s">
        <v>888</v>
      </c>
      <c r="N266" s="16" t="s">
        <v>24</v>
      </c>
      <c r="O266" s="14"/>
      <c r="P266" s="14" t="s">
        <v>66</v>
      </c>
    </row>
    <row r="267" spans="2:16" s="94" customFormat="1" ht="17.45" customHeight="1">
      <c r="B267" s="14">
        <v>2025</v>
      </c>
      <c r="C267" s="14">
        <v>9</v>
      </c>
      <c r="D267" s="16" t="s">
        <v>14</v>
      </c>
      <c r="E267" s="31" t="s">
        <v>2844</v>
      </c>
      <c r="F267" s="16" t="s">
        <v>219</v>
      </c>
      <c r="G267" s="16" t="s">
        <v>34</v>
      </c>
      <c r="H267" s="16" t="s">
        <v>43</v>
      </c>
      <c r="I267" s="31" t="s">
        <v>36</v>
      </c>
      <c r="J267" s="32">
        <v>153820000</v>
      </c>
      <c r="K267" s="16" t="s">
        <v>1307</v>
      </c>
      <c r="L267" s="60" t="s">
        <v>2845</v>
      </c>
      <c r="M267" s="60" t="s">
        <v>2846</v>
      </c>
      <c r="N267" s="16" t="s">
        <v>24</v>
      </c>
      <c r="O267" s="60"/>
      <c r="P267" s="60"/>
    </row>
    <row r="268" spans="2:16" s="94" customFormat="1" ht="17.45" customHeight="1">
      <c r="B268" s="14">
        <v>2025</v>
      </c>
      <c r="C268" s="14">
        <v>9</v>
      </c>
      <c r="D268" s="16" t="s">
        <v>14</v>
      </c>
      <c r="E268" s="31" t="s">
        <v>2847</v>
      </c>
      <c r="F268" s="31" t="s">
        <v>219</v>
      </c>
      <c r="G268" s="31" t="s">
        <v>34</v>
      </c>
      <c r="H268" s="31" t="s">
        <v>43</v>
      </c>
      <c r="I268" s="31" t="s">
        <v>36</v>
      </c>
      <c r="J268" s="32">
        <v>12144000</v>
      </c>
      <c r="K268" s="16" t="s">
        <v>1307</v>
      </c>
      <c r="L268" s="60" t="s">
        <v>2845</v>
      </c>
      <c r="M268" s="60" t="s">
        <v>2848</v>
      </c>
      <c r="N268" s="16" t="s">
        <v>24</v>
      </c>
      <c r="O268" s="60"/>
      <c r="P268" s="60"/>
    </row>
    <row r="269" spans="2:16" s="94" customFormat="1" ht="17.45" customHeight="1">
      <c r="B269" s="14">
        <v>2025</v>
      </c>
      <c r="C269" s="14">
        <v>9</v>
      </c>
      <c r="D269" s="16" t="s">
        <v>14</v>
      </c>
      <c r="E269" s="31" t="s">
        <v>2849</v>
      </c>
      <c r="F269" s="16" t="s">
        <v>219</v>
      </c>
      <c r="G269" s="16" t="s">
        <v>34</v>
      </c>
      <c r="H269" s="16" t="s">
        <v>43</v>
      </c>
      <c r="I269" s="16" t="s">
        <v>36</v>
      </c>
      <c r="J269" s="65">
        <v>445026000</v>
      </c>
      <c r="K269" s="16" t="s">
        <v>1307</v>
      </c>
      <c r="L269" s="14" t="s">
        <v>2845</v>
      </c>
      <c r="M269" s="14" t="s">
        <v>2846</v>
      </c>
      <c r="N269" s="16" t="s">
        <v>24</v>
      </c>
      <c r="O269" s="14"/>
      <c r="P269" s="14"/>
    </row>
    <row r="270" spans="2:16" s="94" customFormat="1" ht="17.45" customHeight="1">
      <c r="B270" s="107">
        <v>2025</v>
      </c>
      <c r="C270" s="37">
        <v>9</v>
      </c>
      <c r="D270" s="37" t="s">
        <v>14</v>
      </c>
      <c r="E270" s="37" t="s">
        <v>1149</v>
      </c>
      <c r="F270" s="37" t="s">
        <v>33</v>
      </c>
      <c r="G270" s="37" t="s">
        <v>34</v>
      </c>
      <c r="H270" s="37" t="s">
        <v>43</v>
      </c>
      <c r="I270" s="37" t="s">
        <v>44</v>
      </c>
      <c r="J270" s="194">
        <v>20000000</v>
      </c>
      <c r="K270" s="105" t="s">
        <v>1148</v>
      </c>
      <c r="L270" s="128" t="s">
        <v>1150</v>
      </c>
      <c r="M270" s="128" t="s">
        <v>1151</v>
      </c>
      <c r="N270" s="16" t="s">
        <v>24</v>
      </c>
      <c r="O270" s="128"/>
      <c r="P270" s="128" t="s">
        <v>78</v>
      </c>
    </row>
    <row r="271" spans="2:16" s="94" customFormat="1" ht="17.45" customHeight="1">
      <c r="B271" s="64">
        <v>2025</v>
      </c>
      <c r="C271" s="64">
        <v>9</v>
      </c>
      <c r="D271" s="64" t="s">
        <v>14</v>
      </c>
      <c r="E271" s="59" t="s">
        <v>3042</v>
      </c>
      <c r="F271" s="64" t="s">
        <v>219</v>
      </c>
      <c r="G271" s="64" t="s">
        <v>42</v>
      </c>
      <c r="H271" s="64" t="s">
        <v>43</v>
      </c>
      <c r="I271" s="64" t="s">
        <v>36</v>
      </c>
      <c r="J271" s="32">
        <v>863412000</v>
      </c>
      <c r="K271" s="64" t="s">
        <v>177</v>
      </c>
      <c r="L271" s="64" t="s">
        <v>3043</v>
      </c>
      <c r="M271" s="64" t="s">
        <v>259</v>
      </c>
      <c r="N271" s="31" t="s">
        <v>3117</v>
      </c>
      <c r="O271" s="64"/>
      <c r="P271" s="57"/>
    </row>
    <row r="272" spans="2:16" s="94" customFormat="1" ht="17.45" customHeight="1">
      <c r="B272" s="64">
        <v>2025</v>
      </c>
      <c r="C272" s="64">
        <v>9</v>
      </c>
      <c r="D272" s="64" t="s">
        <v>14</v>
      </c>
      <c r="E272" s="59" t="s">
        <v>3044</v>
      </c>
      <c r="F272" s="59" t="s">
        <v>219</v>
      </c>
      <c r="G272" s="59" t="s">
        <v>34</v>
      </c>
      <c r="H272" s="59" t="s">
        <v>3141</v>
      </c>
      <c r="I272" s="59" t="s">
        <v>36</v>
      </c>
      <c r="J272" s="32">
        <v>163000000</v>
      </c>
      <c r="K272" s="64" t="s">
        <v>267</v>
      </c>
      <c r="L272" s="59" t="s">
        <v>3045</v>
      </c>
      <c r="M272" s="59" t="s">
        <v>3046</v>
      </c>
      <c r="N272" s="16" t="s">
        <v>24</v>
      </c>
      <c r="O272" s="59"/>
      <c r="P272" s="61"/>
    </row>
    <row r="273" spans="2:16" s="94" customFormat="1" ht="17.45" customHeight="1">
      <c r="B273" s="64">
        <v>2025</v>
      </c>
      <c r="C273" s="64">
        <v>9</v>
      </c>
      <c r="D273" s="64" t="s">
        <v>14</v>
      </c>
      <c r="E273" s="64" t="s">
        <v>3047</v>
      </c>
      <c r="F273" s="64" t="s">
        <v>219</v>
      </c>
      <c r="G273" s="64" t="s">
        <v>34</v>
      </c>
      <c r="H273" s="64" t="s">
        <v>3141</v>
      </c>
      <c r="I273" s="64" t="s">
        <v>36</v>
      </c>
      <c r="J273" s="65">
        <v>19000000</v>
      </c>
      <c r="K273" s="64" t="s">
        <v>267</v>
      </c>
      <c r="L273" s="64" t="s">
        <v>315</v>
      </c>
      <c r="M273" s="64" t="s">
        <v>771</v>
      </c>
      <c r="N273" s="16" t="s">
        <v>24</v>
      </c>
      <c r="O273" s="64"/>
      <c r="P273" s="57"/>
    </row>
    <row r="274" spans="2:16" s="94" customFormat="1" ht="17.45" customHeight="1">
      <c r="B274" s="64">
        <v>2025</v>
      </c>
      <c r="C274" s="64">
        <v>9</v>
      </c>
      <c r="D274" s="64" t="s">
        <v>14</v>
      </c>
      <c r="E274" s="59" t="s">
        <v>3071</v>
      </c>
      <c r="F274" s="64" t="s">
        <v>219</v>
      </c>
      <c r="G274" s="64" t="s">
        <v>865</v>
      </c>
      <c r="H274" s="64" t="s">
        <v>35</v>
      </c>
      <c r="I274" s="64" t="s">
        <v>44</v>
      </c>
      <c r="J274" s="65">
        <v>6050000</v>
      </c>
      <c r="K274" s="64" t="s">
        <v>3072</v>
      </c>
      <c r="L274" s="64" t="s">
        <v>3073</v>
      </c>
      <c r="M274" s="64" t="s">
        <v>3074</v>
      </c>
      <c r="N274" s="16" t="s">
        <v>24</v>
      </c>
      <c r="O274" s="64"/>
      <c r="P274" s="59" t="s">
        <v>78</v>
      </c>
    </row>
    <row r="275" spans="2:16" s="94" customFormat="1" ht="17.45" customHeight="1">
      <c r="B275" s="61">
        <v>2025</v>
      </c>
      <c r="C275" s="61">
        <v>9</v>
      </c>
      <c r="D275" s="59" t="s">
        <v>14</v>
      </c>
      <c r="E275" s="59" t="s">
        <v>3067</v>
      </c>
      <c r="F275" s="59" t="s">
        <v>33</v>
      </c>
      <c r="G275" s="59" t="s">
        <v>34</v>
      </c>
      <c r="H275" s="59" t="s">
        <v>43</v>
      </c>
      <c r="I275" s="59" t="s">
        <v>44</v>
      </c>
      <c r="J275" s="32">
        <v>50000000</v>
      </c>
      <c r="K275" s="59" t="s">
        <v>1037</v>
      </c>
      <c r="L275" s="61" t="s">
        <v>1079</v>
      </c>
      <c r="M275" s="61" t="s">
        <v>1080</v>
      </c>
      <c r="N275" s="16" t="s">
        <v>24</v>
      </c>
      <c r="O275" s="61"/>
      <c r="P275" s="61" t="s">
        <v>78</v>
      </c>
    </row>
    <row r="276" spans="2:16" s="94" customFormat="1" ht="17.45" customHeight="1">
      <c r="B276" s="57">
        <v>2025</v>
      </c>
      <c r="C276" s="57">
        <v>9</v>
      </c>
      <c r="D276" s="64" t="s">
        <v>14</v>
      </c>
      <c r="E276" s="59" t="s">
        <v>3068</v>
      </c>
      <c r="F276" s="64" t="s">
        <v>33</v>
      </c>
      <c r="G276" s="64" t="s">
        <v>42</v>
      </c>
      <c r="H276" s="64" t="s">
        <v>43</v>
      </c>
      <c r="I276" s="64" t="s">
        <v>44</v>
      </c>
      <c r="J276" s="65">
        <v>12446000</v>
      </c>
      <c r="K276" s="64" t="s">
        <v>1037</v>
      </c>
      <c r="L276" s="57" t="s">
        <v>1042</v>
      </c>
      <c r="M276" s="57" t="s">
        <v>1043</v>
      </c>
      <c r="N276" s="16" t="s">
        <v>24</v>
      </c>
      <c r="O276" s="57"/>
      <c r="P276" s="61" t="s">
        <v>78</v>
      </c>
    </row>
    <row r="277" spans="2:16" s="94" customFormat="1" ht="17.45" customHeight="1">
      <c r="B277" s="14">
        <v>2025</v>
      </c>
      <c r="C277" s="60">
        <v>9</v>
      </c>
      <c r="D277" s="31" t="s">
        <v>14</v>
      </c>
      <c r="E277" s="31" t="s">
        <v>2795</v>
      </c>
      <c r="F277" s="16" t="s">
        <v>219</v>
      </c>
      <c r="G277" s="31" t="s">
        <v>34</v>
      </c>
      <c r="H277" s="31" t="s">
        <v>43</v>
      </c>
      <c r="I277" s="31" t="s">
        <v>36</v>
      </c>
      <c r="J277" s="33">
        <v>11000000</v>
      </c>
      <c r="K277" s="16" t="s">
        <v>1239</v>
      </c>
      <c r="L277" s="60" t="s">
        <v>1245</v>
      </c>
      <c r="M277" s="14" t="s">
        <v>1246</v>
      </c>
      <c r="N277" s="16" t="s">
        <v>24</v>
      </c>
      <c r="O277" s="60"/>
      <c r="P277" s="60" t="s">
        <v>78</v>
      </c>
    </row>
    <row r="278" spans="2:16" s="94" customFormat="1" ht="17.45" customHeight="1">
      <c r="B278" s="14">
        <v>2025</v>
      </c>
      <c r="C278" s="60">
        <v>9</v>
      </c>
      <c r="D278" s="31" t="s">
        <v>14</v>
      </c>
      <c r="E278" s="31" t="s">
        <v>2796</v>
      </c>
      <c r="F278" s="31" t="s">
        <v>33</v>
      </c>
      <c r="G278" s="31" t="s">
        <v>34</v>
      </c>
      <c r="H278" s="31" t="s">
        <v>35</v>
      </c>
      <c r="I278" s="31" t="s">
        <v>44</v>
      </c>
      <c r="J278" s="33">
        <v>968000</v>
      </c>
      <c r="K278" s="31" t="s">
        <v>1239</v>
      </c>
      <c r="L278" s="60" t="s">
        <v>1245</v>
      </c>
      <c r="M278" s="60" t="s">
        <v>1246</v>
      </c>
      <c r="N278" s="16" t="s">
        <v>24</v>
      </c>
      <c r="O278" s="60"/>
      <c r="P278" s="60" t="s">
        <v>78</v>
      </c>
    </row>
    <row r="279" spans="2:16" s="94" customFormat="1" ht="17.45" customHeight="1">
      <c r="B279" s="64">
        <v>2025</v>
      </c>
      <c r="C279" s="64">
        <v>9</v>
      </c>
      <c r="D279" s="64" t="s">
        <v>14</v>
      </c>
      <c r="E279" s="59" t="s">
        <v>2781</v>
      </c>
      <c r="F279" s="64" t="s">
        <v>219</v>
      </c>
      <c r="G279" s="64" t="s">
        <v>34</v>
      </c>
      <c r="H279" s="64" t="s">
        <v>43</v>
      </c>
      <c r="I279" s="64" t="s">
        <v>36</v>
      </c>
      <c r="J279" s="65">
        <v>40201000</v>
      </c>
      <c r="K279" s="31" t="s">
        <v>84</v>
      </c>
      <c r="L279" s="31" t="s">
        <v>2782</v>
      </c>
      <c r="M279" s="31" t="s">
        <v>561</v>
      </c>
      <c r="N279" s="16" t="s">
        <v>24</v>
      </c>
      <c r="O279" s="14"/>
      <c r="P279" s="14"/>
    </row>
    <row r="280" spans="2:16" s="94" customFormat="1" ht="17.45" customHeight="1">
      <c r="B280" s="64">
        <v>2025</v>
      </c>
      <c r="C280" s="64">
        <v>9</v>
      </c>
      <c r="D280" s="64" t="s">
        <v>14</v>
      </c>
      <c r="E280" s="64" t="s">
        <v>2783</v>
      </c>
      <c r="F280" s="64" t="s">
        <v>219</v>
      </c>
      <c r="G280" s="64" t="s">
        <v>42</v>
      </c>
      <c r="H280" s="64" t="s">
        <v>43</v>
      </c>
      <c r="I280" s="64" t="s">
        <v>36</v>
      </c>
      <c r="J280" s="65">
        <v>44325000</v>
      </c>
      <c r="K280" s="16" t="s">
        <v>84</v>
      </c>
      <c r="L280" s="16" t="s">
        <v>2782</v>
      </c>
      <c r="M280" s="16" t="s">
        <v>561</v>
      </c>
      <c r="N280" s="16" t="s">
        <v>24</v>
      </c>
      <c r="O280" s="14"/>
      <c r="P280" s="60"/>
    </row>
    <row r="281" spans="2:16" s="94" customFormat="1" ht="17.45" customHeight="1">
      <c r="B281" s="14">
        <v>2025</v>
      </c>
      <c r="C281" s="31">
        <v>9</v>
      </c>
      <c r="D281" s="31" t="s">
        <v>14</v>
      </c>
      <c r="E281" s="31" t="s">
        <v>2774</v>
      </c>
      <c r="F281" s="31" t="s">
        <v>219</v>
      </c>
      <c r="G281" s="31" t="s">
        <v>34</v>
      </c>
      <c r="H281" s="31" t="s">
        <v>43</v>
      </c>
      <c r="I281" s="31" t="s">
        <v>36</v>
      </c>
      <c r="J281" s="33">
        <v>22989000</v>
      </c>
      <c r="K281" s="16" t="s">
        <v>369</v>
      </c>
      <c r="L281" s="16" t="s">
        <v>418</v>
      </c>
      <c r="M281" s="16" t="s">
        <v>419</v>
      </c>
      <c r="N281" s="16" t="s">
        <v>24</v>
      </c>
      <c r="O281" s="60"/>
      <c r="P281" s="60"/>
    </row>
    <row r="282" spans="2:16" s="94" customFormat="1" ht="17.45" customHeight="1">
      <c r="B282" s="16">
        <v>2025</v>
      </c>
      <c r="C282" s="16">
        <v>9</v>
      </c>
      <c r="D282" s="16" t="s">
        <v>14</v>
      </c>
      <c r="E282" s="16" t="s">
        <v>3098</v>
      </c>
      <c r="F282" s="16" t="s">
        <v>219</v>
      </c>
      <c r="G282" s="16" t="s">
        <v>34</v>
      </c>
      <c r="H282" s="16" t="s">
        <v>43</v>
      </c>
      <c r="I282" s="16" t="s">
        <v>44</v>
      </c>
      <c r="J282" s="58">
        <v>8140000000</v>
      </c>
      <c r="K282" s="16" t="s">
        <v>190</v>
      </c>
      <c r="L282" s="16" t="s">
        <v>1751</v>
      </c>
      <c r="M282" s="16" t="s">
        <v>1752</v>
      </c>
      <c r="N282" s="31" t="s">
        <v>3117</v>
      </c>
      <c r="O282" s="16"/>
      <c r="P282" s="16"/>
    </row>
    <row r="283" spans="2:16" s="94" customFormat="1" ht="17.45" customHeight="1">
      <c r="B283" s="60">
        <v>2025</v>
      </c>
      <c r="C283" s="60">
        <v>9</v>
      </c>
      <c r="D283" s="31" t="s">
        <v>14</v>
      </c>
      <c r="E283" s="31" t="s">
        <v>3105</v>
      </c>
      <c r="F283" s="31" t="s">
        <v>33</v>
      </c>
      <c r="G283" s="31" t="s">
        <v>34</v>
      </c>
      <c r="H283" s="31" t="s">
        <v>43</v>
      </c>
      <c r="I283" s="31" t="s">
        <v>44</v>
      </c>
      <c r="J283" s="33">
        <v>2000000</v>
      </c>
      <c r="K283" s="31" t="s">
        <v>1095</v>
      </c>
      <c r="L283" s="60" t="s">
        <v>1769</v>
      </c>
      <c r="M283" s="60" t="s">
        <v>1770</v>
      </c>
      <c r="N283" s="16" t="s">
        <v>24</v>
      </c>
      <c r="O283" s="60"/>
      <c r="P283" s="60" t="s">
        <v>78</v>
      </c>
    </row>
    <row r="284" spans="2:16" s="94" customFormat="1" ht="17.45" customHeight="1">
      <c r="B284" s="60">
        <v>2025</v>
      </c>
      <c r="C284" s="60">
        <v>9</v>
      </c>
      <c r="D284" s="31" t="s">
        <v>14</v>
      </c>
      <c r="E284" s="31" t="s">
        <v>3106</v>
      </c>
      <c r="F284" s="31" t="s">
        <v>219</v>
      </c>
      <c r="G284" s="31" t="s">
        <v>34</v>
      </c>
      <c r="H284" s="31" t="s">
        <v>43</v>
      </c>
      <c r="I284" s="31" t="s">
        <v>44</v>
      </c>
      <c r="J284" s="33">
        <v>2000000</v>
      </c>
      <c r="K284" s="31" t="s">
        <v>1095</v>
      </c>
      <c r="L284" s="60" t="s">
        <v>1769</v>
      </c>
      <c r="M284" s="60" t="s">
        <v>1770</v>
      </c>
      <c r="N284" s="16" t="s">
        <v>24</v>
      </c>
      <c r="O284" s="60"/>
      <c r="P284" s="60" t="s">
        <v>78</v>
      </c>
    </row>
    <row r="285" spans="2:16" s="94" customFormat="1" ht="17.45" customHeight="1">
      <c r="B285" s="60">
        <v>2025</v>
      </c>
      <c r="C285" s="60">
        <v>9</v>
      </c>
      <c r="D285" s="31" t="s">
        <v>15</v>
      </c>
      <c r="E285" s="31" t="s">
        <v>3101</v>
      </c>
      <c r="F285" s="31" t="s">
        <v>219</v>
      </c>
      <c r="G285" s="31" t="s">
        <v>34</v>
      </c>
      <c r="H285" s="31" t="s">
        <v>43</v>
      </c>
      <c r="I285" s="31" t="s">
        <v>36</v>
      </c>
      <c r="J285" s="33">
        <v>1045000000</v>
      </c>
      <c r="K285" s="31" t="s">
        <v>191</v>
      </c>
      <c r="L285" s="60" t="s">
        <v>3102</v>
      </c>
      <c r="M285" s="60" t="s">
        <v>3103</v>
      </c>
      <c r="N285" s="31" t="s">
        <v>3117</v>
      </c>
      <c r="O285" s="60"/>
      <c r="P285" s="60"/>
    </row>
    <row r="286" spans="2:16" s="94" customFormat="1" ht="17.45" customHeight="1">
      <c r="B286" s="16">
        <v>2025</v>
      </c>
      <c r="C286" s="16">
        <v>9</v>
      </c>
      <c r="D286" s="16" t="s">
        <v>14</v>
      </c>
      <c r="E286" s="16" t="s">
        <v>3111</v>
      </c>
      <c r="F286" s="16" t="s">
        <v>219</v>
      </c>
      <c r="G286" s="16" t="s">
        <v>34</v>
      </c>
      <c r="H286" s="16" t="s">
        <v>43</v>
      </c>
      <c r="I286" s="16" t="s">
        <v>44</v>
      </c>
      <c r="J286" s="58">
        <v>20000000</v>
      </c>
      <c r="K286" s="16" t="s">
        <v>430</v>
      </c>
      <c r="L286" s="16" t="s">
        <v>1123</v>
      </c>
      <c r="M286" s="16" t="s">
        <v>3112</v>
      </c>
      <c r="N286" s="16" t="s">
        <v>24</v>
      </c>
      <c r="O286" s="16"/>
      <c r="P286" s="31" t="s">
        <v>78</v>
      </c>
    </row>
  </sheetData>
  <autoFilter ref="B4:P286" xr:uid="{0C5237CA-9917-4C3E-9FF5-7F97B6685DA6}"/>
  <sortState ref="B5:P286">
    <sortCondition ref="C5:C286"/>
    <sortCondition ref="K5:K286"/>
  </sortState>
  <mergeCells count="1">
    <mergeCell ref="B3:P3"/>
  </mergeCells>
  <phoneticPr fontId="4" type="noConversion"/>
  <dataValidations count="8">
    <dataValidation type="list" allowBlank="1" showInputMessage="1" showErrorMessage="1" sqref="F7:F9 F5 F12:F37 F40:F57 F60:F66 F189:F193 F164:F185 F197:F206 F232:F235 F212:F219 F209:F210 F224:F225 F227:F229 F237:F245 F247:F248 F252:F255 F257:F262 F265:F282 F285:F286 F70:F161" xr:uid="{00000000-0002-0000-0300-000000000000}">
      <formula1>"신규,장기"</formula1>
    </dataValidation>
    <dataValidation type="list" allowBlank="1" showInputMessage="1" showErrorMessage="1" sqref="G7:G9 G5 G12:G37 G40:G57 G60:G66 G189:G193 G164:G185 G197:G206 G232:G235 G212:G219 G209:G210 G224:G225 G227:G229 G237:G245 G247:G248 G252:G255 G257:G262 G265:G282 G285:G286 G70:G161" xr:uid="{00000000-0002-0000-0300-000001000000}">
      <formula1>"일반용역,기술용역"</formula1>
    </dataValidation>
    <dataValidation type="list" allowBlank="1" showInputMessage="1" showErrorMessage="1" sqref="H7:H9 H5 H12:H37 H40:H57 H60:H66 H189:H193 H164:H185 H197:H206 H232:H235 H212:H219 H209:H210 H224:H225 H227:H229 H237:H245 H247:H248 H252:H255 H257:H262 H265:H282 H285:H286 H70:H161" xr:uid="{00000000-0002-0000-0300-000002000000}">
      <formula1>"해당, 미해당"</formula1>
    </dataValidation>
    <dataValidation type="list" allowBlank="1" showInputMessage="1" showErrorMessage="1" sqref="N5 N103:N107 N144:N161 N283:N284 N170:N179 N198:N227 N242:N270 N96:N101 N109:N142 N163:N167 N182:N196 N229:N240 N272:N281 N286 N7:N94" xr:uid="{00000000-0002-0000-0300-000003000000}">
      <formula1>"비협정,협정"</formula1>
    </dataValidation>
    <dataValidation type="list" allowBlank="1" showInputMessage="1" showErrorMessage="1" sqref="D7:D9 D5 D12:D37 D40:D57 D60:D66 D189:D193 D164:D185 D197:D206 D232:D235 D212:D219 D209:D210 D224:D225 D227:D229 D237:D248 D252:D255 D257:D262 D265:D282 D285:D286 D70:D161" xr:uid="{00000000-0002-0000-0300-000004000000}">
      <formula1>"자체조달,중앙조달"</formula1>
    </dataValidation>
    <dataValidation type="list" allowBlank="1" showInputMessage="1" showErrorMessage="1" sqref="I7:I9 I5 I12:I36 I42:I56 I60:I62 I70:I71 I192:I193 I161 I166:I175 I179:I185 I190 I199:I205 I215:I219 I210:I211 I224 I237:I245 I248 I252 I254 I258:I262 I265:I272 I274:I282 I286 I78:I159" xr:uid="{00000000-0002-0000-0300-000005000000}">
      <formula1>"일반,PQ,수의,실적"</formula1>
    </dataValidation>
    <dataValidation type="list" allowBlank="1" showInputMessage="1" showErrorMessage="1" sqref="I37 I40:I41 I57 I63:I66 I72:I77 I160 I164:I165 I176:I178 I189 I191 I197:I198 I206 I209 I212:I214 I225 I227:I229 I232:I235 I247 I253 I255 I257 I273 I285" xr:uid="{00000000-0002-0000-0300-000007000000}">
      <formula1>"일반, 제한, 지명, 수의"</formula1>
    </dataValidation>
    <dataValidation type="list" allowBlank="1" showInputMessage="1" showErrorMessage="1" sqref="C37 C40:C41 C57 C63:C66 C72:C73 C76:C77 C206 C209 C212:C214 C225 C227:C229 C232:C235 C255 C257 C273 C285" xr:uid="{00000000-0002-0000-0300-000008000000}">
      <formula1>"1,2,3,4,5,6,7,8,9,10,11,12"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2025-07-10T01:25:28Z</dcterms:modified>
</cp:coreProperties>
</file>