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2023 계약부\발주계획\4분기\5. 게시\"/>
    </mc:Choice>
  </mc:AlternateContent>
  <xr:revisionPtr revIDLastSave="0" documentId="13_ncr:1_{F4D7D6C9-2DEC-4635-A495-32397A340D40}" xr6:coauthVersionLast="36" xr6:coauthVersionMax="36" xr10:uidLastSave="{00000000-0000-0000-0000-000000000000}"/>
  <bookViews>
    <workbookView xWindow="3630" yWindow="1365" windowWidth="22875" windowHeight="1104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공사(신규)'!$A$4:$T$4</definedName>
    <definedName name="_xlnm._FilterDatabase" localSheetId="1" hidden="1">'2) 공사(장기)'!$A$4:$P$6</definedName>
    <definedName name="_xlnm._FilterDatabase" localSheetId="2" hidden="1">'3) 구매'!$A$4:$U$517</definedName>
    <definedName name="_xlnm._FilterDatabase" localSheetId="3" hidden="1">'4) 용역'!$A$4:$R$195</definedName>
    <definedName name="_xlnm.Print_Area" localSheetId="1">'2) 공사(장기)'!$A$1:$P$5</definedName>
    <definedName name="_xlnm.Print_Area" localSheetId="2">'3) 구매'!$A$1:$U$96</definedName>
  </definedNames>
  <calcPr calcId="191029"/>
</workbook>
</file>

<file path=xl/calcChain.xml><?xml version="1.0" encoding="utf-8"?>
<calcChain xmlns="http://schemas.openxmlformats.org/spreadsheetml/2006/main">
  <c r="L479" i="5" l="1"/>
  <c r="J479" i="5"/>
  <c r="L382" i="5"/>
  <c r="L366" i="5"/>
  <c r="L351" i="5"/>
  <c r="J72" i="5"/>
  <c r="K332" i="1"/>
  <c r="K322" i="1"/>
  <c r="K320" i="1"/>
  <c r="K319" i="1"/>
  <c r="K318" i="1"/>
  <c r="K316" i="1"/>
  <c r="M312" i="1"/>
  <c r="K312" i="1"/>
  <c r="K311" i="1"/>
  <c r="M311" i="1" s="1"/>
  <c r="K310" i="1"/>
  <c r="K309" i="1"/>
  <c r="K308" i="1"/>
  <c r="K306" i="1"/>
  <c r="K305" i="1"/>
  <c r="K304" i="1"/>
  <c r="K303" i="1"/>
  <c r="K302" i="1"/>
  <c r="K301" i="1"/>
  <c r="K300" i="1"/>
  <c r="M300" i="1" s="1"/>
  <c r="K298" i="1"/>
  <c r="K297" i="1"/>
  <c r="K296" i="1"/>
  <c r="K295" i="1"/>
  <c r="K293" i="1"/>
  <c r="K289" i="1"/>
  <c r="M289" i="1" s="1"/>
  <c r="K288" i="1"/>
  <c r="K287" i="1"/>
  <c r="K286" i="1"/>
  <c r="K285" i="1"/>
  <c r="K284" i="1"/>
  <c r="K283" i="1"/>
  <c r="K282" i="1"/>
  <c r="M267" i="1"/>
  <c r="K267" i="1"/>
  <c r="K266" i="1"/>
  <c r="K263" i="1"/>
  <c r="K262" i="1"/>
  <c r="K261" i="1"/>
  <c r="K260" i="1"/>
  <c r="K259" i="1"/>
  <c r="K253" i="1"/>
  <c r="M253" i="1" s="1"/>
  <c r="K243" i="1"/>
  <c r="M242" i="1"/>
  <c r="K242" i="1"/>
  <c r="K241" i="1"/>
  <c r="K240" i="1"/>
  <c r="M239" i="1"/>
  <c r="K239" i="1"/>
  <c r="K238" i="1"/>
  <c r="K237" i="1"/>
  <c r="K235" i="1"/>
  <c r="K234" i="1"/>
  <c r="K233" i="1"/>
  <c r="K232" i="1"/>
  <c r="K231" i="1"/>
  <c r="K230" i="1"/>
  <c r="K229" i="1"/>
  <c r="K228" i="1"/>
  <c r="L227" i="1"/>
  <c r="K227" i="1"/>
  <c r="K226" i="1"/>
  <c r="M226" i="1" s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M202" i="1" s="1"/>
  <c r="L201" i="1"/>
  <c r="K201" i="1"/>
  <c r="K197" i="1"/>
  <c r="K195" i="1"/>
  <c r="K190" i="1"/>
  <c r="K189" i="1"/>
  <c r="K188" i="1"/>
  <c r="K187" i="1"/>
  <c r="K186" i="1"/>
  <c r="K184" i="1"/>
  <c r="K183" i="1"/>
  <c r="K182" i="1"/>
  <c r="K181" i="1"/>
  <c r="K180" i="1"/>
  <c r="K179" i="1"/>
  <c r="M176" i="1"/>
  <c r="K175" i="1"/>
  <c r="K174" i="1"/>
  <c r="K173" i="1"/>
  <c r="K172" i="1"/>
  <c r="K171" i="1"/>
  <c r="K166" i="1"/>
  <c r="K164" i="1"/>
  <c r="K163" i="1"/>
  <c r="K162" i="1"/>
  <c r="K158" i="1"/>
  <c r="L158" i="1" s="1"/>
  <c r="M158" i="1" s="1"/>
  <c r="K157" i="1"/>
  <c r="L157" i="1" s="1"/>
  <c r="M157" i="1" s="1"/>
  <c r="K119" i="1"/>
  <c r="K110" i="1"/>
  <c r="K103" i="1"/>
  <c r="L103" i="1" s="1"/>
  <c r="K102" i="1"/>
  <c r="L102" i="1" s="1"/>
  <c r="M101" i="1"/>
  <c r="K101" i="1"/>
  <c r="K100" i="1"/>
  <c r="K99" i="1"/>
  <c r="K98" i="1"/>
  <c r="K97" i="1"/>
  <c r="K96" i="1"/>
  <c r="K95" i="1"/>
  <c r="K94" i="1"/>
  <c r="K93" i="1"/>
  <c r="K92" i="1"/>
  <c r="K90" i="1"/>
  <c r="M90" i="1" s="1"/>
  <c r="K89" i="1"/>
  <c r="M89" i="1" s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66" i="1"/>
  <c r="K64" i="1"/>
  <c r="K63" i="1"/>
  <c r="K62" i="1"/>
  <c r="K61" i="1"/>
  <c r="K60" i="1"/>
  <c r="K57" i="1"/>
  <c r="K56" i="1"/>
  <c r="L55" i="1"/>
  <c r="M55" i="1" s="1"/>
  <c r="K55" i="1"/>
  <c r="K54" i="1"/>
  <c r="K53" i="1"/>
  <c r="M52" i="1"/>
  <c r="K52" i="1"/>
  <c r="K51" i="1"/>
  <c r="K50" i="1"/>
  <c r="K49" i="1"/>
  <c r="K48" i="1"/>
  <c r="M47" i="1"/>
  <c r="K47" i="1"/>
  <c r="M46" i="1"/>
  <c r="K46" i="1"/>
  <c r="M45" i="1"/>
  <c r="K45" i="1"/>
  <c r="M44" i="1"/>
  <c r="K44" i="1"/>
  <c r="K43" i="1"/>
  <c r="M39" i="1"/>
  <c r="K39" i="1"/>
  <c r="K38" i="1"/>
  <c r="K37" i="1"/>
  <c r="K36" i="1"/>
  <c r="K35" i="1"/>
  <c r="K34" i="1"/>
  <c r="K33" i="1"/>
  <c r="K32" i="1"/>
  <c r="K31" i="1"/>
  <c r="K30" i="1"/>
  <c r="K29" i="1"/>
  <c r="K27" i="1"/>
  <c r="K26" i="1"/>
  <c r="L24" i="1"/>
  <c r="K24" i="1"/>
  <c r="K23" i="1"/>
  <c r="L23" i="1" s="1"/>
  <c r="K20" i="1"/>
  <c r="K19" i="1"/>
  <c r="K18" i="1"/>
  <c r="K15" i="1"/>
  <c r="K14" i="1"/>
  <c r="K13" i="1"/>
  <c r="K12" i="1"/>
  <c r="K11" i="1"/>
  <c r="M11" i="1" s="1"/>
  <c r="K10" i="1"/>
  <c r="K9" i="1"/>
  <c r="M9" i="1" s="1"/>
  <c r="K8" i="1"/>
  <c r="M8" i="1" s="1"/>
  <c r="M7" i="1"/>
  <c r="K7" i="1"/>
  <c r="I6" i="3" l="1"/>
  <c r="I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K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<sst xmlns="http://schemas.openxmlformats.org/spreadsheetml/2006/main" count="11272" uniqueCount="2893">
  <si>
    <t>공종</t>
    <phoneticPr fontId="3" type="noConversion"/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</si>
  <si>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</si>
  <si>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</si>
  <si>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</si>
  <si>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</si>
  <si>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</si>
  <si>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예산코드(17자리)</t>
    <phoneticPr fontId="3" type="noConversion"/>
  </si>
  <si>
    <t>공종</t>
    <phoneticPr fontId="3" type="noConversion"/>
  </si>
  <si>
    <t>예산코드(17자리)</t>
    <phoneticPr fontId="3" type="noConversion"/>
  </si>
  <si>
    <t>계속비전환여부</t>
    <phoneticPr fontId="3" type="noConversion"/>
  </si>
  <si>
    <t>부서명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</si>
  <si>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</si>
  <si>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</si>
  <si>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</si>
  <si>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자체조달</t>
  </si>
  <si>
    <t>중앙조달</t>
  </si>
  <si>
    <t>토목</t>
  </si>
  <si>
    <t>건축</t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</si>
  <si>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</si>
  <si>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</si>
  <si>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</si>
  <si>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</si>
  <si>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</si>
  <si>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</si>
  <si>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비협정</t>
  </si>
  <si>
    <t>계약방법</t>
    <phoneticPr fontId="3" type="noConversion"/>
  </si>
  <si>
    <t>품 명</t>
    <phoneticPr fontId="3" type="noConversion"/>
  </si>
  <si>
    <t>주요규격</t>
    <phoneticPr fontId="3" type="noConversion"/>
  </si>
  <si>
    <t>용도</t>
    <phoneticPr fontId="3" type="noConversion"/>
  </si>
  <si>
    <t>수량</t>
    <phoneticPr fontId="3" type="noConversion"/>
  </si>
  <si>
    <t>협정여부</t>
    <phoneticPr fontId="3" type="noConversion"/>
  </si>
  <si>
    <t>비고</t>
    <phoneticPr fontId="3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</si>
  <si>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</si>
  <si>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</si>
  <si>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</si>
  <si>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</si>
  <si>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</si>
  <si>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</si>
  <si>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</si>
  <si>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</si>
  <si>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</si>
  <si>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</si>
  <si>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실적</t>
  </si>
  <si>
    <t>수의</t>
  </si>
  <si>
    <t>협정</t>
  </si>
  <si>
    <t>경기도</t>
  </si>
  <si>
    <t>충청북도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</si>
  <si>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</si>
  <si>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</si>
  <si>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</si>
  <si>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</si>
  <si>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</si>
  <si>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</si>
  <si>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3" type="noConversion"/>
  </si>
  <si>
    <t>발주관급자재비
(B)(원)</t>
    <phoneticPr fontId="3" type="noConversion"/>
  </si>
  <si>
    <t>발주기타금액
(C)(원)</t>
    <phoneticPr fontId="3" type="noConversion"/>
  </si>
  <si>
    <t>비고란</t>
    <phoneticPr fontId="3" type="noConversion"/>
  </si>
  <si>
    <t>수의계약사유</t>
    <phoneticPr fontId="3" type="noConversion"/>
  </si>
  <si>
    <t>금액단위 : 원</t>
    <phoneticPr fontId="3" type="noConversion"/>
  </si>
  <si>
    <t>금년도 집행금액
(A)</t>
    <phoneticPr fontId="3" type="noConversion"/>
  </si>
  <si>
    <t>구매예정금액(원)</t>
    <phoneticPr fontId="3" type="noConversion"/>
  </si>
  <si>
    <t>예산액(원)</t>
    <phoneticPr fontId="3" type="noConversion"/>
  </si>
  <si>
    <t>기타</t>
  </si>
  <si>
    <t>집행잔액
(B)</t>
    <phoneticPr fontId="3" type="noConversion"/>
  </si>
  <si>
    <t>충청남도</t>
  </si>
  <si>
    <t>전라북도</t>
  </si>
  <si>
    <t>토건</t>
  </si>
  <si>
    <t>경상남도</t>
  </si>
  <si>
    <t>전북지역본부 순창지사 수자원관리부</t>
  </si>
  <si>
    <t>인천광역시</t>
  </si>
  <si>
    <t>국가계약법 시행령 제26조 제1항 제5호 가목</t>
  </si>
  <si>
    <t>전문</t>
  </si>
  <si>
    <t>전남지역본부 영광지사 수자원관리부</t>
  </si>
  <si>
    <t>전북지역본부 군산지사 수자원관리부</t>
  </si>
  <si>
    <t>세종특별자치시</t>
  </si>
  <si>
    <t>김세윤</t>
  </si>
  <si>
    <t>063-650-7065</t>
  </si>
  <si>
    <t xml:space="preserve"> </t>
  </si>
  <si>
    <t>경남지역본부 함안지사 수자원관리부</t>
  </si>
  <si>
    <t>전남지역본부 환경지질부</t>
  </si>
  <si>
    <t>국가계약법 시행령 제26조 제1항 제5호</t>
  </si>
  <si>
    <t>대구광역시</t>
  </si>
  <si>
    <t>김동혁</t>
  </si>
  <si>
    <t>061-780-3139</t>
  </si>
  <si>
    <t>061-740-1170</t>
  </si>
  <si>
    <t>김동현</t>
  </si>
  <si>
    <t>061-830-2251</t>
  </si>
  <si>
    <t>063-560-1552</t>
  </si>
  <si>
    <t>식</t>
  </si>
  <si>
    <t>조달위탁</t>
  </si>
  <si>
    <t>레미콘</t>
  </si>
  <si>
    <t>㎥</t>
  </si>
  <si>
    <t>CCTV</t>
  </si>
  <si>
    <t>대</t>
  </si>
  <si>
    <t>영상감시장치</t>
  </si>
  <si>
    <t>본</t>
  </si>
  <si>
    <t>쇼핑몰</t>
  </si>
  <si>
    <t>수중펌프</t>
  </si>
  <si>
    <t>개</t>
  </si>
  <si>
    <t>수문권양기</t>
  </si>
  <si>
    <t>수배전반</t>
  </si>
  <si>
    <t>전북지역본부 익산지사 수자원관리부</t>
  </si>
  <si>
    <t>ton</t>
  </si>
  <si>
    <t>철근</t>
  </si>
  <si>
    <t>EA</t>
  </si>
  <si>
    <t>㎡</t>
  </si>
  <si>
    <t>이형철근</t>
  </si>
  <si>
    <t xml:space="preserve"> 대 </t>
  </si>
  <si>
    <t>폐쇄형배전반</t>
  </si>
  <si>
    <t>철근콘크리트용배수로관</t>
  </si>
  <si>
    <t>아스팔트콘크리트</t>
  </si>
  <si>
    <t>아스콘</t>
  </si>
  <si>
    <t>디자인형울타리</t>
  </si>
  <si>
    <t>안전난간</t>
  </si>
  <si>
    <t xml:space="preserve"> 식 </t>
  </si>
  <si>
    <t>폴리에틸렌피복강관</t>
  </si>
  <si>
    <t xml:space="preserve"> ㎥ </t>
  </si>
  <si>
    <t>가드레일</t>
  </si>
  <si>
    <t>보차도용콘크리트블록</t>
  </si>
  <si>
    <t xml:space="preserve"> 토목 </t>
  </si>
  <si>
    <t xml:space="preserve"> 기계 </t>
  </si>
  <si>
    <t>버터플라이밸브</t>
  </si>
  <si>
    <t>퍼걸러</t>
  </si>
  <si>
    <t xml:space="preserve"> 건축 </t>
  </si>
  <si>
    <t xml:space="preserve"> m </t>
  </si>
  <si>
    <t xml:space="preserve"> ㎡ </t>
  </si>
  <si>
    <t>버스승강장</t>
  </si>
  <si>
    <t xml:space="preserve"> 전기 </t>
  </si>
  <si>
    <t>충남지역본부 환경지질부</t>
  </si>
  <si>
    <t xml:space="preserve">제3자단가 </t>
  </si>
  <si>
    <t>다수공급자(MAS)</t>
  </si>
  <si>
    <t>일반단가</t>
    <phoneticPr fontId="3" type="noConversion"/>
  </si>
  <si>
    <t>수량단위</t>
    <phoneticPr fontId="3" type="noConversion"/>
  </si>
  <si>
    <t>수의계약 사유</t>
    <phoneticPr fontId="3" type="noConversion"/>
  </si>
  <si>
    <t>수의계약 사유
(수의계약 건은 필수입력)</t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</si>
  <si>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</si>
  <si>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</si>
  <si>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</si>
  <si>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</si>
  <si>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</si>
  <si>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</si>
  <si>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</si>
  <si>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</si>
  <si>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
택1</t>
    </r>
    <phoneticPr fontId="3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</si>
  <si>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</si>
  <si>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3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</si>
  <si>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</si>
  <si>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</si>
  <si>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</si>
  <si>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</si>
  <si>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</si>
  <si>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</si>
  <si>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</si>
  <si>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</si>
  <si>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</si>
  <si>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3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</si>
  <si>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</si>
  <si>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3" type="noConversion"/>
  </si>
  <si>
    <t>■ 발주계획_구매</t>
    <phoneticPr fontId="3" type="noConversion"/>
  </si>
  <si>
    <t>■ 발주계획_공사(장기)</t>
    <phoneticPr fontId="3" type="noConversion"/>
  </si>
  <si>
    <t>■ 발주계획_공사(신규)</t>
    <phoneticPr fontId="3" type="noConversion"/>
  </si>
  <si>
    <t>■ 발주계획_용역</t>
    <phoneticPr fontId="3" type="noConversion"/>
  </si>
  <si>
    <t>충남지역본부 공주지사 농어촌사업부</t>
  </si>
  <si>
    <t>충남지역본부 서천지사 농어촌사업부</t>
  </si>
  <si>
    <t>전북지역본부 순창지사 농어촌사업부</t>
  </si>
  <si>
    <t>전북지역본부 군산지사 농어촌사업부</t>
  </si>
  <si>
    <t>전북지역본부 전주완주임실지사 농어촌사업부</t>
  </si>
  <si>
    <t>전북지역본부 고창지사 농어촌사업부</t>
  </si>
  <si>
    <t>전남지역본부 강진지사 농어촌사업부</t>
  </si>
  <si>
    <t>전남지역본부 나주지사 농어촌사업부</t>
  </si>
  <si>
    <t>전남지역본부 순천광양여수지사 농어촌사업부</t>
  </si>
  <si>
    <t>전남지역본부 장성지사 농어촌사업부</t>
  </si>
  <si>
    <t>전남지역본부 함평지사 농어촌사업부</t>
  </si>
  <si>
    <t>전남지역본부 화순지사 농어촌사업부</t>
  </si>
  <si>
    <t>구은광</t>
  </si>
  <si>
    <t>061-370-8544</t>
  </si>
  <si>
    <t>전남지역본부 고흥지사 수자원관리부</t>
  </si>
  <si>
    <t>경북지역본부 포항울릉지사 농어촌사업부</t>
  </si>
  <si>
    <t>경북지역본부 상주지사 농어촌사업부</t>
  </si>
  <si>
    <t>경북지역본부 문경지사 농어촌사업부</t>
  </si>
  <si>
    <t>경북지역본부 고령지사 농어촌사업부</t>
  </si>
  <si>
    <t>박현우</t>
  </si>
  <si>
    <t>경북지역본부 달성지사 농어촌사업부</t>
  </si>
  <si>
    <t>경남지역본부 의령지사 농어촌사업부</t>
  </si>
  <si>
    <t>경남지역본부 함안지사 농어촌사업부</t>
  </si>
  <si>
    <t>경남지역본부 창원지사 농어촌사업부</t>
  </si>
  <si>
    <t>경남지역본부 합천지사 농어촌사업부</t>
  </si>
  <si>
    <t>새만금사업단 시설관리부</t>
  </si>
  <si>
    <t>충남지역본부 예산지사 농어촌사업부</t>
  </si>
  <si>
    <t>전북지역본부 남원지사 농어촌사업부</t>
  </si>
  <si>
    <t>전남지역본부 보성지사 농어촌사업부</t>
  </si>
  <si>
    <t>경북지역본부 예천지사 농어촌사업부</t>
  </si>
  <si>
    <t>김재철</t>
  </si>
  <si>
    <t>전남지역본부 목포무안신안지사 농어촌사업부</t>
  </si>
  <si>
    <t>전남지역본부 곡성지사 농어촌사업부</t>
  </si>
  <si>
    <t>전남지역본부 구례지사 농어촌사업부</t>
  </si>
  <si>
    <t>김종혁</t>
  </si>
  <si>
    <t>강경태</t>
  </si>
  <si>
    <t>055-580-0328</t>
  </si>
  <si>
    <t>정희운</t>
  </si>
  <si>
    <t>063-650-7073</t>
  </si>
  <si>
    <t>임천지구 수원공 수리시설개보수사업 전기공사</t>
  </si>
  <si>
    <t>임천지구 수원공 수리시설개보수사업 자동화공사</t>
  </si>
  <si>
    <t>054-720-7015</t>
  </si>
  <si>
    <t>054-531-3758</t>
  </si>
  <si>
    <t>영산강사업단 사업관리부</t>
  </si>
  <si>
    <t>경북지역본부 칠곡지사 농어촌사업부</t>
  </si>
  <si>
    <t>전남지역본부 고흥지사 스마트팜혁신밸리추진단</t>
  </si>
  <si>
    <t xml:space="preserve"> 개 </t>
  </si>
  <si>
    <t xml:space="preserve">  토목  </t>
  </si>
  <si>
    <t>규격</t>
  </si>
  <si>
    <t xml:space="preserve"> 본 </t>
  </si>
  <si>
    <t xml:space="preserve"> 경간 </t>
  </si>
  <si>
    <t xml:space="preserve"> ton </t>
  </si>
  <si>
    <t>25-18-80</t>
  </si>
  <si>
    <t>25-24-150</t>
  </si>
  <si>
    <t>25-21-80</t>
  </si>
  <si>
    <t xml:space="preserve"> 포장 </t>
  </si>
  <si>
    <t>25-18-08</t>
  </si>
  <si>
    <t>25-24-12</t>
  </si>
  <si>
    <t>25-21-08</t>
  </si>
  <si>
    <t>목재데크</t>
  </si>
  <si>
    <t>새만금사업단 환경관리부</t>
  </si>
  <si>
    <t>1500*1200</t>
  </si>
  <si>
    <t>신규</t>
  </si>
  <si>
    <t>충남지역본부 농어촌개발부</t>
  </si>
  <si>
    <t>전남지역본부 영광지사 농어촌사업부</t>
  </si>
  <si>
    <t>○</t>
  </si>
  <si>
    <t>조경</t>
  </si>
  <si>
    <t>포</t>
  </si>
  <si>
    <t>기계</t>
  </si>
  <si>
    <t>ea</t>
  </si>
  <si>
    <t>061-430-7762</t>
  </si>
  <si>
    <t>강혜진</t>
  </si>
  <si>
    <t>062-958-2474</t>
  </si>
  <si>
    <t>전남지역본부 담양지사 농어촌사업부</t>
  </si>
  <si>
    <t>전남지역본부 장흥지사 농어촌사업부</t>
  </si>
  <si>
    <t>전재형</t>
  </si>
  <si>
    <t>m</t>
  </si>
  <si>
    <t>허민재</t>
  </si>
  <si>
    <t>면</t>
  </si>
  <si>
    <t>류형곤</t>
  </si>
  <si>
    <t>전동훈</t>
  </si>
  <si>
    <t>VR관</t>
  </si>
  <si>
    <t>경기지역본부 안성지사 농어촌사업부</t>
  </si>
  <si>
    <t>경기지역본부 여주이천지사 농어촌사업부</t>
  </si>
  <si>
    <t>경남지역본부 고성통영거제지사 농어촌사업부</t>
  </si>
  <si>
    <t>김정현</t>
  </si>
  <si>
    <t>경남지역본부 사천지사 농어촌사업부</t>
  </si>
  <si>
    <t>구동건</t>
  </si>
  <si>
    <t>경남지역본부 창녕지사 농어촌사업부</t>
  </si>
  <si>
    <t>김도희</t>
  </si>
  <si>
    <t>055-580-0362</t>
  </si>
  <si>
    <t>가력, 신시 통선문 아노드 교체공사</t>
  </si>
  <si>
    <t>최규환</t>
  </si>
  <si>
    <t>063-540-5945</t>
  </si>
  <si>
    <t>신성재</t>
  </si>
  <si>
    <t>063-540-5942</t>
  </si>
  <si>
    <t>새만금 3,4호 방조제 쉼터 화장실 냉난방기 교체</t>
  </si>
  <si>
    <t>강의석</t>
  </si>
  <si>
    <t>063-540-5814</t>
  </si>
  <si>
    <t>박웅철</t>
  </si>
  <si>
    <t>063-540-5993</t>
  </si>
  <si>
    <t>063-540-5964</t>
  </si>
  <si>
    <t>차선환</t>
  </si>
  <si>
    <t>손현주</t>
  </si>
  <si>
    <t>061-390-8687</t>
  </si>
  <si>
    <t>전북지역본부 남원지사 수자원관리부</t>
  </si>
  <si>
    <t>전북지역본부 동진지사 수자원관리1부</t>
  </si>
  <si>
    <t>김기성</t>
  </si>
  <si>
    <t>이용석</t>
  </si>
  <si>
    <t>전북지역본부 무진장지사 농어촌사업부</t>
  </si>
  <si>
    <t>전북지역본부 무진장지사 수자원관리부</t>
  </si>
  <si>
    <t>전북지역본부 부안지사 농어촌사업부</t>
  </si>
  <si>
    <t>063-580-1062</t>
  </si>
  <si>
    <t>전북지역본부 부안지사 수자원관리부</t>
  </si>
  <si>
    <t>최명길</t>
  </si>
  <si>
    <t>063-650-7071</t>
  </si>
  <si>
    <t>전북지역본부 익산지사 농어촌사업부</t>
  </si>
  <si>
    <t>063-860-0055</t>
  </si>
  <si>
    <t>전북지역본부 환경지질부</t>
  </si>
  <si>
    <t>041-850-6465</t>
  </si>
  <si>
    <t>충북지역본부 괴산증평지사 농어촌사업부</t>
  </si>
  <si>
    <t>043-830-5143</t>
  </si>
  <si>
    <t>충북지역본부 음성지사 농어촌사업부</t>
  </si>
  <si>
    <t>금강사업단 사업관리부</t>
  </si>
  <si>
    <t>김주현</t>
  </si>
  <si>
    <t>063-540-5995</t>
  </si>
  <si>
    <t>엄희수</t>
  </si>
  <si>
    <t>063-540-5944</t>
  </si>
  <si>
    <t>새만금 방조제 비응항 해넘이 구간 LED 교체 공사</t>
  </si>
  <si>
    <t>가력, 신시 통선문 내외측 수중부 퇴적물 제거공사</t>
  </si>
  <si>
    <t>서상웅</t>
  </si>
  <si>
    <t>승유열</t>
  </si>
  <si>
    <t>061-360-1155</t>
  </si>
  <si>
    <t>이은정</t>
  </si>
  <si>
    <t>김용근</t>
  </si>
  <si>
    <t>전북지역본부 고창지사 수자원관리부</t>
  </si>
  <si>
    <t>충북지역본부 보은지사 농어촌사업부</t>
  </si>
  <si>
    <t>043-540-2540</t>
  </si>
  <si>
    <t>원곡지구 수리시설개보수사업 토목공사</t>
  </si>
  <si>
    <t>충북지역본부 충주제천단양지사 수자원관리부</t>
  </si>
  <si>
    <t>김영규</t>
  </si>
  <si>
    <t>043-841-3038</t>
  </si>
  <si>
    <t>원곡지구 수리시설개보수사업 전기공사</t>
  </si>
  <si>
    <t>자안습지 인처리시설 설치공사</t>
  </si>
  <si>
    <t>화안사업단 사업관리부</t>
  </si>
  <si>
    <t>경남지역본부 창녕지사 수자원관리부</t>
  </si>
  <si>
    <t>정기태</t>
  </si>
  <si>
    <t>055-530-7721</t>
  </si>
  <si>
    <t>덕촌마을 취약지역 생활여건 개조사업 토목건축공사</t>
  </si>
  <si>
    <t>정일중</t>
  </si>
  <si>
    <t>055-930-8266</t>
  </si>
  <si>
    <t>경북지역본부 영덕울진지사 농어촌사업부</t>
  </si>
  <si>
    <t>장영민</t>
  </si>
  <si>
    <t>054-730-5067</t>
  </si>
  <si>
    <t>신시배수갑문 공동구 및 청사 냉난방기 교체공사</t>
  </si>
  <si>
    <t>가력, 신시 배수갑문 방송시스템 보강공사</t>
  </si>
  <si>
    <t>최정원</t>
  </si>
  <si>
    <t>새만금사업단 사업관리부</t>
  </si>
  <si>
    <t>김도형</t>
  </si>
  <si>
    <t>장삼주</t>
  </si>
  <si>
    <t>063-770-8963</t>
  </si>
  <si>
    <t>공사</t>
  </si>
  <si>
    <t>TON</t>
  </si>
  <si>
    <t>철근콘크리트용봉강</t>
  </si>
  <si>
    <t>금속제창</t>
  </si>
  <si>
    <t>건축물</t>
  </si>
  <si>
    <t>톤</t>
  </si>
  <si>
    <t>M</t>
  </si>
  <si>
    <t>안림지구 소규모배수개선사업 토목공사</t>
  </si>
  <si>
    <t>최정민</t>
  </si>
  <si>
    <t>054-920-0751</t>
  </si>
  <si>
    <t>m2</t>
  </si>
  <si>
    <t>수도용폴리에틸렌관</t>
  </si>
  <si>
    <t>조</t>
  </si>
  <si>
    <t>스테인리스난간</t>
  </si>
  <si>
    <t>W2000*H1200</t>
  </si>
  <si>
    <t>경간</t>
  </si>
  <si>
    <t>새만금지구 농생명용지4공구 연결도로 건설공사</t>
  </si>
  <si>
    <t>보통관A2, Φ450mm</t>
  </si>
  <si>
    <t>중앙분리대, SB4, 설치도</t>
  </si>
  <si>
    <t>개방형, 노측용, SB4, 설치도</t>
  </si>
  <si>
    <t>중앙분리대, 단부, 설치도</t>
  </si>
  <si>
    <t>가드레일, 단부, 설치도</t>
  </si>
  <si>
    <t>전남지역본부 스마트그린부</t>
  </si>
  <si>
    <t>선현욱</t>
  </si>
  <si>
    <t>062-958-2485</t>
  </si>
  <si>
    <t xml:space="preserve"> 자재 </t>
  </si>
  <si>
    <t>수로관</t>
  </si>
  <si>
    <t>메시형울타리</t>
  </si>
  <si>
    <t>신창지구 수리시설개보수사업</t>
  </si>
  <si>
    <t>레미콘외</t>
  </si>
  <si>
    <t>25-24-15외</t>
  </si>
  <si>
    <t>충남지역본부 서산태안지사 수자원관리부</t>
  </si>
  <si>
    <t>태봉지구 수리시설개보수사업</t>
  </si>
  <si>
    <t>마제형강관</t>
  </si>
  <si>
    <t>근흥2지구 국가관리방조제개보수사업</t>
  </si>
  <si>
    <t>개소</t>
  </si>
  <si>
    <t>흙콘크리트</t>
  </si>
  <si>
    <t>화옹지구 대단위농업개발사업 4공구 토목공사</t>
  </si>
  <si>
    <t>포장</t>
  </si>
  <si>
    <t>H=2.0</t>
  </si>
  <si>
    <t>B=6.0*H=2.0</t>
  </si>
  <si>
    <t>새만금지구 바이오작물시범생산단지조성공사</t>
  </si>
  <si>
    <t>김성룡</t>
  </si>
  <si>
    <t>061-380-4131</t>
  </si>
  <si>
    <t>장재도 권역단위 거점개발사업</t>
  </si>
  <si>
    <t>합성목재</t>
  </si>
  <si>
    <t>이동식화장실</t>
  </si>
  <si>
    <t>하드웨어</t>
  </si>
  <si>
    <t>제수밸브실(사다리포함)등</t>
  </si>
  <si>
    <t>3.0x4.0x3.0, 7.6TON</t>
  </si>
  <si>
    <t>대형,중형 등</t>
  </si>
  <si>
    <t>1수직관(PE3층피복강관)등</t>
  </si>
  <si>
    <t>D100x6.1mx5.0t</t>
  </si>
  <si>
    <t>수도용제수밸브(G.V)</t>
  </si>
  <si>
    <t>D300A</t>
  </si>
  <si>
    <t>25-30-120</t>
  </si>
  <si>
    <t>송지훈</t>
  </si>
  <si>
    <t>콘크리트호안및옹벽블럭</t>
  </si>
  <si>
    <t>1500*1250</t>
  </si>
  <si>
    <t>토목조경</t>
  </si>
  <si>
    <t>HD16등</t>
  </si>
  <si>
    <t>영암1리항 어촌뉴딜300사업</t>
  </si>
  <si>
    <t>본사 기반사업처 사업지원부</t>
  </si>
  <si>
    <t>김성범</t>
  </si>
  <si>
    <t>061-338-6574</t>
  </si>
  <si>
    <t>본사 기획관리실 IT총괄부</t>
  </si>
  <si>
    <t>안전진단본부 진단조사부</t>
  </si>
  <si>
    <t>042-479-8441</t>
  </si>
  <si>
    <t>전북지역본부 동진지사 농어촌사업부</t>
  </si>
  <si>
    <t>HD-13 등</t>
  </si>
  <si>
    <t>25-24-12 등</t>
  </si>
  <si>
    <t>HD13-HD19</t>
  </si>
  <si>
    <t>시설물</t>
  </si>
  <si>
    <t>쌍치지구 수리시설개보수사업 레미콘 구매</t>
  </si>
  <si>
    <t>김용채</t>
  </si>
  <si>
    <t>063-860-0065</t>
  </si>
  <si>
    <t>승객용엘리베이터</t>
  </si>
  <si>
    <t>063-620-2070</t>
  </si>
  <si>
    <t>자연석경계석</t>
  </si>
  <si>
    <t>내령지구 수리시설개보수사업 철근 구매</t>
  </si>
  <si>
    <t>내령지구 수리시설개보수사업 레미콘 구매</t>
  </si>
  <si>
    <t>제한</t>
  </si>
  <si>
    <t>김대연</t>
  </si>
  <si>
    <t>임성근</t>
  </si>
  <si>
    <t>062-958-2450</t>
  </si>
  <si>
    <t>충남지역본부 서산태안지사 농어촌사업부</t>
  </si>
  <si>
    <t>창기7리 어울림마을 조성사업 세부설계 용역</t>
  </si>
  <si>
    <t>본사 해외사업처 국제협력부</t>
  </si>
  <si>
    <t>061-338-5774</t>
  </si>
  <si>
    <t>031-678-3577</t>
  </si>
  <si>
    <t>김윤진</t>
  </si>
  <si>
    <t>031-678-3547</t>
  </si>
  <si>
    <t>이성은</t>
  </si>
  <si>
    <t>055-570-6033</t>
  </si>
  <si>
    <t>임채민</t>
  </si>
  <si>
    <t>055-530-7736</t>
  </si>
  <si>
    <t xml:space="preserve">미남지구 수리시설개보수사업(재해대비) 토목공사 </t>
  </si>
  <si>
    <t>가력, 신시 배수갑문 광 통신장비 교체공사</t>
  </si>
  <si>
    <t>정기종</t>
  </si>
  <si>
    <t xml:space="preserve">새만금사업단 유지관리부 </t>
  </si>
  <si>
    <t>죽림 마을만들기사업 토목건축공사</t>
  </si>
  <si>
    <t xml:space="preserve"> - </t>
  </si>
  <si>
    <t>동산 마을만들기사업 토목건축공사</t>
  </si>
  <si>
    <t>이동규</t>
  </si>
  <si>
    <t>061-370-8533</t>
  </si>
  <si>
    <t>오민석</t>
  </si>
  <si>
    <t>063-620-2050</t>
  </si>
  <si>
    <t>운암지구 수리시설개보수사업 토목공사</t>
  </si>
  <si>
    <t>강석만</t>
  </si>
  <si>
    <t>063-540-1156</t>
  </si>
  <si>
    <t>063-350-7068</t>
  </si>
  <si>
    <t>사상지구 수리시설개보수사업 토목기계공사</t>
  </si>
  <si>
    <t>063-860-0059</t>
  </si>
  <si>
    <t>김승용</t>
  </si>
  <si>
    <t>063-270-0550</t>
  </si>
  <si>
    <t>만천2리 마을만들기사업 토목공사</t>
  </si>
  <si>
    <t>윤아영</t>
  </si>
  <si>
    <t>안기현</t>
  </si>
  <si>
    <t>041-753-8056</t>
  </si>
  <si>
    <t>하경호</t>
  </si>
  <si>
    <t>김현주</t>
  </si>
  <si>
    <t>055-530-7751</t>
  </si>
  <si>
    <t>마산2지구(재해대비) 수리시설개보수사업</t>
  </si>
  <si>
    <t>남병규</t>
  </si>
  <si>
    <t>전남본부 목포무안신안지사 농어촌사업부</t>
  </si>
  <si>
    <t>061-260-5574</t>
  </si>
  <si>
    <t>2023 신안군 경영실습임대농장 전기공사</t>
  </si>
  <si>
    <t>광주광역시</t>
  </si>
  <si>
    <t>전남지역본부 광주지사 농어촌사업부</t>
  </si>
  <si>
    <t>정지원</t>
  </si>
  <si>
    <t>061-740-1139</t>
  </si>
  <si>
    <t>063-560-1532</t>
  </si>
  <si>
    <t>서효원</t>
  </si>
  <si>
    <t>063-540-1171</t>
  </si>
  <si>
    <t>박재영</t>
  </si>
  <si>
    <t>063-580-1031</t>
  </si>
  <si>
    <t>유천면 기초생활거점조성사업 건축토목공사</t>
  </si>
  <si>
    <t>유천면 기초생활거점조성사업 전기공사</t>
  </si>
  <si>
    <t>유천면 기초생활거점조성사업 통신공사</t>
  </si>
  <si>
    <t>문선주</t>
  </si>
  <si>
    <t>061-380-4135</t>
  </si>
  <si>
    <t>하리지구 배수개선사업 토목공사</t>
  </si>
  <si>
    <t>김홍중</t>
  </si>
  <si>
    <t>063-440-5716</t>
  </si>
  <si>
    <t>김선화</t>
  </si>
  <si>
    <t>063-440-5712</t>
  </si>
  <si>
    <t>기타조경시설물</t>
  </si>
  <si>
    <t>배수로</t>
  </si>
  <si>
    <t>놀이대</t>
  </si>
  <si>
    <t>H=1.2</t>
  </si>
  <si>
    <t>신안지구 수리시설개보수사업 토목공사</t>
  </si>
  <si>
    <t>봉산대전지구 지구단위종합복구사업 6공구</t>
  </si>
  <si>
    <t>첨단무인자동화 농업생산시범단지 조성사업</t>
  </si>
  <si>
    <t>자율주행 콤바인(벼) 2대</t>
  </si>
  <si>
    <t>자율주행,자탈형 6조</t>
  </si>
  <si>
    <t>영호지구 농어촌 취약지역생활여건개조사업</t>
  </si>
  <si>
    <t>전남지역본부 영암지사 농어촌사업부</t>
  </si>
  <si>
    <t>신자은</t>
  </si>
  <si>
    <t>061-470-5585</t>
  </si>
  <si>
    <t>061-860-7667</t>
  </si>
  <si>
    <t>김민진</t>
  </si>
  <si>
    <t>황기춘</t>
  </si>
  <si>
    <t>063-860-0086</t>
  </si>
  <si>
    <t>신용지구 수리시설개보수사업 지급자재(수중펌프) 제조구매</t>
  </si>
  <si>
    <t>신용지구 수리시설개보수사업 지급자재(버터플라이밸브) 제조구매</t>
  </si>
  <si>
    <t>여길동</t>
  </si>
  <si>
    <t>041-850-6452</t>
  </si>
  <si>
    <t>25-18-8</t>
  </si>
  <si>
    <t>055-851-8146</t>
  </si>
  <si>
    <t>PE이중벽관</t>
  </si>
  <si>
    <t>25-30-12</t>
  </si>
  <si>
    <t>디젤발전기</t>
  </si>
  <si>
    <t>750kw</t>
  </si>
  <si>
    <t xml:space="preserve"> 개소 </t>
  </si>
  <si>
    <t>전남지역본부 기반사업부</t>
  </si>
  <si>
    <t>전남지역본부 순천광양여수지사</t>
  </si>
  <si>
    <t>도촌포구 어촌뉴딜300사업 관급자재(CCTV) 구입</t>
  </si>
  <si>
    <t>CCTV설치공사</t>
  </si>
  <si>
    <t xml:space="preserve">  전기  </t>
  </si>
  <si>
    <t xml:space="preserve">  식  </t>
  </si>
  <si>
    <t>박병규</t>
  </si>
  <si>
    <t>063-440-5819</t>
  </si>
  <si>
    <t>고무링</t>
  </si>
  <si>
    <t>메시형울타리출입문</t>
  </si>
  <si>
    <t>의자</t>
  </si>
  <si>
    <t>시멘트[관급]</t>
  </si>
  <si>
    <t>이은철</t>
  </si>
  <si>
    <t>061-430-7761</t>
  </si>
  <si>
    <t xml:space="preserve"> ea </t>
  </si>
  <si>
    <t>이종우</t>
  </si>
  <si>
    <t>061-338-6531</t>
  </si>
  <si>
    <t>김동권</t>
  </si>
  <si>
    <t>061-338-5803</t>
  </si>
  <si>
    <t>전지호</t>
  </si>
  <si>
    <t>063-650-7054</t>
  </si>
  <si>
    <t>송용한</t>
  </si>
  <si>
    <t>063-239-2145</t>
  </si>
  <si>
    <t>김미현</t>
  </si>
  <si>
    <t>042-480-0303</t>
  </si>
  <si>
    <t>김호철</t>
  </si>
  <si>
    <t>다사지구 용수로정비공사 폐기물처리용역</t>
  </si>
  <si>
    <t>금포지구 용수로정비공사 폐기물처리용역</t>
  </si>
  <si>
    <t>061-740-1174</t>
  </si>
  <si>
    <t>운암지구 수리시설개보수사업 폐기물처리용역</t>
  </si>
  <si>
    <t>운암지구 수리시설개보수사업 재해예방기술지도 용역</t>
  </si>
  <si>
    <t>일반농산어촌개발 및 농어촌취약지역생활여건개조 사업관계자 고객만족도 조사</t>
  </si>
  <si>
    <t>2023년 양식장용수관리사업 수리지질분석 용역</t>
  </si>
  <si>
    <t>갈평외 4지구 공사관리관정 지하수 사후관리 및 영향조사 용역</t>
  </si>
  <si>
    <t>4분기 발주계획</t>
    <phoneticPr fontId="3" type="noConversion"/>
  </si>
  <si>
    <t>안전대책시설 설치공사</t>
    <phoneticPr fontId="3" type="noConversion"/>
  </si>
  <si>
    <t>경기지역본부 강화옹진지사 수자원관리부</t>
    <phoneticPr fontId="3" type="noConversion"/>
  </si>
  <si>
    <t>이아라</t>
    <phoneticPr fontId="3" type="noConversion"/>
  </si>
  <si>
    <t>032-930-2543</t>
    <phoneticPr fontId="3" type="noConversion"/>
  </si>
  <si>
    <t>숭뢰리 농로복구 및 망월리 맨홀보수공사</t>
    <phoneticPr fontId="3" type="noConversion"/>
  </si>
  <si>
    <t>오원석</t>
    <phoneticPr fontId="3" type="noConversion"/>
  </si>
  <si>
    <t>032-930-2545</t>
    <phoneticPr fontId="3" type="noConversion"/>
  </si>
  <si>
    <t>국가계약법 시행령 제26조 제1항 제5호 가목</t>
    <phoneticPr fontId="3" type="noConversion"/>
  </si>
  <si>
    <t>중앙조달</t>
    <phoneticPr fontId="3" type="noConversion"/>
  </si>
  <si>
    <t>고양방송영상밸리 및 일산테크노밸리 대체시설설치사업[장항 제5호 용수지선] 토목공사</t>
    <phoneticPr fontId="3" type="noConversion"/>
  </si>
  <si>
    <t>경기지역본부 고양지사 농어촌사업부</t>
    <phoneticPr fontId="3" type="noConversion"/>
  </si>
  <si>
    <t>이정환</t>
    <phoneticPr fontId="3" type="noConversion"/>
  </si>
  <si>
    <t>031-929-9468</t>
    <phoneticPr fontId="3" type="noConversion"/>
  </si>
  <si>
    <t>덕교항 어촌뉴딜300사업 토목공사</t>
    <phoneticPr fontId="3" type="noConversion"/>
  </si>
  <si>
    <t>인천광역시</t>
    <phoneticPr fontId="3" type="noConversion"/>
  </si>
  <si>
    <t>토목</t>
    <phoneticPr fontId="3" type="noConversion"/>
  </si>
  <si>
    <t>일반경쟁</t>
    <phoneticPr fontId="3" type="noConversion"/>
  </si>
  <si>
    <t>경기지역본부 김포지사 농어촌사업부</t>
    <phoneticPr fontId="3" type="noConversion"/>
  </si>
  <si>
    <t>김세훈</t>
    <phoneticPr fontId="3" type="noConversion"/>
  </si>
  <si>
    <t>031-930-8154</t>
    <phoneticPr fontId="3" type="noConversion"/>
  </si>
  <si>
    <t>비협정</t>
    <phoneticPr fontId="3" type="noConversion"/>
  </si>
  <si>
    <t>대명항 어촌뉴딜300사업 기계공사</t>
    <phoneticPr fontId="3" type="noConversion"/>
  </si>
  <si>
    <t>풍무역세권 농업기반시설 설치사업 토목공사</t>
    <phoneticPr fontId="3" type="noConversion"/>
  </si>
  <si>
    <t>음성진</t>
    <phoneticPr fontId="3" type="noConversion"/>
  </si>
  <si>
    <t>031-980-8164</t>
    <phoneticPr fontId="3" type="noConversion"/>
  </si>
  <si>
    <t>국가계약법시행령제26조제1항제2호가.나</t>
    <phoneticPr fontId="3" type="noConversion"/>
  </si>
  <si>
    <t>삼목항 어촌뉴딜300사업 토목조경건축기계공사</t>
    <phoneticPr fontId="3" type="noConversion"/>
  </si>
  <si>
    <t>용설저수지 생태쉼터 조성사업 토목공사</t>
  </si>
  <si>
    <t>삼암지선외  20개소 수문 보수공사</t>
    <phoneticPr fontId="3" type="noConversion"/>
  </si>
  <si>
    <t>조태환</t>
    <phoneticPr fontId="3" type="noConversion"/>
  </si>
  <si>
    <t>031-678-3553</t>
  </si>
  <si>
    <t>국가계약법시행령 제26조 제1항 제5호</t>
    <phoneticPr fontId="3" type="noConversion"/>
  </si>
  <si>
    <t>북내지구 다목적농촌용수개발사업 전기공사</t>
    <phoneticPr fontId="3" type="noConversion"/>
  </si>
  <si>
    <t>경기지역본부 여주이천지사 농어촌사업부</t>
    <phoneticPr fontId="3" type="noConversion"/>
  </si>
  <si>
    <t>윤여찬</t>
    <phoneticPr fontId="3" type="noConversion"/>
  </si>
  <si>
    <t>031-887-7564</t>
    <phoneticPr fontId="3" type="noConversion"/>
  </si>
  <si>
    <t>모전지구 농업용수관로 정비사업 토목공사</t>
  </si>
  <si>
    <t>이재인</t>
  </si>
  <si>
    <t>031-887-7534</t>
  </si>
  <si>
    <t>안전대책시설 설치공사(포천지구)</t>
    <phoneticPr fontId="3" type="noConversion"/>
  </si>
  <si>
    <t>경기지역본부 연천포천가평지사 수자원관리부</t>
    <phoneticPr fontId="3" type="noConversion"/>
  </si>
  <si>
    <t>방성경</t>
    <phoneticPr fontId="3" type="noConversion"/>
  </si>
  <si>
    <t>031-860-8947</t>
    <phoneticPr fontId="3" type="noConversion"/>
  </si>
  <si>
    <t>안전대책시설 설치공사(고문지구)</t>
    <phoneticPr fontId="3" type="noConversion"/>
  </si>
  <si>
    <t>장남면 배수로정비사업</t>
    <phoneticPr fontId="3" type="noConversion"/>
  </si>
  <si>
    <t>김선태</t>
    <phoneticPr fontId="3" type="noConversion"/>
  </si>
  <si>
    <t>031-860-8955</t>
    <phoneticPr fontId="3" type="noConversion"/>
  </si>
  <si>
    <t>안전대책시설 설치공사(백학지구)</t>
    <phoneticPr fontId="3" type="noConversion"/>
  </si>
  <si>
    <t>왕송생태습지 원두막 보수공사</t>
    <phoneticPr fontId="3" type="noConversion"/>
  </si>
  <si>
    <t>39938-043-01-0001</t>
    <phoneticPr fontId="3" type="noConversion"/>
  </si>
  <si>
    <t>경기지역본부 화성수원지사 수자원관리부</t>
    <phoneticPr fontId="3" type="noConversion"/>
  </si>
  <si>
    <t>박종수</t>
    <phoneticPr fontId="3" type="noConversion"/>
  </si>
  <si>
    <t>031-240-4953</t>
    <phoneticPr fontId="3" type="noConversion"/>
  </si>
  <si>
    <t>수질개선사업준공지구 유지관리 공사</t>
    <phoneticPr fontId="3" type="noConversion"/>
  </si>
  <si>
    <t>경기도</t>
    <phoneticPr fontId="3" type="noConversion"/>
  </si>
  <si>
    <t>31101-107-01-0001</t>
    <phoneticPr fontId="3" type="noConversion"/>
  </si>
  <si>
    <t>수원유지보수사업 시설물 보수공사</t>
    <phoneticPr fontId="3" type="noConversion"/>
  </si>
  <si>
    <t>장희승</t>
    <phoneticPr fontId="3" type="noConversion"/>
  </si>
  <si>
    <t>031-240-4932</t>
    <phoneticPr fontId="3" type="noConversion"/>
  </si>
  <si>
    <t>지사관내 수리시설물 보수공사</t>
    <phoneticPr fontId="3" type="noConversion"/>
  </si>
  <si>
    <t>자체조달</t>
    <phoneticPr fontId="3" type="noConversion"/>
  </si>
  <si>
    <t>연천군 농업용 공공관정 정비공사(2차)</t>
    <phoneticPr fontId="3" type="noConversion"/>
  </si>
  <si>
    <t>경기지역본부 환경지질부</t>
    <phoneticPr fontId="3" type="noConversion"/>
  </si>
  <si>
    <t>황성규</t>
    <phoneticPr fontId="3" type="noConversion"/>
  </si>
  <si>
    <t>031-250-3636</t>
    <phoneticPr fontId="3" type="noConversion"/>
  </si>
  <si>
    <t>평야부 수문 보수 및 설치 공사</t>
    <phoneticPr fontId="3" type="noConversion"/>
  </si>
  <si>
    <t>경남지역본부 거창함양지사 농어촌사업부</t>
    <phoneticPr fontId="3" type="noConversion"/>
  </si>
  <si>
    <t>윤병준</t>
    <phoneticPr fontId="3" type="noConversion"/>
  </si>
  <si>
    <t>055-940-5537</t>
    <phoneticPr fontId="3" type="noConversion"/>
  </si>
  <si>
    <t>독자마을 마을만들기사업 토목공사</t>
    <phoneticPr fontId="3" type="noConversion"/>
  </si>
  <si>
    <t>경상남도</t>
    <phoneticPr fontId="3" type="noConversion"/>
  </si>
  <si>
    <t>김성욱</t>
    <phoneticPr fontId="3" type="noConversion"/>
  </si>
  <si>
    <t>055-940-5544</t>
    <phoneticPr fontId="3" type="noConversion"/>
  </si>
  <si>
    <t>용초 취약지역생활여건개조사업 토목건축</t>
    <phoneticPr fontId="3" type="noConversion"/>
  </si>
  <si>
    <t>경남지역본부 고성통영거제지사 농어촌사업부</t>
    <phoneticPr fontId="3" type="noConversion"/>
  </si>
  <si>
    <t>박하경</t>
    <phoneticPr fontId="3" type="noConversion"/>
  </si>
  <si>
    <t>055-670-7033</t>
    <phoneticPr fontId="3" type="noConversion"/>
  </si>
  <si>
    <t>용초 취약지역생활여건개조사업 전기</t>
    <phoneticPr fontId="3" type="noConversion"/>
  </si>
  <si>
    <t>용초 취약지역생활여건개조사업 통신</t>
    <phoneticPr fontId="3" type="noConversion"/>
  </si>
  <si>
    <t>마동지구 다목적농촌용수개발사업 전기공사(수질)</t>
    <phoneticPr fontId="3" type="noConversion"/>
  </si>
  <si>
    <t>박도현</t>
    <phoneticPr fontId="3" type="noConversion"/>
  </si>
  <si>
    <t>055-670-7045</t>
    <phoneticPr fontId="3" type="noConversion"/>
  </si>
  <si>
    <t>홍티항 어촌뉴딜사업 토목건축공사</t>
    <phoneticPr fontId="3" type="noConversion"/>
  </si>
  <si>
    <t>부산광역시</t>
    <phoneticPr fontId="3" type="noConversion"/>
  </si>
  <si>
    <t>경남지역본부 김해양산지사 농어촌사업부</t>
    <phoneticPr fontId="3" type="noConversion"/>
  </si>
  <si>
    <t>이정열</t>
    <phoneticPr fontId="3" type="noConversion"/>
  </si>
  <si>
    <t>055-320-4885</t>
    <phoneticPr fontId="3" type="noConversion"/>
  </si>
  <si>
    <t>홍티항 어촌뉴딜사업 전기공사</t>
    <phoneticPr fontId="3" type="noConversion"/>
  </si>
  <si>
    <t>전기</t>
    <phoneticPr fontId="3" type="noConversion"/>
  </si>
  <si>
    <t>홍티항 어촌뉴딜사업 소방공사</t>
    <phoneticPr fontId="3" type="noConversion"/>
  </si>
  <si>
    <t>홍티항 어촌뉴딜사업 통신공사</t>
    <phoneticPr fontId="3" type="noConversion"/>
  </si>
  <si>
    <t>갯섬항 어촌뉴딜300사업 토목건축공사</t>
    <phoneticPr fontId="3" type="noConversion"/>
  </si>
  <si>
    <t>경남지역본부 사천지사 농어촌사업부</t>
    <phoneticPr fontId="3" type="noConversion"/>
  </si>
  <si>
    <t>구동건</t>
    <phoneticPr fontId="3" type="noConversion"/>
  </si>
  <si>
    <t>055-851-8146</t>
    <phoneticPr fontId="3" type="noConversion"/>
  </si>
  <si>
    <t>비축농지임대형 스마트팜 조성사업 토목건축공사</t>
    <phoneticPr fontId="3" type="noConversion"/>
  </si>
  <si>
    <t>2023년 사천시 어도 개보수사업 토목공사</t>
    <phoneticPr fontId="3" type="noConversion"/>
  </si>
  <si>
    <t>정웅기</t>
    <phoneticPr fontId="3" type="noConversion"/>
  </si>
  <si>
    <t>055-851-8139</t>
    <phoneticPr fontId="3" type="noConversion"/>
  </si>
  <si>
    <t>2023년 사천시 친환경에너지보급사업</t>
    <phoneticPr fontId="3" type="noConversion"/>
  </si>
  <si>
    <t>송정항 어촌뉴딜300사업</t>
    <phoneticPr fontId="3" type="noConversion"/>
  </si>
  <si>
    <t>울산광역시</t>
    <phoneticPr fontId="3" type="noConversion"/>
  </si>
  <si>
    <t>경남지역본부 울산지사 농어촌사업부</t>
    <phoneticPr fontId="3" type="noConversion"/>
  </si>
  <si>
    <t>서영보</t>
    <phoneticPr fontId="3" type="noConversion"/>
  </si>
  <si>
    <t>052-290-5319</t>
    <phoneticPr fontId="3" type="noConversion"/>
  </si>
  <si>
    <t>2023년 기장군 노후저수지 2차 정비사업</t>
    <phoneticPr fontId="3" type="noConversion"/>
  </si>
  <si>
    <t>부산광역시</t>
  </si>
  <si>
    <t>고영백</t>
    <phoneticPr fontId="3" type="noConversion"/>
  </si>
  <si>
    <t>052-290-5316</t>
    <phoneticPr fontId="3" type="noConversion"/>
  </si>
  <si>
    <t>오천지구 지표수보강개발사업 토목건축기계공사</t>
    <phoneticPr fontId="3" type="noConversion"/>
  </si>
  <si>
    <t>김진욱</t>
    <phoneticPr fontId="3" type="noConversion"/>
  </si>
  <si>
    <t>055-570-6021</t>
    <phoneticPr fontId="3" type="noConversion"/>
  </si>
  <si>
    <t>신전 농촌다움복원사업 토목건축공사</t>
    <phoneticPr fontId="3" type="noConversion"/>
  </si>
  <si>
    <t>33238-057-01-0045</t>
  </si>
  <si>
    <t>중촌배수장 증설사업</t>
    <phoneticPr fontId="3" type="noConversion"/>
  </si>
  <si>
    <t>경남지역본부 진주산청지사 수자원관리부</t>
    <phoneticPr fontId="3" type="noConversion"/>
  </si>
  <si>
    <t>이우승</t>
    <phoneticPr fontId="3" type="noConversion"/>
  </si>
  <si>
    <t>055-760-2564</t>
    <phoneticPr fontId="3" type="noConversion"/>
  </si>
  <si>
    <t>솔기저수지 한해대비 양수시설 설치공사</t>
    <phoneticPr fontId="3" type="noConversion"/>
  </si>
  <si>
    <t>서리 마을만들기사업 토목건축공사</t>
  </si>
  <si>
    <t>박태혁</t>
  </si>
  <si>
    <t>055-530-7733</t>
  </si>
  <si>
    <t>서리 마을만들기사업 전기공사</t>
  </si>
  <si>
    <t>강정헌</t>
  </si>
  <si>
    <t>055-530-7793</t>
  </si>
  <si>
    <t>스마트원예단지 기반조성사업</t>
    <phoneticPr fontId="3" type="noConversion"/>
  </si>
  <si>
    <t>제한경쟁</t>
    <phoneticPr fontId="3" type="noConversion"/>
  </si>
  <si>
    <t>경남지역본부 창원지사 농어촌사업부</t>
    <phoneticPr fontId="3" type="noConversion"/>
  </si>
  <si>
    <t>김경환</t>
    <phoneticPr fontId="3" type="noConversion"/>
  </si>
  <si>
    <t>055-250-2281</t>
  </si>
  <si>
    <t>북면7지구 과실전물생산단지 기반조성사업 전기공사</t>
    <phoneticPr fontId="3" type="noConversion"/>
  </si>
  <si>
    <t>조정헌</t>
    <phoneticPr fontId="3" type="noConversion"/>
  </si>
  <si>
    <t>055-250-2265</t>
  </si>
  <si>
    <t>금산지구 취약지역 생활여건 개조사업 전기공사</t>
    <phoneticPr fontId="3" type="noConversion"/>
  </si>
  <si>
    <t>055-250-2266</t>
  </si>
  <si>
    <t>금산지구 취약지역 생활여건 개조사업 통신공사</t>
    <phoneticPr fontId="3" type="noConversion"/>
  </si>
  <si>
    <t>통신</t>
    <phoneticPr fontId="3" type="noConversion"/>
  </si>
  <si>
    <t>055-250-2267</t>
  </si>
  <si>
    <t>송문항 어촌뉴딜300사업 토목건축공사</t>
    <phoneticPr fontId="3" type="noConversion"/>
  </si>
  <si>
    <t>경남지역본부 하동남해지사 농어촌사업부</t>
    <phoneticPr fontId="3" type="noConversion"/>
  </si>
  <si>
    <t>박태영</t>
    <phoneticPr fontId="3" type="noConversion"/>
  </si>
  <si>
    <t>055-880-5142</t>
    <phoneticPr fontId="3" type="noConversion"/>
  </si>
  <si>
    <t>지하수자원관리사업 도산1 관측공 이설 및 설치공사</t>
    <phoneticPr fontId="3" type="noConversion"/>
  </si>
  <si>
    <t>전문</t>
    <phoneticPr fontId="3" type="noConversion"/>
  </si>
  <si>
    <t>수의계약</t>
    <phoneticPr fontId="3" type="noConversion"/>
  </si>
  <si>
    <t>경남지역본부 환경지질부</t>
    <phoneticPr fontId="3" type="noConversion"/>
  </si>
  <si>
    <t>김서영</t>
    <phoneticPr fontId="3" type="noConversion"/>
  </si>
  <si>
    <t>055-930-9428</t>
    <phoneticPr fontId="3" type="noConversion"/>
  </si>
  <si>
    <t>옥산양수장 전동기 펌프 구매 및 교체공사</t>
  </si>
  <si>
    <t>경북지역본부 고령지사 농어촌사업부</t>
    <phoneticPr fontId="3" type="noConversion"/>
  </si>
  <si>
    <t>하재섭</t>
  </si>
  <si>
    <t>054-950-0747</t>
  </si>
  <si>
    <t>노곡들 지하수위저감시설 보수공사</t>
  </si>
  <si>
    <t>뒷개울용수간선 용수관로 설치공사</t>
    <phoneticPr fontId="3" type="noConversion"/>
  </si>
  <si>
    <t>최학석</t>
  </si>
  <si>
    <t>054-950-0733</t>
  </si>
  <si>
    <t>좌학수문외 1개소 데크바 교체공사</t>
  </si>
  <si>
    <t>이성철</t>
  </si>
  <si>
    <t>054-950-0731</t>
  </si>
  <si>
    <t>포동(신)양배수장 현장조작반 전기보수 공사</t>
    <phoneticPr fontId="3" type="noConversion"/>
  </si>
  <si>
    <t>이기봉</t>
  </si>
  <si>
    <t>054-950-0771</t>
  </si>
  <si>
    <t>성산배수장 외 6개소 전기보수 공사</t>
    <phoneticPr fontId="3" type="noConversion"/>
  </si>
  <si>
    <t>호촌2양수장외 1개소 보수공사</t>
  </si>
  <si>
    <t>하재섭</t>
    <phoneticPr fontId="3" type="noConversion"/>
  </si>
  <si>
    <t>054-950-0747</t>
    <phoneticPr fontId="3" type="noConversion"/>
  </si>
  <si>
    <t>금포양배수장 펌프 설치공사</t>
    <phoneticPr fontId="3" type="noConversion"/>
  </si>
  <si>
    <t>경북지역본부 달성지사 농어촌사업부</t>
    <phoneticPr fontId="3" type="noConversion"/>
  </si>
  <si>
    <t>이준석</t>
    <phoneticPr fontId="3" type="noConversion"/>
  </si>
  <si>
    <t>053-610-3841</t>
    <phoneticPr fontId="3" type="noConversion"/>
  </si>
  <si>
    <t>다사양수장 외 1개소 변압기 교체공사</t>
    <phoneticPr fontId="3" type="noConversion"/>
  </si>
  <si>
    <t>이상원</t>
    <phoneticPr fontId="3" type="noConversion"/>
  </si>
  <si>
    <t>053-610-3844</t>
    <phoneticPr fontId="3" type="noConversion"/>
  </si>
  <si>
    <t>율곡 배수장 외 2개소 벨트컨베이어 안전장치 설치공사</t>
    <phoneticPr fontId="3" type="noConversion"/>
  </si>
  <si>
    <t>김종규</t>
    <phoneticPr fontId="3" type="noConversion"/>
  </si>
  <si>
    <t>054-550-5331</t>
    <phoneticPr fontId="3" type="noConversion"/>
  </si>
  <si>
    <t>국가계약법시행령 제26조 제1항</t>
    <phoneticPr fontId="3" type="noConversion"/>
  </si>
  <si>
    <t>문경용수간선 추산수로교 보수보강공사</t>
    <phoneticPr fontId="3" type="noConversion"/>
  </si>
  <si>
    <t>정봉혁</t>
  </si>
  <si>
    <t>054-550-5332</t>
  </si>
  <si>
    <t>읍부간이양수장 보강사업 토목공사</t>
    <phoneticPr fontId="3" type="noConversion"/>
  </si>
  <si>
    <t>국가계약법시행령 제26조 제1항(소액수의)</t>
    <phoneticPr fontId="3" type="noConversion"/>
  </si>
  <si>
    <t>청리지구 배수개선사업 전기공사</t>
    <phoneticPr fontId="3" type="noConversion"/>
  </si>
  <si>
    <t>경북지역본부 상주지사 농어촌사업부</t>
    <phoneticPr fontId="3" type="noConversion"/>
  </si>
  <si>
    <t>류형곤</t>
    <phoneticPr fontId="3" type="noConversion"/>
  </si>
  <si>
    <t>054-531-3758</t>
    <phoneticPr fontId="3" type="noConversion"/>
  </si>
  <si>
    <t>상주 농업스타트업단지조성사업 전기공사</t>
    <phoneticPr fontId="3" type="noConversion"/>
  </si>
  <si>
    <t>상주시농촌신활력플러스사업(먹거리통합지원센터) 건축공사</t>
    <phoneticPr fontId="3" type="noConversion"/>
  </si>
  <si>
    <t>상주시농촌신활력플러스사업(먹거리통합지원센터) 전기공사</t>
    <phoneticPr fontId="3" type="noConversion"/>
  </si>
  <si>
    <t>상주시농촌신활력플러스사업(먹거리통합지원센터) 통신공사</t>
    <phoneticPr fontId="3" type="noConversion"/>
  </si>
  <si>
    <t>상주시농촌신활력플러스사업(먹거리통합지원센터) 소방공사</t>
    <phoneticPr fontId="3" type="noConversion"/>
  </si>
  <si>
    <t>매호, 성동양수장 cctv 신설공사</t>
    <phoneticPr fontId="3" type="noConversion"/>
  </si>
  <si>
    <t>경북지역본부 상주지사 수자원관리부</t>
    <phoneticPr fontId="3" type="noConversion"/>
  </si>
  <si>
    <t>김기성</t>
    <phoneticPr fontId="3" type="noConversion"/>
  </si>
  <si>
    <t>054-531-3631</t>
    <phoneticPr fontId="3" type="noConversion"/>
  </si>
  <si>
    <t>자동화시스템(tmtc) 유지보수 공사</t>
    <phoneticPr fontId="3" type="noConversion"/>
  </si>
  <si>
    <t>성주호 외 2개소 안전대책시설 설치 공사</t>
  </si>
  <si>
    <t>경북지역본부 성주지사 농어촌사업부</t>
  </si>
  <si>
    <t>이재헌</t>
  </si>
  <si>
    <t>054-930-0762</t>
  </si>
  <si>
    <t>국가계약법 시행령 제26조 제5항 제5호 가목</t>
  </si>
  <si>
    <t>성주호관리소 리모델링 전기공사</t>
  </si>
  <si>
    <t>윤재호</t>
  </si>
  <si>
    <t>054-930-0732</t>
  </si>
  <si>
    <t>화수1리 새뜰마을사업 토목건축공사</t>
    <phoneticPr fontId="3" type="noConversion"/>
  </si>
  <si>
    <t>경상북도</t>
    <phoneticPr fontId="3" type="noConversion"/>
  </si>
  <si>
    <t>경북지역본부 영덕울진지사 농어촌사업부</t>
    <phoneticPr fontId="3" type="noConversion"/>
  </si>
  <si>
    <t>장영민</t>
    <phoneticPr fontId="3" type="noConversion"/>
  </si>
  <si>
    <t>054-730-5067</t>
    <phoneticPr fontId="3" type="noConversion"/>
  </si>
  <si>
    <t>백석1리 새뜰마을사업 토목건축공사</t>
    <phoneticPr fontId="3" type="noConversion"/>
  </si>
  <si>
    <t>054-650-7141</t>
  </si>
  <si>
    <t>안정1리 취약지역생활여건개조사업</t>
    <phoneticPr fontId="3" type="noConversion"/>
  </si>
  <si>
    <t>경북지역본부 의성군위지사 농어촌사업부</t>
    <phoneticPr fontId="3" type="noConversion"/>
  </si>
  <si>
    <t>박태용</t>
    <phoneticPr fontId="3" type="noConversion"/>
  </si>
  <si>
    <t>054-830-8163</t>
    <phoneticPr fontId="3" type="noConversion"/>
  </si>
  <si>
    <t>외정2리 취약지역생활여건개조사업</t>
    <phoneticPr fontId="3" type="noConversion"/>
  </si>
  <si>
    <t>손호근</t>
    <phoneticPr fontId="3" type="noConversion"/>
  </si>
  <si>
    <t>054-830-8174</t>
    <phoneticPr fontId="3" type="noConversion"/>
  </si>
  <si>
    <t>갈평2 용수간선 재해복구공사</t>
    <phoneticPr fontId="3" type="noConversion"/>
  </si>
  <si>
    <t>경북지역본부 청송영양지사 농어촌사업부</t>
    <phoneticPr fontId="3" type="noConversion"/>
  </si>
  <si>
    <t>김용길</t>
    <phoneticPr fontId="3" type="noConversion"/>
  </si>
  <si>
    <t>054-870-0521</t>
    <phoneticPr fontId="3" type="noConversion"/>
  </si>
  <si>
    <t>홍계,소계간선 스폴분기관 교체공사</t>
    <phoneticPr fontId="3" type="noConversion"/>
  </si>
  <si>
    <t>노달 용수로 개거설치공사</t>
    <phoneticPr fontId="3" type="noConversion"/>
  </si>
  <si>
    <t>손범석</t>
    <phoneticPr fontId="3" type="noConversion"/>
  </si>
  <si>
    <t>054-870-0523</t>
    <phoneticPr fontId="3" type="noConversion"/>
  </si>
  <si>
    <t>수비1용수간선 돌망태옹벽 설치공사</t>
    <phoneticPr fontId="3" type="noConversion"/>
  </si>
  <si>
    <t>도곡저수지 안전대책시설물 설치공사</t>
    <phoneticPr fontId="3" type="noConversion"/>
  </si>
  <si>
    <t>강정훈</t>
    <phoneticPr fontId="3" type="noConversion"/>
  </si>
  <si>
    <t>054-870-0524</t>
    <phoneticPr fontId="3" type="noConversion"/>
  </si>
  <si>
    <t>고현저수지 안전대책시설물 설치공사</t>
    <phoneticPr fontId="3" type="noConversion"/>
  </si>
  <si>
    <t>대천지구 과실전문생산단지 기반조성사업 전기공사</t>
    <phoneticPr fontId="3" type="noConversion"/>
  </si>
  <si>
    <t>이준엽</t>
    <phoneticPr fontId="3" type="noConversion"/>
  </si>
  <si>
    <t>054-870-0537</t>
    <phoneticPr fontId="3" type="noConversion"/>
  </si>
  <si>
    <t>두만지구 수리시설개보수사업</t>
    <phoneticPr fontId="3" type="noConversion"/>
  </si>
  <si>
    <t>경북지역본부 칠곡지사 농어촌사업부</t>
    <phoneticPr fontId="3" type="noConversion"/>
  </si>
  <si>
    <t>노호식</t>
    <phoneticPr fontId="3" type="noConversion"/>
  </si>
  <si>
    <t>054-800-5040</t>
    <phoneticPr fontId="3" type="noConversion"/>
  </si>
  <si>
    <t>금사나무곡지 노후위험저수지 정비사업</t>
    <phoneticPr fontId="3" type="noConversion"/>
  </si>
  <si>
    <t>경북지역본부 포항울릉지사 농어촌사업부</t>
    <phoneticPr fontId="3" type="noConversion"/>
  </si>
  <si>
    <t>정의엽</t>
    <phoneticPr fontId="3" type="noConversion"/>
  </si>
  <si>
    <t>054-720-7022</t>
    <phoneticPr fontId="3" type="noConversion"/>
  </si>
  <si>
    <t>덕장지 노후위험저수지 정비사업</t>
    <phoneticPr fontId="3" type="noConversion"/>
  </si>
  <si>
    <t>2023년 친환경에너지보급사업(히트펌프) 기계설비공사</t>
  </si>
  <si>
    <t>김재구</t>
  </si>
  <si>
    <t>054-720-7033</t>
  </si>
  <si>
    <t>흥해 북송리 용배수로 정비공사</t>
  </si>
  <si>
    <t>배대현</t>
  </si>
  <si>
    <t>054-270-7018</t>
  </si>
  <si>
    <t>호미곶 강사2용수간선 유말부 배수로설치공사</t>
  </si>
  <si>
    <t>오천 문덕리 용배수로 복구공사</t>
  </si>
  <si>
    <t>청하 소동리 용배수로 정비공사</t>
  </si>
  <si>
    <t>구룔포 석벼2리 용배수로 정비공사</t>
  </si>
  <si>
    <t xml:space="preserve"> 농어촌자원개발원 사무실 공간 분리 공사</t>
    <phoneticPr fontId="3" type="noConversion"/>
  </si>
  <si>
    <t>농어촌자원개발원 농어촌자원기획부</t>
    <phoneticPr fontId="3" type="noConversion"/>
  </si>
  <si>
    <t>김아진</t>
    <phoneticPr fontId="3" type="noConversion"/>
  </si>
  <si>
    <t>031-8084-9513</t>
    <phoneticPr fontId="3" type="noConversion"/>
  </si>
  <si>
    <t xml:space="preserve">국가계약법 시행령 26조 1항 5호 가목 </t>
    <phoneticPr fontId="3" type="noConversion"/>
  </si>
  <si>
    <t>신시배수갑문 방화문 교체</t>
  </si>
  <si>
    <t>변산해수욕장 비사방지막 공사</t>
  </si>
  <si>
    <t>박희영</t>
    <phoneticPr fontId="3" type="noConversion"/>
  </si>
  <si>
    <t>063-540-5825</t>
  </si>
  <si>
    <t>2023 신안군 경영실습임대농장 건축기계공사</t>
  </si>
  <si>
    <t>2023년 세지지구 비축농지 임대형 스마트팜사업 토목건축기계공사</t>
  </si>
  <si>
    <t>김소영</t>
  </si>
  <si>
    <t>061-330-9582</t>
  </si>
  <si>
    <t>2023년 청년창업농 경영실습 임대농장 조성사업 토목건축기계공사</t>
  </si>
  <si>
    <t>봉산대전지구 지구단위종합복구사업 6공구 상수도이설공사</t>
  </si>
  <si>
    <t>2023년 태목배수로 준설공사</t>
  </si>
  <si>
    <t>박유영</t>
  </si>
  <si>
    <t>061-380-4139</t>
  </si>
  <si>
    <t>2023년 태목지구 안전대책시설 설치공사</t>
  </si>
  <si>
    <t>봉산대전지구 지구단위종합복구사업 1공구 상수도이설공사</t>
  </si>
  <si>
    <t>나호선</t>
  </si>
  <si>
    <t>061-380-4132</t>
  </si>
  <si>
    <t>봉산대전 지구단위종합복구사업 자동화공사</t>
  </si>
  <si>
    <t>양하늘</t>
  </si>
  <si>
    <t>061-380-4123</t>
  </si>
  <si>
    <t>영등 마을만들기사업 토목건축기계공사</t>
  </si>
  <si>
    <t>정혜주</t>
  </si>
  <si>
    <t>061-850-2544</t>
  </si>
  <si>
    <t>풍치 마을만들기사업 토목공사</t>
  </si>
  <si>
    <t>호미 마을만들기사업 토목공사</t>
  </si>
  <si>
    <t>임종윤</t>
  </si>
  <si>
    <t>061-850-2538</t>
  </si>
  <si>
    <t>금능 마을만들기사업 토목건축기계공사</t>
  </si>
  <si>
    <t>류창희</t>
  </si>
  <si>
    <t>061-850-2542</t>
  </si>
  <si>
    <t>미력면 기초생활거점조성사업 토목건축기계공사</t>
  </si>
  <si>
    <t>오흥섭</t>
  </si>
  <si>
    <t>061-850-2541</t>
  </si>
  <si>
    <t>도촌포구 어촌뉴딜300 특화사업 토목건축공사</t>
  </si>
  <si>
    <t xml:space="preserve">   </t>
  </si>
  <si>
    <t xml:space="preserve">    </t>
  </si>
  <si>
    <t>도촌포구 어촌뉴딜300 특화사업 전기공사</t>
  </si>
  <si>
    <t>도촌포구 어촌뉴딜300 특화사업 소방공사</t>
  </si>
  <si>
    <t>도촌포구 어촌뉴딜300 특화사업 통신공사</t>
  </si>
  <si>
    <t>오사지구 배수개사업 토목건축공사</t>
  </si>
  <si>
    <t>오사지구 배수개사업 전기공사</t>
  </si>
  <si>
    <t>광양시 월길지구 비축농지 임대형스마트팜</t>
  </si>
  <si>
    <t>김우종</t>
  </si>
  <si>
    <t>061-740-1184</t>
  </si>
  <si>
    <t>순천시 경영실습 임대농장 조성사업</t>
  </si>
  <si>
    <t>061-740-1185</t>
  </si>
  <si>
    <t>승주지구 경영실습 임대농장 조성사업</t>
  </si>
  <si>
    <t>061-740-1186</t>
  </si>
  <si>
    <t>2023년 백수 하사 배수로 정비사업</t>
  </si>
  <si>
    <t>061-350-6567</t>
  </si>
  <si>
    <t>2023년 배수지구 하사제수문 염해방지 비상문비 설치사업</t>
  </si>
  <si>
    <t>신수안</t>
  </si>
  <si>
    <t>061-350-6565</t>
  </si>
  <si>
    <t>2023년 청년 경영실습 임대농장 조성사업</t>
  </si>
  <si>
    <t>임진택</t>
  </si>
  <si>
    <t>061-470-5506</t>
  </si>
  <si>
    <t>장성읍 맑은물 푸른농촌가꾸기사업 건축기계공사</t>
  </si>
  <si>
    <t>임성미</t>
  </si>
  <si>
    <t>061-390-8661</t>
  </si>
  <si>
    <t>장성읍 맑은물 푸른농촌가꾸기사업 전기공사</t>
  </si>
  <si>
    <t>장성읍 맑은물 푸른농촌가꾸기사업 통신공사</t>
  </si>
  <si>
    <t>석창항 어촌뉴딜300사업 생활SOC분야 토목공사</t>
  </si>
  <si>
    <t>이명연</t>
  </si>
  <si>
    <t>061-320-5252</t>
  </si>
  <si>
    <t>내수면 스마트 양식장시범단지 조성사업 토목건축기계공사</t>
  </si>
  <si>
    <t>내수면 스마트 양식장시범단지 조성사업 전기공사</t>
  </si>
  <si>
    <t>내수면 스마트 양식장시범단지 조성사업 통신공사</t>
  </si>
  <si>
    <t>2023년 화순권역 청암 외1지구 친환경에너지보급사업 기계공사</t>
  </si>
  <si>
    <t>박준환</t>
  </si>
  <si>
    <t>061-370-8531</t>
  </si>
  <si>
    <t>2023년 지하수자원관리사업 관측공 및 보호시설 추가설치공사</t>
  </si>
  <si>
    <t>고창군 어도개보수사업 토목공사</t>
  </si>
  <si>
    <t>국가계약법 시행령 제26조 제1항 제5호</t>
    <phoneticPr fontId="3" type="noConversion"/>
  </si>
  <si>
    <t>궁산권역 거점개발사업 작은바다정원 토목공사</t>
  </si>
  <si>
    <t>성산면 기초생활거점조성사업(2단계) 건축공사</t>
  </si>
  <si>
    <t>063-440-5920</t>
  </si>
  <si>
    <t>무녀도 창조적 자급자족 마을만들기 사업 토목·건축공사</t>
  </si>
  <si>
    <t>최명호</t>
  </si>
  <si>
    <t>063-440-5722</t>
  </si>
  <si>
    <t>개정면 기초생활거점조성사업 및 면청사 건립사업</t>
  </si>
  <si>
    <t>옥봉지구 수리시설개보수사업 토목기계공사</t>
  </si>
  <si>
    <t>남기현</t>
  </si>
  <si>
    <t>063-440-5826</t>
  </si>
  <si>
    <t>상평지구 수리시설개보수사업 토목기계공사</t>
  </si>
  <si>
    <t>옥봉지구 수리시설개보수사업 전기공사</t>
  </si>
  <si>
    <t>한만엽</t>
  </si>
  <si>
    <t>063-440-5828</t>
  </si>
  <si>
    <t>상평지구 수리시설개보수사업 전기공사</t>
  </si>
  <si>
    <t>수철제 재해위험저수지 정비사업 토목공사</t>
  </si>
  <si>
    <t>내동고을 농촌다움복원사업 토목공사(2차)</t>
  </si>
  <si>
    <t>한남결</t>
    <phoneticPr fontId="3" type="noConversion"/>
  </si>
  <si>
    <t>063-350-7078</t>
  </si>
  <si>
    <t>2023년 장수군 어도개보수사업 토목공사</t>
  </si>
  <si>
    <t>오성지구 수리시설개보수사업</t>
  </si>
  <si>
    <t>박상윤</t>
    <phoneticPr fontId="3" type="noConversion"/>
  </si>
  <si>
    <t>063-350-7056</t>
  </si>
  <si>
    <t>추계유지관리공사 (장수군비)</t>
  </si>
  <si>
    <t>동진2지구 배수개선사업 토목기계공사</t>
  </si>
  <si>
    <t>송은선</t>
  </si>
  <si>
    <t>063-580-1054</t>
  </si>
  <si>
    <t>장등마을 농어촌취약지역생활여건개조사업 토목건축공사(2차분)</t>
  </si>
  <si>
    <t>원대동지구 농어촌취약지역생활여건개조사업 토목건축공사</t>
  </si>
  <si>
    <t>2023년 추계 영농생활편익사업</t>
  </si>
  <si>
    <t>2023년 추계 도비지원 유지관리사업</t>
  </si>
  <si>
    <t>동연지구 배수개선사업</t>
  </si>
  <si>
    <t>전북지역본부 익산지사 농어촌사업부</t>
    <phoneticPr fontId="3" type="noConversion"/>
  </si>
  <si>
    <t>이평면 장내리 775 용수로 정비공사</t>
  </si>
  <si>
    <t>전북지역본부 정읍지사 수자원관리부</t>
  </si>
  <si>
    <t>063-530-0304</t>
  </si>
  <si>
    <t>신태인읍 대신마을 앞 용수로 정비공사</t>
  </si>
  <si>
    <t xml:space="preserve">부안지사 공기관대행사업 </t>
    <phoneticPr fontId="3" type="noConversion"/>
  </si>
  <si>
    <t>전북지역본수 부안지사 수자원관리부</t>
  </si>
  <si>
    <t>길경모</t>
  </si>
  <si>
    <t>063-580-1036</t>
  </si>
  <si>
    <t>부안지사 유지관리사업</t>
    <phoneticPr fontId="3" type="noConversion"/>
  </si>
  <si>
    <t>귀덕1리 취약지역생활여건개조사업 건축공사</t>
    <phoneticPr fontId="3" type="noConversion"/>
  </si>
  <si>
    <t>제주지역본부 농어촌개발부</t>
    <phoneticPr fontId="3" type="noConversion"/>
  </si>
  <si>
    <t>이상구</t>
    <phoneticPr fontId="3" type="noConversion"/>
  </si>
  <si>
    <t>064-750-8831</t>
    <phoneticPr fontId="3" type="noConversion"/>
  </si>
  <si>
    <t>귀덕1리 취약지역생활여건개조사업 주민공동이용시설 정비 전기공사</t>
    <phoneticPr fontId="3" type="noConversion"/>
  </si>
  <si>
    <t>하례2리 마을만들기 마을내 꽃길 조성 공사</t>
    <phoneticPr fontId="3" type="noConversion"/>
  </si>
  <si>
    <t>제주지역본부 서귀포제주지부</t>
    <phoneticPr fontId="3" type="noConversion"/>
  </si>
  <si>
    <t>공길용</t>
    <phoneticPr fontId="3" type="noConversion"/>
  </si>
  <si>
    <t>064-750-8834</t>
    <phoneticPr fontId="3" type="noConversion"/>
  </si>
  <si>
    <t>공사관리관정 밀폐식 상부보호공 설치공사</t>
    <phoneticPr fontId="3" type="noConversion"/>
  </si>
  <si>
    <t>제주지역본부 지하수환경부</t>
    <phoneticPr fontId="3" type="noConversion"/>
  </si>
  <si>
    <t>홍길동</t>
    <phoneticPr fontId="3" type="noConversion"/>
  </si>
  <si>
    <t>061-111-1234</t>
    <phoneticPr fontId="3" type="noConversion"/>
  </si>
  <si>
    <t>연무지구 기계화경작로 확포장공사</t>
    <phoneticPr fontId="3" type="noConversion"/>
  </si>
  <si>
    <t>충남지역본부 논산지사 농어촌사업부</t>
    <phoneticPr fontId="3" type="noConversion"/>
  </si>
  <si>
    <t>박은주</t>
    <phoneticPr fontId="3" type="noConversion"/>
  </si>
  <si>
    <t>041-730-2140</t>
    <phoneticPr fontId="3" type="noConversion"/>
  </si>
  <si>
    <t>성동지구 기계화경작로 확포장공사</t>
    <phoneticPr fontId="3" type="noConversion"/>
  </si>
  <si>
    <t>후경양수장 진출입로 및 석우용수지거 보수공사</t>
    <phoneticPr fontId="3" type="noConversion"/>
  </si>
  <si>
    <t>충남지역본부 당진지사 수자원관리부</t>
    <phoneticPr fontId="3" type="noConversion"/>
  </si>
  <si>
    <t>이훈</t>
    <phoneticPr fontId="3" type="noConversion"/>
  </si>
  <si>
    <t>041-351-9137</t>
    <phoneticPr fontId="3" type="noConversion"/>
  </si>
  <si>
    <t>효자도 해안도로 개설공사</t>
    <phoneticPr fontId="3" type="noConversion"/>
  </si>
  <si>
    <t>충청남도</t>
    <phoneticPr fontId="3" type="noConversion"/>
  </si>
  <si>
    <t>충남지역본부 보령지사 농어촌사어부</t>
    <phoneticPr fontId="3" type="noConversion"/>
  </si>
  <si>
    <t>김지연</t>
    <phoneticPr fontId="3" type="noConversion"/>
  </si>
  <si>
    <t>041-930-7872</t>
    <phoneticPr fontId="3" type="noConversion"/>
  </si>
  <si>
    <t>서천읍 화금2리 배수로 정비공사</t>
    <phoneticPr fontId="3" type="noConversion"/>
  </si>
  <si>
    <t>충남지역본부 서천지사 수자원관리부</t>
    <phoneticPr fontId="3" type="noConversion"/>
  </si>
  <si>
    <t>정민우</t>
    <phoneticPr fontId="3" type="noConversion"/>
  </si>
  <si>
    <t>041-950-7731</t>
    <phoneticPr fontId="3" type="noConversion"/>
  </si>
  <si>
    <t>2023년 세종대전금산지사 관내 저수지 제당 잡초목 제거 작업</t>
  </si>
  <si>
    <t>충남지역본부 세종대전금산지사 농어촌사업부</t>
    <phoneticPr fontId="3" type="noConversion"/>
  </si>
  <si>
    <t>성당양 용수간선 긴급복구공사</t>
  </si>
  <si>
    <t>2023년 금산관내 저수지 제당 잡초목 제거 작업</t>
  </si>
  <si>
    <t>세종 유지관리 공사</t>
  </si>
  <si>
    <t>044-860-351</t>
  </si>
  <si>
    <t>2023년 안전대책시설 설치공사</t>
    <phoneticPr fontId="3" type="noConversion"/>
  </si>
  <si>
    <t>충남지역본부 홍성지사 농어촌사업부</t>
    <phoneticPr fontId="3" type="noConversion"/>
  </si>
  <si>
    <t>이성훈</t>
    <phoneticPr fontId="3" type="noConversion"/>
  </si>
  <si>
    <t>041-630-5746</t>
    <phoneticPr fontId="3" type="noConversion"/>
  </si>
  <si>
    <t>수질개선 준공지구 시설물보수공사</t>
    <phoneticPr fontId="3" type="noConversion"/>
  </si>
  <si>
    <t>유태현</t>
    <phoneticPr fontId="3" type="noConversion"/>
  </si>
  <si>
    <t>041-630-5737</t>
    <phoneticPr fontId="3" type="noConversion"/>
  </si>
  <si>
    <t>소암지구 수리시설개보수사업</t>
    <phoneticPr fontId="3" type="noConversion"/>
  </si>
  <si>
    <t>신승원</t>
    <phoneticPr fontId="3" type="noConversion"/>
  </si>
  <si>
    <t>043-830-5193</t>
    <phoneticPr fontId="3" type="noConversion"/>
  </si>
  <si>
    <t>용강지구 소규모배수개선사업</t>
    <phoneticPr fontId="3" type="noConversion"/>
  </si>
  <si>
    <t>신희정</t>
    <phoneticPr fontId="3" type="noConversion"/>
  </si>
  <si>
    <t>043-830-5142</t>
    <phoneticPr fontId="3" type="noConversion"/>
  </si>
  <si>
    <t>덕상지구 소규모배수개선사업</t>
    <phoneticPr fontId="3" type="noConversion"/>
  </si>
  <si>
    <t>죽리지구 수리시설개보수사업</t>
    <phoneticPr fontId="3" type="noConversion"/>
  </si>
  <si>
    <t>내성지구 수리시설개보수사업</t>
    <phoneticPr fontId="3" type="noConversion"/>
  </si>
  <si>
    <t>농바우마을 취약지역 생활여건 개조사업 토목건축공사</t>
    <phoneticPr fontId="3" type="noConversion"/>
  </si>
  <si>
    <t>충청북도</t>
    <phoneticPr fontId="3" type="noConversion"/>
  </si>
  <si>
    <t>송동진</t>
    <phoneticPr fontId="3" type="noConversion"/>
  </si>
  <si>
    <t>043-830-5133</t>
    <phoneticPr fontId="3" type="noConversion"/>
  </si>
  <si>
    <t>이식1지구 취약지역생활여건개조사업</t>
    <phoneticPr fontId="3" type="noConversion"/>
  </si>
  <si>
    <t>충북지역본부 보은지사 농어촌사업부</t>
    <phoneticPr fontId="3" type="noConversion"/>
  </si>
  <si>
    <t>서이슬</t>
    <phoneticPr fontId="3" type="noConversion"/>
  </si>
  <si>
    <t>043-540-2551</t>
    <phoneticPr fontId="3" type="noConversion"/>
  </si>
  <si>
    <t>제일지구 수리시설개보수사업</t>
    <phoneticPr fontId="3" type="noConversion"/>
  </si>
  <si>
    <t>조영수</t>
    <phoneticPr fontId="3" type="noConversion"/>
  </si>
  <si>
    <t>고승지구 수리시설개보수사업</t>
    <phoneticPr fontId="3" type="noConversion"/>
  </si>
  <si>
    <t>2023년 천남지구 배수로 보수공사</t>
    <phoneticPr fontId="3" type="noConversion"/>
  </si>
  <si>
    <t>허강훈</t>
    <phoneticPr fontId="3" type="noConversion"/>
  </si>
  <si>
    <t>043-540-2532</t>
    <phoneticPr fontId="3" type="noConversion"/>
  </si>
  <si>
    <t>영동 경영실습임대농장조성사업 건축기계공사</t>
    <phoneticPr fontId="3" type="noConversion"/>
  </si>
  <si>
    <t>충북지역본부 스마트그린부</t>
    <phoneticPr fontId="3" type="noConversion"/>
  </si>
  <si>
    <t>임태현</t>
    <phoneticPr fontId="3" type="noConversion"/>
  </si>
  <si>
    <t>043-290-3348</t>
    <phoneticPr fontId="3" type="noConversion"/>
  </si>
  <si>
    <t>영동 경영실습임대농장조성사업 전기공사</t>
    <phoneticPr fontId="3" type="noConversion"/>
  </si>
  <si>
    <t>감곡면 기초생활거점 육성사업 통신공사</t>
    <phoneticPr fontId="3" type="noConversion"/>
  </si>
  <si>
    <t>원광연</t>
    <phoneticPr fontId="3" type="noConversion"/>
  </si>
  <si>
    <t>043-871-7340</t>
    <phoneticPr fontId="3" type="noConversion"/>
  </si>
  <si>
    <t>감곡면 기초생활거점 육성사업 소방공사</t>
    <phoneticPr fontId="3" type="noConversion"/>
  </si>
  <si>
    <t>2023년 물관리자동화시스템 통신방식 변경공사</t>
    <phoneticPr fontId="3" type="noConversion"/>
  </si>
  <si>
    <t>송유진</t>
    <phoneticPr fontId="3" type="noConversion"/>
  </si>
  <si>
    <t>043-871-7319</t>
    <phoneticPr fontId="3" type="noConversion"/>
  </si>
  <si>
    <t>추정가격 1억6천만원 이하인 기타공사</t>
    <phoneticPr fontId="3" type="noConversion"/>
  </si>
  <si>
    <t xml:space="preserve"> 금왕읍 농촌중심지활성화사업 휀스설치해체공사</t>
    <phoneticPr fontId="3" type="noConversion"/>
  </si>
  <si>
    <t>추정가격 2억원 이하인 전문공사</t>
    <phoneticPr fontId="3" type="noConversion"/>
  </si>
  <si>
    <t>금왕읍 농촌중심지활성화사업 석면철거공사</t>
    <phoneticPr fontId="3" type="noConversion"/>
  </si>
  <si>
    <t>금왕읍 농촌중심지활성화사업 토목건축 철거공사</t>
    <phoneticPr fontId="3" type="noConversion"/>
  </si>
  <si>
    <t>음성 비축농지 임대형스마트팜 조성사업 온실공사</t>
    <phoneticPr fontId="3" type="noConversion"/>
  </si>
  <si>
    <t>조성협</t>
    <phoneticPr fontId="3" type="noConversion"/>
  </si>
  <si>
    <t>043-871-7303</t>
    <phoneticPr fontId="3" type="noConversion"/>
  </si>
  <si>
    <t>음성 비축농지 임대형스마트팜 조성사업 전기공사</t>
    <phoneticPr fontId="3" type="noConversion"/>
  </si>
  <si>
    <t>2023년 내수면 어도개보수사업 토목공사</t>
    <phoneticPr fontId="3" type="noConversion"/>
  </si>
  <si>
    <t>정연용</t>
    <phoneticPr fontId="3" type="noConversion"/>
  </si>
  <si>
    <t>043-871-7350</t>
    <phoneticPr fontId="3" type="noConversion"/>
  </si>
  <si>
    <t>하반기 농업생산기반시설정비사업</t>
  </si>
  <si>
    <t>화성지구 ESS 뱅크#2(PCS, 배터리) 보수 공사</t>
    <phoneticPr fontId="3" type="noConversion"/>
  </si>
  <si>
    <t>화안사업단 시설관리부</t>
    <phoneticPr fontId="3" type="noConversion"/>
  </si>
  <si>
    <t>정지훈</t>
    <phoneticPr fontId="3" type="noConversion"/>
  </si>
  <si>
    <t>031-412-1438</t>
    <phoneticPr fontId="3" type="noConversion"/>
  </si>
  <si>
    <t>국가계약법 시행령 제26조 제1항 제2호 바목</t>
    <phoneticPr fontId="3" type="noConversion"/>
  </si>
  <si>
    <t>신도지구 지방관리방조제 개보수사업 토목공사</t>
    <phoneticPr fontId="3" type="noConversion"/>
  </si>
  <si>
    <t xml:space="preserve">경기지역본부 강화옹진지사 농어촌사업부 </t>
    <phoneticPr fontId="3" type="noConversion"/>
  </si>
  <si>
    <t>이성원</t>
    <phoneticPr fontId="3" type="noConversion"/>
  </si>
  <si>
    <t>032-930-2556</t>
    <phoneticPr fontId="3" type="noConversion"/>
  </si>
  <si>
    <t>망월리 급수관 설치 등 7개소 보수공사</t>
    <phoneticPr fontId="3" type="noConversion"/>
  </si>
  <si>
    <t>유정호숫길 조성사업 토목조경공사</t>
    <phoneticPr fontId="3" type="noConversion"/>
  </si>
  <si>
    <t>경기지역본부 양평광주서울지사 농어촌사업부</t>
    <phoneticPr fontId="3" type="noConversion"/>
  </si>
  <si>
    <t>박성민</t>
    <phoneticPr fontId="3" type="noConversion"/>
  </si>
  <si>
    <t>031-770-8043</t>
    <phoneticPr fontId="3" type="noConversion"/>
  </si>
  <si>
    <t>원당용수간선 보수보강공사</t>
    <phoneticPr fontId="3" type="noConversion"/>
  </si>
  <si>
    <t>경기지역본부 연천포천가평지사 농어촌사업부</t>
    <phoneticPr fontId="3" type="noConversion"/>
  </si>
  <si>
    <t>김성주</t>
    <phoneticPr fontId="3" type="noConversion"/>
  </si>
  <si>
    <t>031-860-8944</t>
    <phoneticPr fontId="3" type="noConversion"/>
  </si>
  <si>
    <t>물관리 자동화 설치공사</t>
    <phoneticPr fontId="3" type="noConversion"/>
  </si>
  <si>
    <t>안전대책시설 설치공사(가드레일)</t>
    <phoneticPr fontId="3" type="noConversion"/>
  </si>
  <si>
    <t>안전대책시설 설치공사(산정취입보)</t>
    <phoneticPr fontId="3" type="noConversion"/>
  </si>
  <si>
    <t>안전대책시설 설치공사(연천포천지구)</t>
    <phoneticPr fontId="3" type="noConversion"/>
  </si>
  <si>
    <t>안전대책시설(휀스 등) 설치공사(추가)</t>
    <phoneticPr fontId="3" type="noConversion"/>
  </si>
  <si>
    <t>양주시 농업용 공공관정 정비공사(4차)</t>
    <phoneticPr fontId="3" type="noConversion"/>
  </si>
  <si>
    <t>오주화</t>
    <phoneticPr fontId="3" type="noConversion"/>
  </si>
  <si>
    <t>031-250-3623</t>
    <phoneticPr fontId="3" type="noConversion"/>
  </si>
  <si>
    <t>거제면 권역단위거점개발사업 건축공사</t>
  </si>
  <si>
    <t>055-670-9192</t>
  </si>
  <si>
    <t>동정마을 취약지역생활여건개조사업 전기공사</t>
    <phoneticPr fontId="3" type="noConversion"/>
  </si>
  <si>
    <t>최주헌</t>
    <phoneticPr fontId="3" type="noConversion"/>
  </si>
  <si>
    <t>055-670-7035</t>
    <phoneticPr fontId="3" type="noConversion"/>
  </si>
  <si>
    <t>하북면 농촌중심지활성화사업 신평문화장터 및 생태체험학습장 토목건축공사</t>
    <phoneticPr fontId="3" type="noConversion"/>
  </si>
  <si>
    <t>경남지역본부 김해양산부산지사 농어촌사업부</t>
    <phoneticPr fontId="3" type="noConversion"/>
  </si>
  <si>
    <t>김덕경</t>
    <phoneticPr fontId="3" type="noConversion"/>
  </si>
  <si>
    <t>055-320-4876</t>
    <phoneticPr fontId="3" type="noConversion"/>
  </si>
  <si>
    <t>개곡지구 취약지역 생활여건개조사업 토목건축공사</t>
    <phoneticPr fontId="3" type="noConversion"/>
  </si>
  <si>
    <t>토건</t>
    <phoneticPr fontId="3" type="noConversion"/>
  </si>
  <si>
    <t>가락지구 수리시설개보수사업 토목공사</t>
    <phoneticPr fontId="3" type="noConversion"/>
  </si>
  <si>
    <t>경남지역본부 김해양산부산지사 수자원관리부</t>
    <phoneticPr fontId="3" type="noConversion"/>
  </si>
  <si>
    <t>김유경</t>
    <phoneticPr fontId="3" type="noConversion"/>
  </si>
  <si>
    <t>055-320-4844</t>
    <phoneticPr fontId="3" type="noConversion"/>
  </si>
  <si>
    <t>마찰지구 수리시설개보수사업 토목공사</t>
    <phoneticPr fontId="3" type="noConversion"/>
  </si>
  <si>
    <t>화제지구 배수개선사업 토목건축공사</t>
    <phoneticPr fontId="3" type="noConversion"/>
  </si>
  <si>
    <t>한대섭</t>
    <phoneticPr fontId="3" type="noConversion"/>
  </si>
  <si>
    <t>055-320-4883</t>
    <phoneticPr fontId="3" type="noConversion"/>
  </si>
  <si>
    <t>북면지구 배수개선사업</t>
    <phoneticPr fontId="3" type="noConversion"/>
  </si>
  <si>
    <t>이태경</t>
    <phoneticPr fontId="3" type="noConversion"/>
  </si>
  <si>
    <t>055-250-2283</t>
    <phoneticPr fontId="3" type="noConversion"/>
  </si>
  <si>
    <t>고려동 마을만들기사업 토목건축공사</t>
  </si>
  <si>
    <t>채대희</t>
  </si>
  <si>
    <t>055-580-0342</t>
  </si>
  <si>
    <t>대평 마을만들기사업 토목건축공사</t>
  </si>
  <si>
    <t>취무 마을만들기사업 토목조경공사</t>
  </si>
  <si>
    <t>회문 마을만들기사업 토목조경공사</t>
  </si>
  <si>
    <t>유현 마을만들기사업 토목조경공사</t>
  </si>
  <si>
    <t>신등 마을만들기사업 토목조경공사</t>
  </si>
  <si>
    <t>낙민지구 소규모배수개선사업 전기공사</t>
    <phoneticPr fontId="3" type="noConversion"/>
  </si>
  <si>
    <t>경남지역본부 합천지사 농어촌사업부</t>
    <phoneticPr fontId="3" type="noConversion"/>
  </si>
  <si>
    <t>정일중</t>
    <phoneticPr fontId="3" type="noConversion"/>
  </si>
  <si>
    <t>055-930-8266</t>
    <phoneticPr fontId="3" type="noConversion"/>
  </si>
  <si>
    <t>와리지구 소규모배수개선사업 전기공사</t>
    <phoneticPr fontId="3" type="noConversion"/>
  </si>
  <si>
    <t>하양지구 수리시설개보수사업</t>
    <phoneticPr fontId="3" type="noConversion"/>
  </si>
  <si>
    <t>경북지역본부 경산청도지사 농어촌사업부</t>
    <phoneticPr fontId="3" type="noConversion"/>
  </si>
  <si>
    <t>신정호</t>
    <phoneticPr fontId="3" type="noConversion"/>
  </si>
  <si>
    <t>053-819-6033</t>
    <phoneticPr fontId="3" type="noConversion"/>
  </si>
  <si>
    <t>연직지구 배수개선사업 토목건축기계공사</t>
    <phoneticPr fontId="3" type="noConversion"/>
  </si>
  <si>
    <t>신은실</t>
    <phoneticPr fontId="3" type="noConversion"/>
  </si>
  <si>
    <t>054-950-0742</t>
    <phoneticPr fontId="3" type="noConversion"/>
  </si>
  <si>
    <t>연직지구 배수개선사업 전기공사</t>
    <phoneticPr fontId="3" type="noConversion"/>
  </si>
  <si>
    <t>054-950-0742</t>
  </si>
  <si>
    <t>구곡지구 수리시설개보수사업 토목공사</t>
  </si>
  <si>
    <t>지은정</t>
    <phoneticPr fontId="3" type="noConversion"/>
  </si>
  <si>
    <t>054-950-0748</t>
    <phoneticPr fontId="3" type="noConversion"/>
  </si>
  <si>
    <t>구곡지구 수리시설개보수사업 전기공사</t>
  </si>
  <si>
    <t>월성지구 수리시설개보수사업 토목공사</t>
  </si>
  <si>
    <t>하빈저수지 수질개선지구 토목공사</t>
    <phoneticPr fontId="3" type="noConversion"/>
  </si>
  <si>
    <t>김세현</t>
    <phoneticPr fontId="3" type="noConversion"/>
  </si>
  <si>
    <t>053-610-3848</t>
    <phoneticPr fontId="3" type="noConversion"/>
  </si>
  <si>
    <t>하빈저수지 수질개선지구 기계설치공사</t>
    <phoneticPr fontId="3" type="noConversion"/>
  </si>
  <si>
    <t>하빈저수지 수질개선지구 전기공사</t>
    <phoneticPr fontId="3" type="noConversion"/>
  </si>
  <si>
    <t>이제엽</t>
    <phoneticPr fontId="3" type="noConversion"/>
  </si>
  <si>
    <t>053-610-3845</t>
    <phoneticPr fontId="3" type="noConversion"/>
  </si>
  <si>
    <t>선교판곡 과실전문생산단지 조성사업 토목공사</t>
    <phoneticPr fontId="3" type="noConversion"/>
  </si>
  <si>
    <t>박종순</t>
    <phoneticPr fontId="3" type="noConversion"/>
  </si>
  <si>
    <t>054-531-3630</t>
    <phoneticPr fontId="3" type="noConversion"/>
  </si>
  <si>
    <t>횡계지구 수리시설개보수사업</t>
    <phoneticPr fontId="3" type="noConversion"/>
  </si>
  <si>
    <t>경북지역본부 영천지사 농어촌사업부</t>
  </si>
  <si>
    <t>최은혁</t>
    <phoneticPr fontId="3" type="noConversion"/>
  </si>
  <si>
    <t>054-339-5067</t>
    <phoneticPr fontId="3" type="noConversion"/>
  </si>
  <si>
    <t xml:space="preserve">이지2리 취약지역생활여건개조사업 </t>
    <phoneticPr fontId="3" type="noConversion"/>
  </si>
  <si>
    <t>박상명</t>
    <phoneticPr fontId="3" type="noConversion"/>
  </si>
  <si>
    <t>054-830-8168</t>
    <phoneticPr fontId="3" type="noConversion"/>
  </si>
  <si>
    <t>덕산지구 배수개선사업</t>
    <phoneticPr fontId="3" type="noConversion"/>
  </si>
  <si>
    <t>김창훈</t>
    <phoneticPr fontId="3" type="noConversion"/>
  </si>
  <si>
    <t>054-800-5052</t>
    <phoneticPr fontId="3" type="noConversion"/>
  </si>
  <si>
    <t>내평지구 배수개선사업 토목건축기계공사</t>
  </si>
  <si>
    <t>김영하</t>
  </si>
  <si>
    <t>054-720-7011</t>
  </si>
  <si>
    <t>신광면 기초생활거점조성사업 소방공사</t>
  </si>
  <si>
    <t>허필조</t>
  </si>
  <si>
    <t>054-720-7017</t>
  </si>
  <si>
    <t>신광면 기초생활거점조성사업 통신공사</t>
  </si>
  <si>
    <t>호덕지구 수원공 수리시설개보수사업</t>
  </si>
  <si>
    <t>고흥만지구 국가관리방조제 개보수사업 토목공사</t>
  </si>
  <si>
    <t>송학동 농로포장 외 1개소 정비사업</t>
  </si>
  <si>
    <t>박진영</t>
  </si>
  <si>
    <t>062-380-8659</t>
  </si>
  <si>
    <t>서봉보 2-6 용수지선 정비사업</t>
  </si>
  <si>
    <t>박진수</t>
  </si>
  <si>
    <t>062-380-8653</t>
  </si>
  <si>
    <t>작금항 어촌뉴딜300 공통사업(토목공사)</t>
  </si>
  <si>
    <t>박성환</t>
  </si>
  <si>
    <t>061-7401174</t>
  </si>
  <si>
    <t>작금항 어촌뉴딜300 공통사업(해양환경생태조사)</t>
  </si>
  <si>
    <t xml:space="preserve">금천항 어촌뉴딜300사업 특화사업 </t>
  </si>
  <si>
    <t>군남지구 용배수로 수리시설개보수사업 토목공사</t>
  </si>
  <si>
    <t>신언상</t>
  </si>
  <si>
    <t>061-350-6575</t>
  </si>
  <si>
    <t>옛도심 일대 청년상생관 조경공사</t>
  </si>
  <si>
    <t>문찬혁</t>
  </si>
  <si>
    <t>063-560-1530</t>
  </si>
  <si>
    <t>내원마을 마을만들기사업 토목공사</t>
  </si>
  <si>
    <t>문수안</t>
  </si>
  <si>
    <t>063-560-1526</t>
  </si>
  <si>
    <t>마명마을 마을만들기사업 토목건축공사</t>
  </si>
  <si>
    <t>수양지구 수리시설개보수사업</t>
  </si>
  <si>
    <t>유승관</t>
  </si>
  <si>
    <t>063-560-1546</t>
  </si>
  <si>
    <t>세전지구 배수개선사업 토목공사</t>
  </si>
  <si>
    <t>이연웅</t>
  </si>
  <si>
    <t>063-620-2068</t>
  </si>
  <si>
    <t>백산면 기초생활거점조성사업 건축물해체공사</t>
  </si>
  <si>
    <t>무주읍 도시재생뉴딜사업 노후도로정비 토목공사</t>
  </si>
  <si>
    <t>강호성</t>
    <phoneticPr fontId="3" type="noConversion"/>
  </si>
  <si>
    <t>063-350-7077</t>
  </si>
  <si>
    <t>우화 청춘아지트리움 및 청년쉐어하우스 토목건축기계공사</t>
  </si>
  <si>
    <t>한승민</t>
    <phoneticPr fontId="3" type="noConversion"/>
  </si>
  <si>
    <t>063-350-7071</t>
  </si>
  <si>
    <t>2023년 장수화훼 농업에너지이용효율화(신재생에너지)사업 공기열히트펌프 설치공사</t>
  </si>
  <si>
    <t>최진호</t>
    <phoneticPr fontId="3" type="noConversion"/>
  </si>
  <si>
    <t>063-350-7052</t>
  </si>
  <si>
    <t>상서지구 수리시설개보수사업</t>
  </si>
  <si>
    <t>이승철</t>
  </si>
  <si>
    <t>063-580-1040</t>
  </si>
  <si>
    <t>문금2리 마을만들기사업 건축토목공사</t>
  </si>
  <si>
    <t>개척1지구 대구획경지정리사업 토목공사</t>
    <phoneticPr fontId="3" type="noConversion"/>
  </si>
  <si>
    <t>가덕지구 배수로정비사업(일반수탁)</t>
    <phoneticPr fontId="3" type="noConversion"/>
  </si>
  <si>
    <t>충남지역본부 부여지사 수자원관리부장</t>
    <phoneticPr fontId="3" type="noConversion"/>
  </si>
  <si>
    <t>채우병</t>
    <phoneticPr fontId="3" type="noConversion"/>
  </si>
  <si>
    <t>041-837-9531</t>
    <phoneticPr fontId="3" type="noConversion"/>
  </si>
  <si>
    <t>구암2지구 대구획경지정리사업 토목공사</t>
    <phoneticPr fontId="3" type="noConversion"/>
  </si>
  <si>
    <t>충남지역본부 서천지사 농어촌사업부</t>
    <phoneticPr fontId="3" type="noConversion"/>
  </si>
  <si>
    <t>임부선</t>
    <phoneticPr fontId="3" type="noConversion"/>
  </si>
  <si>
    <t>041-950-7737</t>
    <phoneticPr fontId="3" type="noConversion"/>
  </si>
  <si>
    <t>신송지구 교량정비사업</t>
    <phoneticPr fontId="3" type="noConversion"/>
  </si>
  <si>
    <t>신종1리 마을만들기사업 건축토목공사</t>
  </si>
  <si>
    <t>충남지역본부 예산지사 농어촌사업부</t>
    <phoneticPr fontId="3" type="noConversion"/>
  </si>
  <si>
    <t>김정국</t>
  </si>
  <si>
    <t>041-330-3570</t>
  </si>
  <si>
    <t>구항면 기초생활거점조성사업 토목건축공사</t>
    <phoneticPr fontId="3" type="noConversion"/>
  </si>
  <si>
    <t>유권호</t>
    <phoneticPr fontId="3" type="noConversion"/>
  </si>
  <si>
    <t>041-630-5739</t>
    <phoneticPr fontId="3" type="noConversion"/>
  </si>
  <si>
    <t>보은군 농시조성사업</t>
    <phoneticPr fontId="3" type="noConversion"/>
  </si>
  <si>
    <t>건축</t>
    <phoneticPr fontId="3" type="noConversion"/>
  </si>
  <si>
    <t>남송현</t>
    <phoneticPr fontId="3" type="noConversion"/>
  </si>
  <si>
    <t>043-540-2550</t>
    <phoneticPr fontId="3" type="noConversion"/>
  </si>
  <si>
    <t>서대지구 수리시설개보수사업 토목공사</t>
    <phoneticPr fontId="3" type="noConversion"/>
  </si>
  <si>
    <t>충북지역본부 옥천영동지사 농어촌사업부</t>
    <phoneticPr fontId="3" type="noConversion"/>
  </si>
  <si>
    <t>김선영</t>
    <phoneticPr fontId="3" type="noConversion"/>
  </si>
  <si>
    <t>043-730-2560</t>
    <phoneticPr fontId="3" type="noConversion"/>
  </si>
  <si>
    <t>오창읍 농촌중심지활성화사업 토목건축공사</t>
    <phoneticPr fontId="3" type="noConversion"/>
  </si>
  <si>
    <t>충북지역본부 청주지사 농어촌사업부</t>
    <phoneticPr fontId="3" type="noConversion"/>
  </si>
  <si>
    <t>김성기</t>
    <phoneticPr fontId="3" type="noConversion"/>
  </si>
  <si>
    <t>043-290-0592</t>
    <phoneticPr fontId="3" type="noConversion"/>
  </si>
  <si>
    <t>석화2배수장 수해복구공사</t>
    <phoneticPr fontId="3" type="noConversion"/>
  </si>
  <si>
    <t>충북지역본부 청주지사 수자원관리부</t>
    <phoneticPr fontId="3" type="noConversion"/>
  </si>
  <si>
    <t>안태철</t>
    <phoneticPr fontId="3" type="noConversion"/>
  </si>
  <si>
    <t>043-290-0575</t>
    <phoneticPr fontId="3" type="noConversion"/>
  </si>
  <si>
    <t>청미본간선 수해복구공사</t>
    <phoneticPr fontId="3" type="noConversion"/>
  </si>
  <si>
    <t>남하면 기초생활거점조성사업 건축공사</t>
    <phoneticPr fontId="3" type="noConversion"/>
  </si>
  <si>
    <t>월곡지구(재해대비) 수리시설개보수사업</t>
  </si>
  <si>
    <t>합리이방(영농편의) 수리시설개보수사업</t>
  </si>
  <si>
    <t>강예람</t>
  </si>
  <si>
    <t>055-530-7722</t>
  </si>
  <si>
    <t>사항 권역단위거점개발사업 건축공사</t>
    <phoneticPr fontId="3" type="noConversion"/>
  </si>
  <si>
    <t>이재영</t>
    <phoneticPr fontId="3" type="noConversion"/>
  </si>
  <si>
    <t>055-880-5143</t>
    <phoneticPr fontId="3" type="noConversion"/>
  </si>
  <si>
    <t>김기필</t>
    <phoneticPr fontId="3" type="noConversion"/>
  </si>
  <si>
    <t>054-950-0732</t>
    <phoneticPr fontId="3" type="noConversion"/>
  </si>
  <si>
    <t>하빈저수지 점검도로 보수공사</t>
    <phoneticPr fontId="3" type="noConversion"/>
  </si>
  <si>
    <t>양항지구 재해위험저수지 정비사업 토목공사</t>
    <phoneticPr fontId="3" type="noConversion"/>
  </si>
  <si>
    <t>정진섭</t>
    <phoneticPr fontId="3" type="noConversion"/>
  </si>
  <si>
    <t>054-870-0530</t>
    <phoneticPr fontId="3" type="noConversion"/>
  </si>
  <si>
    <t>골노달지구 재해위험저수지 정비사업 토목공사</t>
    <phoneticPr fontId="3" type="noConversion"/>
  </si>
  <si>
    <t>김도윤</t>
    <phoneticPr fontId="3" type="noConversion"/>
  </si>
  <si>
    <t>054-870-0516</t>
    <phoneticPr fontId="3" type="noConversion"/>
  </si>
  <si>
    <t>장기지구 다목적농촌용수개발사업 토목공사</t>
  </si>
  <si>
    <t>영산강Ⅳ지구 대단위농업개발사업 1-3공구 토목공사</t>
    <phoneticPr fontId="3" type="noConversion"/>
  </si>
  <si>
    <t>전라남도</t>
    <phoneticPr fontId="3" type="noConversion"/>
  </si>
  <si>
    <t>본사 대단위사업처 대단위사업부</t>
    <phoneticPr fontId="3" type="noConversion"/>
  </si>
  <si>
    <t>최광석</t>
    <phoneticPr fontId="3" type="noConversion"/>
  </si>
  <si>
    <t>061-338-5398</t>
    <phoneticPr fontId="3" type="noConversion"/>
  </si>
  <si>
    <t>유촌항 어촌뉴딜300사업 토목공사</t>
  </si>
  <si>
    <t>몽강지구 수원공 수리시설개보수사업 토목공사</t>
  </si>
  <si>
    <t>대안지구 수원공 수리시설개보수사업 토목공사</t>
  </si>
  <si>
    <t>항월항 어촌뉴딜300사업 토목건축공사</t>
  </si>
  <si>
    <t>안마도 취약지역개선사업 토목건축공사</t>
  </si>
  <si>
    <t>금암1지구 대구획경지정리사업</t>
  </si>
  <si>
    <t>이재정</t>
  </si>
  <si>
    <t>063-440-5713</t>
  </si>
  <si>
    <t>우화 청춘아지트리움 및 청년쉐어하우스 전기공사</t>
  </si>
  <si>
    <t>우화 청춘아지트리움 및 청년쉐어하우스 통신공사</t>
  </si>
  <si>
    <t>우화 청춘아지트리움 및 청년쉐어하우스 소방공사</t>
  </si>
  <si>
    <t>유등지구 배수개선사업 토목공사</t>
  </si>
  <si>
    <t>김세윤</t>
    <phoneticPr fontId="3" type="noConversion"/>
  </si>
  <si>
    <t>동부지구 수리시설개보수사업</t>
  </si>
  <si>
    <t>추부지구 수리시설개보수사업</t>
  </si>
  <si>
    <t>영신지구 소규모배수개선사업 토목·기계공사</t>
    <phoneticPr fontId="3" type="noConversion"/>
  </si>
  <si>
    <t>박만수</t>
    <phoneticPr fontId="3" type="noConversion"/>
  </si>
  <si>
    <t>054-550-5333</t>
    <phoneticPr fontId="3" type="noConversion"/>
  </si>
  <si>
    <t>임한리 마을만들기사업 전기공사</t>
    <phoneticPr fontId="3" type="noConversion"/>
  </si>
  <si>
    <t>난정지구 농업용수 수질개선사업 지급자재(호안블럭)</t>
    <phoneticPr fontId="3" type="noConversion"/>
  </si>
  <si>
    <t>콘크리트호안및옹벽블럭</t>
    <phoneticPr fontId="3" type="noConversion"/>
  </si>
  <si>
    <t>1000*1000*200</t>
    <phoneticPr fontId="3" type="noConversion"/>
  </si>
  <si>
    <t>블록</t>
    <phoneticPr fontId="3" type="noConversion"/>
  </si>
  <si>
    <t>m2</t>
    <phoneticPr fontId="3" type="noConversion"/>
  </si>
  <si>
    <t>○</t>
    <phoneticPr fontId="3" type="noConversion"/>
  </si>
  <si>
    <t>경기지역본부 강화옹진지사 농어촌사업부</t>
    <phoneticPr fontId="3" type="noConversion"/>
  </si>
  <si>
    <t>전승백</t>
    <phoneticPr fontId="3" type="noConversion"/>
  </si>
  <si>
    <t>032 930 2525</t>
    <phoneticPr fontId="3" type="noConversion"/>
  </si>
  <si>
    <t>상방 면단위 공공하수처리시설 설치사업 지급자재(레미콘)</t>
    <phoneticPr fontId="3" type="noConversion"/>
  </si>
  <si>
    <t>레미콘</t>
    <phoneticPr fontId="3" type="noConversion"/>
  </si>
  <si>
    <t>25-18-80</t>
    <phoneticPr fontId="3" type="noConversion"/>
  </si>
  <si>
    <t>m3</t>
    <phoneticPr fontId="3" type="noConversion"/>
  </si>
  <si>
    <t>상방 면단위 공공하수처리시설 설치사업 지급자재(내충격PVC수도관)</t>
    <phoneticPr fontId="3" type="noConversion"/>
  </si>
  <si>
    <t>압력용경질폴리염화비닐관</t>
    <phoneticPr fontId="3" type="noConversion"/>
  </si>
  <si>
    <t>75mm*6m</t>
    <phoneticPr fontId="3" type="noConversion"/>
  </si>
  <si>
    <t>수도관</t>
    <phoneticPr fontId="3" type="noConversion"/>
  </si>
  <si>
    <t>본</t>
    <phoneticPr fontId="3" type="noConversion"/>
  </si>
  <si>
    <t>상방 면단위 공공하수처리시설 설치사업 지급자재(이탈방지클럼프)</t>
    <phoneticPr fontId="3" type="noConversion"/>
  </si>
  <si>
    <t>압력용경질폴리염화비닐이음관</t>
    <phoneticPr fontId="3" type="noConversion"/>
  </si>
  <si>
    <t>D=75mm</t>
    <phoneticPr fontId="3" type="noConversion"/>
  </si>
  <si>
    <t>개</t>
    <phoneticPr fontId="3" type="noConversion"/>
  </si>
  <si>
    <t>상방 면단위 공공하수처리시설 설치사업 지급자재(고강성PVC이중벽하수관)</t>
    <phoneticPr fontId="3" type="noConversion"/>
  </si>
  <si>
    <t>비압력용경질폴리염화비닐관</t>
    <phoneticPr fontId="3" type="noConversion"/>
  </si>
  <si>
    <t>200mm*6m</t>
    <phoneticPr fontId="3" type="noConversion"/>
  </si>
  <si>
    <t>상방 면단위 공공하수처리시설 설치사업 지급자재(혼합골재)</t>
    <phoneticPr fontId="3" type="noConversion"/>
  </si>
  <si>
    <t>혼합골재</t>
    <phoneticPr fontId="3" type="noConversion"/>
  </si>
  <si>
    <t>40mm이하</t>
    <phoneticPr fontId="3" type="noConversion"/>
  </si>
  <si>
    <t>골재</t>
    <phoneticPr fontId="3" type="noConversion"/>
  </si>
  <si>
    <t>상방 면단위 공공하수처리시설 설치사업 지급자재(아스콘)</t>
    <phoneticPr fontId="3" type="noConversion"/>
  </si>
  <si>
    <t>아스팔트콘크리트</t>
    <phoneticPr fontId="3" type="noConversion"/>
  </si>
  <si>
    <t>표층(#78),기층(#467)</t>
    <phoneticPr fontId="3" type="noConversion"/>
  </si>
  <si>
    <t>아스콘</t>
    <phoneticPr fontId="3" type="noConversion"/>
  </si>
  <si>
    <t>톤</t>
    <phoneticPr fontId="3" type="noConversion"/>
  </si>
  <si>
    <t>상방 면단위 공공하수처리시설 설치사업 지급자재(조립식맨홀)</t>
    <phoneticPr fontId="3" type="noConversion"/>
  </si>
  <si>
    <t>조립식맨홀</t>
    <phoneticPr fontId="3" type="noConversion"/>
  </si>
  <si>
    <t>1호,2호,4호</t>
    <phoneticPr fontId="3" type="noConversion"/>
  </si>
  <si>
    <t>맨홀</t>
    <phoneticPr fontId="3" type="noConversion"/>
  </si>
  <si>
    <t>흥왕 국가관리방조제 개보수사업 지급자재(교량난간)</t>
    <phoneticPr fontId="3" type="noConversion"/>
  </si>
  <si>
    <t>알루미늄제교량난간</t>
    <phoneticPr fontId="3" type="noConversion"/>
  </si>
  <si>
    <t>W2000xH400</t>
    <phoneticPr fontId="3" type="noConversion"/>
  </si>
  <si>
    <t>M</t>
    <phoneticPr fontId="3" type="noConversion"/>
  </si>
  <si>
    <t>황승미</t>
    <phoneticPr fontId="3" type="noConversion"/>
  </si>
  <si>
    <t>032-930-2557</t>
    <phoneticPr fontId="3" type="noConversion"/>
  </si>
  <si>
    <t>흥왕 국가관리방조제 개보수사업 지급자재(가드레일)</t>
    <phoneticPr fontId="3" type="noConversion"/>
  </si>
  <si>
    <t>철제가드레일</t>
    <phoneticPr fontId="3" type="noConversion"/>
  </si>
  <si>
    <t>W4000xH700</t>
    <phoneticPr fontId="3" type="noConversion"/>
  </si>
  <si>
    <t>유지관리 안전시설설치사업 지급자재(난간 등)</t>
    <phoneticPr fontId="3" type="noConversion"/>
  </si>
  <si>
    <t>쇼핑몰</t>
    <phoneticPr fontId="3" type="noConversion"/>
  </si>
  <si>
    <t>난간</t>
    <phoneticPr fontId="3" type="noConversion"/>
  </si>
  <si>
    <t>W1200×H1100</t>
    <phoneticPr fontId="3" type="noConversion"/>
  </si>
  <si>
    <t>경간</t>
    <phoneticPr fontId="3" type="noConversion"/>
  </si>
  <si>
    <t>경기지역본부 김포지사 수자원관리부</t>
    <phoneticPr fontId="3" type="noConversion"/>
  </si>
  <si>
    <t>이동재</t>
    <phoneticPr fontId="3" type="noConversion"/>
  </si>
  <si>
    <t>031-980-8136</t>
    <phoneticPr fontId="3" type="noConversion"/>
  </si>
  <si>
    <t>만수지구 수리시설개보수사업</t>
    <phoneticPr fontId="3" type="noConversion"/>
  </si>
  <si>
    <t>시멘트</t>
    <phoneticPr fontId="3" type="noConversion"/>
  </si>
  <si>
    <t>40kg</t>
    <phoneticPr fontId="3" type="noConversion"/>
  </si>
  <si>
    <t>그라우팅</t>
    <phoneticPr fontId="3" type="noConversion"/>
  </si>
  <si>
    <t>포</t>
    <phoneticPr fontId="3" type="noConversion"/>
  </si>
  <si>
    <t>경기지역본부 안성지사 농어촌사업부</t>
    <phoneticPr fontId="3" type="noConversion"/>
  </si>
  <si>
    <t>박병갑</t>
    <phoneticPr fontId="3" type="noConversion"/>
  </si>
  <si>
    <t>031-678-3577</t>
    <phoneticPr fontId="3" type="noConversion"/>
  </si>
  <si>
    <t>원삼면기초생활거점조성사업</t>
  </si>
  <si>
    <t>놀이터</t>
  </si>
  <si>
    <t>육대호</t>
  </si>
  <si>
    <t>031-678-3574</t>
  </si>
  <si>
    <t>탄성포장대</t>
  </si>
  <si>
    <t>t75mm</t>
  </si>
  <si>
    <t>031-678-3575</t>
  </si>
  <si>
    <t>표지판</t>
  </si>
  <si>
    <t>광장조성</t>
  </si>
  <si>
    <t>031-678-3576</t>
  </si>
  <si>
    <t>조경등</t>
  </si>
  <si>
    <t>미끄럼방지포장</t>
  </si>
  <si>
    <t>031-678-3578</t>
  </si>
  <si>
    <t>용두지구 지표수보강개발사업</t>
  </si>
  <si>
    <t>W4000x725</t>
  </si>
  <si>
    <t>안전시설</t>
  </si>
  <si>
    <t>용담지구 수리시설개보수사업</t>
  </si>
  <si>
    <t>용설저수지 생태쉼터 조성사업</t>
  </si>
  <si>
    <t>1800*90 T21</t>
  </si>
  <si>
    <t>데크</t>
  </si>
  <si>
    <t>디자인난간</t>
  </si>
  <si>
    <t>울타리</t>
  </si>
  <si>
    <t>북내지구 다목적농촌용수개발사업</t>
    <phoneticPr fontId="3" type="noConversion"/>
  </si>
  <si>
    <t>신축관</t>
    <phoneticPr fontId="3" type="noConversion"/>
  </si>
  <si>
    <t>D300</t>
    <phoneticPr fontId="3" type="noConversion"/>
  </si>
  <si>
    <t>조경</t>
    <phoneticPr fontId="3" type="noConversion"/>
  </si>
  <si>
    <t>수문</t>
    <phoneticPr fontId="3" type="noConversion"/>
  </si>
  <si>
    <t>D1200</t>
    <phoneticPr fontId="3" type="noConversion"/>
  </si>
  <si>
    <t>인입수로</t>
    <phoneticPr fontId="3" type="noConversion"/>
  </si>
  <si>
    <t>031-887-7564</t>
  </si>
  <si>
    <t>모전지구 농업용수관로 정비사업</t>
    <phoneticPr fontId="3" type="noConversion"/>
  </si>
  <si>
    <t>수도용pe관</t>
    <phoneticPr fontId="3" type="noConversion"/>
  </si>
  <si>
    <t>d-450</t>
    <phoneticPr fontId="3" type="noConversion"/>
  </si>
  <si>
    <t>m</t>
    <phoneticPr fontId="3" type="noConversion"/>
  </si>
  <si>
    <t>이재인</t>
    <phoneticPr fontId="3" type="noConversion"/>
  </si>
  <si>
    <t>031-887-7534</t>
    <phoneticPr fontId="3" type="noConversion"/>
  </si>
  <si>
    <t>벤티플륨관</t>
    <phoneticPr fontId="3" type="noConversion"/>
  </si>
  <si>
    <t>500c</t>
    <phoneticPr fontId="3" type="noConversion"/>
  </si>
  <si>
    <t>장남면 배수로 정비사업</t>
    <phoneticPr fontId="3" type="noConversion"/>
  </si>
  <si>
    <t>철근콘크리트용배수로관</t>
    <phoneticPr fontId="3" type="noConversion"/>
  </si>
  <si>
    <t>규격</t>
    <phoneticPr fontId="3" type="noConversion"/>
  </si>
  <si>
    <t>민북지구 다목적농촌용수개발사업(이형철근)</t>
    <phoneticPr fontId="3" type="noConversion"/>
  </si>
  <si>
    <t>이형철근</t>
    <phoneticPr fontId="3" type="noConversion"/>
  </si>
  <si>
    <t>D19</t>
    <phoneticPr fontId="3" type="noConversion"/>
  </si>
  <si>
    <t>양수장</t>
    <phoneticPr fontId="3" type="noConversion"/>
  </si>
  <si>
    <t>경기지역본부 파주지사 농어촌사업부</t>
    <phoneticPr fontId="3" type="noConversion"/>
  </si>
  <si>
    <t>민승재</t>
    <phoneticPr fontId="3" type="noConversion"/>
  </si>
  <si>
    <t>031-950-3288</t>
    <phoneticPr fontId="3" type="noConversion"/>
  </si>
  <si>
    <t>민북지구 다목적농촌용수개발사업(피복강관)</t>
    <phoneticPr fontId="3" type="noConversion"/>
  </si>
  <si>
    <t>피복강관</t>
    <phoneticPr fontId="3" type="noConversion"/>
  </si>
  <si>
    <t>D1100</t>
    <phoneticPr fontId="3" type="noConversion"/>
  </si>
  <si>
    <t>송수관</t>
    <phoneticPr fontId="3" type="noConversion"/>
  </si>
  <si>
    <t>홍원고덕지구 수리시설개보수사업</t>
    <phoneticPr fontId="3" type="noConversion"/>
  </si>
  <si>
    <t>수배전반</t>
    <phoneticPr fontId="3" type="noConversion"/>
  </si>
  <si>
    <t>특고압반</t>
    <phoneticPr fontId="3" type="noConversion"/>
  </si>
  <si>
    <t>식</t>
    <phoneticPr fontId="3" type="noConversion"/>
  </si>
  <si>
    <t>경기지역본부 평택지사 농어촌사업부</t>
    <phoneticPr fontId="3" type="noConversion"/>
  </si>
  <si>
    <t>김지혜</t>
    <phoneticPr fontId="3" type="noConversion"/>
  </si>
  <si>
    <t>031-680-5644</t>
    <phoneticPr fontId="3" type="noConversion"/>
  </si>
  <si>
    <t>동방지구 수리시설개보수사업(재구축)</t>
    <phoneticPr fontId="3" type="noConversion"/>
  </si>
  <si>
    <t>25-18-80등</t>
    <phoneticPr fontId="3" type="noConversion"/>
  </si>
  <si>
    <t>㎥</t>
    <phoneticPr fontId="3" type="noConversion"/>
  </si>
  <si>
    <t>경기지역본부 화성수원지사</t>
    <phoneticPr fontId="3" type="noConversion"/>
  </si>
  <si>
    <t>임지안</t>
    <phoneticPr fontId="3" type="noConversion"/>
  </si>
  <si>
    <t>031-240-4920</t>
    <phoneticPr fontId="3" type="noConversion"/>
  </si>
  <si>
    <t>철근</t>
    <phoneticPr fontId="3" type="noConversion"/>
  </si>
  <si>
    <t>HD13, SD400등</t>
    <phoneticPr fontId="3" type="noConversion"/>
  </si>
  <si>
    <t>경기지역본부 화성수원지사</t>
  </si>
  <si>
    <t>보강수로관</t>
    <phoneticPr fontId="3" type="noConversion"/>
  </si>
  <si>
    <t>2000×1500등</t>
    <phoneticPr fontId="3" type="noConversion"/>
  </si>
  <si>
    <t>사통수문</t>
    <phoneticPr fontId="3" type="noConversion"/>
  </si>
  <si>
    <t>D500 2기</t>
    <phoneticPr fontId="3" type="noConversion"/>
  </si>
  <si>
    <t>고온항 어촌뉴딜사업</t>
    <phoneticPr fontId="3" type="noConversion"/>
  </si>
  <si>
    <t>퍼걸러</t>
    <phoneticPr fontId="3" type="noConversion"/>
  </si>
  <si>
    <t>3640*4000*H2830mm</t>
    <phoneticPr fontId="3" type="noConversion"/>
  </si>
  <si>
    <t>개소</t>
    <phoneticPr fontId="3" type="noConversion"/>
  </si>
  <si>
    <t>경기지역본부 화성수원지사 농어촌사업부</t>
    <phoneticPr fontId="3" type="noConversion"/>
  </si>
  <si>
    <t>송지훈</t>
    <phoneticPr fontId="3" type="noConversion"/>
  </si>
  <si>
    <t>031-240-4812</t>
    <phoneticPr fontId="3" type="noConversion"/>
  </si>
  <si>
    <t>옥외용벤치(평의자)</t>
    <phoneticPr fontId="3" type="noConversion"/>
  </si>
  <si>
    <t>1670*508*400mm, 평벤치</t>
    <phoneticPr fontId="3" type="noConversion"/>
  </si>
  <si>
    <t>옥외용벤치(등의자)</t>
    <phoneticPr fontId="3" type="noConversion"/>
  </si>
  <si>
    <t>1670*629*717mm, 등벤치</t>
    <phoneticPr fontId="3" type="noConversion"/>
  </si>
  <si>
    <t>옥외용벤치(통석벤치)</t>
    <phoneticPr fontId="3" type="noConversion"/>
  </si>
  <si>
    <t>400*400*400mm, 석재</t>
    <phoneticPr fontId="3" type="noConversion"/>
  </si>
  <si>
    <t>왕송생태습지 보행매트 구매</t>
  </si>
  <si>
    <t>보행매트</t>
    <phoneticPr fontId="3" type="noConversion"/>
  </si>
  <si>
    <t>구룡저수지 안전대책시설 자재 구매</t>
    <phoneticPr fontId="3" type="noConversion"/>
  </si>
  <si>
    <t>가드레일</t>
    <phoneticPr fontId="3" type="noConversion"/>
  </si>
  <si>
    <t>안전대책</t>
    <phoneticPr fontId="3" type="noConversion"/>
  </si>
  <si>
    <t>권순진</t>
    <phoneticPr fontId="3" type="noConversion"/>
  </si>
  <si>
    <t>055-940-5549</t>
    <phoneticPr fontId="3" type="noConversion"/>
  </si>
  <si>
    <t>좌련양화지구 수리시설개보수사업</t>
    <phoneticPr fontId="3" type="noConversion"/>
  </si>
  <si>
    <t>SD400, HD13</t>
    <phoneticPr fontId="3" type="noConversion"/>
  </si>
  <si>
    <t>TON</t>
    <phoneticPr fontId="3" type="noConversion"/>
  </si>
  <si>
    <t>윤상현</t>
    <phoneticPr fontId="3" type="noConversion"/>
  </si>
  <si>
    <t>055-670-7021</t>
    <phoneticPr fontId="3" type="noConversion"/>
  </si>
  <si>
    <t>SD400, HD16</t>
    <phoneticPr fontId="3" type="noConversion"/>
  </si>
  <si>
    <t>대가지구 수리시설개보수사업</t>
    <phoneticPr fontId="3" type="noConversion"/>
  </si>
  <si>
    <t>원심력 철근콘크리트관</t>
    <phoneticPr fontId="3" type="noConversion"/>
  </si>
  <si>
    <t>D800</t>
    <phoneticPr fontId="3" type="noConversion"/>
  </si>
  <si>
    <t>일반용 폴리에틸렌관</t>
    <phoneticPr fontId="3" type="noConversion"/>
  </si>
  <si>
    <t>D400</t>
    <phoneticPr fontId="3" type="noConversion"/>
  </si>
  <si>
    <t>W4000*H750</t>
    <phoneticPr fontId="3" type="noConversion"/>
  </si>
  <si>
    <t>마동지구 다목적농촌용수개발사업</t>
    <phoneticPr fontId="3" type="noConversion"/>
  </si>
  <si>
    <t>몰드변압기</t>
    <phoneticPr fontId="3" type="noConversion"/>
  </si>
  <si>
    <t>75KVA</t>
    <phoneticPr fontId="3" type="noConversion"/>
  </si>
  <si>
    <t>조동마을 취약지역생활여건개조사업</t>
    <phoneticPr fontId="3" type="noConversion"/>
  </si>
  <si>
    <t>응급안전돌보미시스템</t>
    <phoneticPr fontId="3" type="noConversion"/>
  </si>
  <si>
    <t>오파스넷</t>
    <phoneticPr fontId="3" type="noConversion"/>
  </si>
  <si>
    <t>안전</t>
    <phoneticPr fontId="3" type="noConversion"/>
  </si>
  <si>
    <t>마리나비즈센터건립사업 건축공사 지급자재(PHC파일)</t>
    <phoneticPr fontId="3" type="noConversion"/>
  </si>
  <si>
    <t>PHC파일</t>
    <phoneticPr fontId="3" type="noConversion"/>
  </si>
  <si>
    <t>D=500x13m, t=80mm, A종</t>
    <phoneticPr fontId="3" type="noConversion"/>
  </si>
  <si>
    <t>EA</t>
    <phoneticPr fontId="3" type="noConversion"/>
  </si>
  <si>
    <t>김판종</t>
    <phoneticPr fontId="3" type="noConversion"/>
  </si>
  <si>
    <t>010-9929-7312</t>
    <phoneticPr fontId="3" type="noConversion"/>
  </si>
  <si>
    <t>마리나비즈센터건립사업 토목공사 지급자재(강관파일)</t>
    <phoneticPr fontId="3" type="noConversion"/>
  </si>
  <si>
    <t>강관파일</t>
    <phoneticPr fontId="3" type="noConversion"/>
  </si>
  <si>
    <t>D508x12mm</t>
    <phoneticPr fontId="3" type="noConversion"/>
  </si>
  <si>
    <t>Ton</t>
    <phoneticPr fontId="3" type="noConversion"/>
  </si>
  <si>
    <t>개천면 기초생활거점조성사업</t>
    <phoneticPr fontId="3" type="noConversion"/>
  </si>
  <si>
    <t>태양광발전장치</t>
    <phoneticPr fontId="3" type="noConversion"/>
  </si>
  <si>
    <t>20kw</t>
    <phoneticPr fontId="3" type="noConversion"/>
  </si>
  <si>
    <t>김근홍</t>
    <phoneticPr fontId="3" type="noConversion"/>
  </si>
  <si>
    <t>055-670-7043</t>
    <phoneticPr fontId="3" type="noConversion"/>
  </si>
  <si>
    <t>신촌마을 취약지역 생활여건개조사업</t>
    <phoneticPr fontId="3" type="noConversion"/>
  </si>
  <si>
    <t>5kw</t>
    <phoneticPr fontId="3" type="noConversion"/>
  </si>
  <si>
    <t>냉난방기</t>
    <phoneticPr fontId="3" type="noConversion"/>
  </si>
  <si>
    <t>-</t>
    <phoneticPr fontId="3" type="noConversion"/>
  </si>
  <si>
    <t>설비</t>
    <phoneticPr fontId="3" type="noConversion"/>
  </si>
  <si>
    <t>무선방송장치</t>
    <phoneticPr fontId="3" type="noConversion"/>
  </si>
  <si>
    <t>영오지구 배수개선사업</t>
    <phoneticPr fontId="3" type="noConversion"/>
  </si>
  <si>
    <t>25-27-150</t>
    <phoneticPr fontId="3" type="noConversion"/>
  </si>
  <si>
    <t>배수장</t>
    <phoneticPr fontId="3" type="noConversion"/>
  </si>
  <si>
    <t>25-24-150</t>
    <phoneticPr fontId="3" type="noConversion"/>
  </si>
  <si>
    <t>메시형 울타리</t>
    <phoneticPr fontId="3" type="noConversion"/>
  </si>
  <si>
    <t>W2000*H2000</t>
    <phoneticPr fontId="3" type="noConversion"/>
  </si>
  <si>
    <t>와이어 메쉬</t>
    <phoneticPr fontId="3" type="noConversion"/>
  </si>
  <si>
    <t>#6-100-100</t>
    <phoneticPr fontId="3" type="noConversion"/>
  </si>
  <si>
    <t>㎡</t>
    <phoneticPr fontId="3" type="noConversion"/>
  </si>
  <si>
    <t>W1000*H1200</t>
    <phoneticPr fontId="3" type="noConversion"/>
  </si>
  <si>
    <t>40kg/포</t>
    <phoneticPr fontId="3" type="noConversion"/>
  </si>
  <si>
    <t>홍티항 어촌뉴딜사업 지급자재(헬리컬파일) 제조, 구매</t>
    <phoneticPr fontId="3" type="noConversion"/>
  </si>
  <si>
    <t>헬리컬파일</t>
    <phoneticPr fontId="3" type="noConversion"/>
  </si>
  <si>
    <t>p110, 나사이음식</t>
    <phoneticPr fontId="3" type="noConversion"/>
  </si>
  <si>
    <t>부림지구 배수개선사업</t>
    <phoneticPr fontId="3" type="noConversion"/>
  </si>
  <si>
    <t>강관(pe피복)</t>
    <phoneticPr fontId="3" type="noConversion"/>
  </si>
  <si>
    <t>Φ2100, 19t</t>
    <phoneticPr fontId="3" type="noConversion"/>
  </si>
  <si>
    <t>경남지역본부 밀양지사 농어촌사업부</t>
    <phoneticPr fontId="3" type="noConversion"/>
  </si>
  <si>
    <t>최민호</t>
    <phoneticPr fontId="3" type="noConversion"/>
  </si>
  <si>
    <t>055-359-6343</t>
    <phoneticPr fontId="3" type="noConversion"/>
  </si>
  <si>
    <t>Φ900, 7t</t>
    <phoneticPr fontId="3" type="noConversion"/>
  </si>
  <si>
    <t>청도지구 다목적농촌용수개발사업</t>
    <phoneticPr fontId="3" type="noConversion"/>
  </si>
  <si>
    <t>Φ1650, t12</t>
    <phoneticPr fontId="3" type="noConversion"/>
  </si>
  <si>
    <t>Φ900, t7</t>
    <phoneticPr fontId="3" type="noConversion"/>
  </si>
  <si>
    <t>수중펌프</t>
    <phoneticPr fontId="3" type="noConversion"/>
  </si>
  <si>
    <r>
      <t>400mm</t>
    </r>
    <r>
      <rPr>
        <sz val="11"/>
        <rFont val="맑은 고딕"/>
        <family val="3"/>
        <charset val="129"/>
      </rPr>
      <t>Ⅹ</t>
    </r>
    <r>
      <rPr>
        <sz val="9.35"/>
        <rFont val="맑은 고딕"/>
        <family val="3"/>
        <charset val="129"/>
      </rPr>
      <t>240kw, 350mmⅩ240kw</t>
    </r>
    <phoneticPr fontId="3" type="noConversion"/>
  </si>
  <si>
    <t>기계</t>
    <phoneticPr fontId="3" type="noConversion"/>
  </si>
  <si>
    <t>대</t>
    <phoneticPr fontId="3" type="noConversion"/>
  </si>
  <si>
    <t>경남지역본부 밀양지사 수자원관리부</t>
    <phoneticPr fontId="3" type="noConversion"/>
  </si>
  <si>
    <t>김삼수</t>
    <phoneticPr fontId="3" type="noConversion"/>
  </si>
  <si>
    <t>055-359-6331</t>
    <phoneticPr fontId="3" type="noConversion"/>
  </si>
  <si>
    <r>
      <rPr>
        <sz val="11"/>
        <rFont val="맑은 고딕"/>
        <family val="3"/>
        <charset val="129"/>
      </rPr>
      <t>『</t>
    </r>
    <r>
      <rPr>
        <sz val="11"/>
        <rFont val="맑은 고딕"/>
        <family val="3"/>
        <charset val="129"/>
        <scheme val="minor"/>
      </rPr>
      <t>대</t>
    </r>
    <r>
      <rPr>
        <sz val="11"/>
        <rFont val="굴림"/>
        <family val="3"/>
        <charset val="129"/>
      </rPr>
      <t>·</t>
    </r>
    <r>
      <rPr>
        <sz val="11"/>
        <rFont val="맑은 고딕"/>
        <family val="3"/>
        <charset val="129"/>
        <scheme val="minor"/>
      </rPr>
      <t>중소기업 상생협력 촉진에 관한 법률』 제8조,
『공기업·준정부기관 계약사무규칙』 제8조 1항 6호</t>
    </r>
    <phoneticPr fontId="3" type="noConversion"/>
  </si>
  <si>
    <t>인보두산지구 수리시설개보수사업</t>
    <phoneticPr fontId="3" type="noConversion"/>
  </si>
  <si>
    <t>HD13~22</t>
    <phoneticPr fontId="3" type="noConversion"/>
  </si>
  <si>
    <t>O</t>
    <phoneticPr fontId="3" type="noConversion"/>
  </si>
  <si>
    <t>임지건</t>
    <phoneticPr fontId="3" type="noConversion"/>
  </si>
  <si>
    <t>052-290-5304</t>
    <phoneticPr fontId="3" type="noConversion"/>
  </si>
  <si>
    <t>동삼지구 배수개선사업</t>
    <phoneticPr fontId="3" type="noConversion"/>
  </si>
  <si>
    <t>폐쇄형배전반</t>
    <phoneticPr fontId="3" type="noConversion"/>
  </si>
  <si>
    <t>남무영</t>
    <phoneticPr fontId="3" type="noConversion"/>
  </si>
  <si>
    <t>052-290-5322</t>
    <phoneticPr fontId="3" type="noConversion"/>
  </si>
  <si>
    <t>동삼지구 배수개선 사업 밸브류 구매</t>
    <phoneticPr fontId="3" type="noConversion"/>
  </si>
  <si>
    <t>플랩밸브</t>
    <phoneticPr fontId="3" type="noConversion"/>
  </si>
  <si>
    <t>D600</t>
    <phoneticPr fontId="3" type="noConversion"/>
  </si>
  <si>
    <t>손형우</t>
    <phoneticPr fontId="3" type="noConversion"/>
  </si>
  <si>
    <t>052-290-5312</t>
    <phoneticPr fontId="3" type="noConversion"/>
  </si>
  <si>
    <t>신축관이음</t>
    <phoneticPr fontId="3" type="noConversion"/>
  </si>
  <si>
    <t>동삼지구 배수개선 사업 펌프 구매</t>
    <phoneticPr fontId="3" type="noConversion"/>
  </si>
  <si>
    <t>수중사류펌프</t>
    <phoneticPr fontId="3" type="noConversion"/>
  </si>
  <si>
    <t xml:space="preserve">국가계약법 시행령 제26조 </t>
    <phoneticPr fontId="3" type="noConversion"/>
  </si>
  <si>
    <t xml:space="preserve">신촌지구 취약지역생활여건개조사업 </t>
    <phoneticPr fontId="3" type="noConversion"/>
  </si>
  <si>
    <t>안전난간</t>
    <phoneticPr fontId="3" type="noConversion"/>
  </si>
  <si>
    <t>1500*1200</t>
    <phoneticPr fontId="3" type="noConversion"/>
  </si>
  <si>
    <t>경남지역본부 진주산청지사 농어촌사업부</t>
    <phoneticPr fontId="3" type="noConversion"/>
  </si>
  <si>
    <t>문영현</t>
    <phoneticPr fontId="3" type="noConversion"/>
  </si>
  <si>
    <t>055-760-2585</t>
    <phoneticPr fontId="3" type="noConversion"/>
  </si>
  <si>
    <t>우천통로차양</t>
    <phoneticPr fontId="3" type="noConversion"/>
  </si>
  <si>
    <t>BC-1000D, 2500*8.5</t>
    <phoneticPr fontId="3" type="noConversion"/>
  </si>
  <si>
    <t>흙콘크리트</t>
    <phoneticPr fontId="3" type="noConversion"/>
  </si>
  <si>
    <t>T120</t>
    <phoneticPr fontId="3" type="noConversion"/>
  </si>
  <si>
    <t>동읍7 과실전문생산단지 기반조성사업</t>
  </si>
  <si>
    <t>D32~D160mm</t>
    <phoneticPr fontId="3" type="noConversion"/>
  </si>
  <si>
    <t>내충격 수도관</t>
  </si>
  <si>
    <t>D100~D150mm</t>
    <phoneticPr fontId="3" type="noConversion"/>
  </si>
  <si>
    <t>STS 물탱크</t>
  </si>
  <si>
    <t>100톤</t>
    <phoneticPr fontId="3" type="noConversion"/>
  </si>
  <si>
    <t>외산지구 수리시설개보수사업 변압기 구매</t>
    <phoneticPr fontId="3" type="noConversion"/>
  </si>
  <si>
    <t>변압기</t>
    <phoneticPr fontId="3" type="noConversion"/>
  </si>
  <si>
    <t>1600kVA</t>
    <phoneticPr fontId="3" type="noConversion"/>
  </si>
  <si>
    <t>055-250-2264</t>
    <phoneticPr fontId="3" type="noConversion"/>
  </si>
  <si>
    <t>금산지구 취약지역 생활여건 개조사업 지급자재 구매(CCTV 등)</t>
    <phoneticPr fontId="3" type="noConversion"/>
  </si>
  <si>
    <t>CCTV</t>
    <phoneticPr fontId="3" type="noConversion"/>
  </si>
  <si>
    <t>시락항 어촌뉴딜사업 방송장비 구매</t>
    <phoneticPr fontId="3" type="noConversion"/>
  </si>
  <si>
    <t>방송장비</t>
    <phoneticPr fontId="3" type="noConversion"/>
  </si>
  <si>
    <t>진교 사기마을 만들기사업</t>
    <phoneticPr fontId="3" type="noConversion"/>
  </si>
  <si>
    <t>펑데크</t>
    <phoneticPr fontId="3" type="noConversion"/>
  </si>
  <si>
    <t>합성목재, 1500x2000x1171</t>
  </si>
  <si>
    <t>강경현</t>
    <phoneticPr fontId="3" type="noConversion"/>
  </si>
  <si>
    <t>055-880-5147</t>
    <phoneticPr fontId="3" type="noConversion"/>
  </si>
  <si>
    <t>데크난간</t>
  </si>
  <si>
    <t>합성목재, w1500x1200</t>
  </si>
  <si>
    <t>s</t>
    <phoneticPr fontId="3" type="noConversion"/>
  </si>
  <si>
    <t>청암 금남마을 만들기사업</t>
    <phoneticPr fontId="3" type="noConversion"/>
  </si>
  <si>
    <t>디자인휀스</t>
    <phoneticPr fontId="3" type="noConversion"/>
  </si>
  <si>
    <t>W2000×H1090mm</t>
    <phoneticPr fontId="260" type="noConversion"/>
  </si>
  <si>
    <t>조정민</t>
    <phoneticPr fontId="3" type="noConversion"/>
  </si>
  <si>
    <t>055-880-5146</t>
    <phoneticPr fontId="3" type="noConversion"/>
  </si>
  <si>
    <t>대암마을 취약지역 생활여건 개조사업 토목건축공사</t>
  </si>
  <si>
    <t>400C 등</t>
  </si>
  <si>
    <t>조미현</t>
  </si>
  <si>
    <t>055-580-0337</t>
  </si>
  <si>
    <t>가야지구 소규모배수개선사업</t>
  </si>
  <si>
    <t>25-18-80 등</t>
  </si>
  <si>
    <t>이승봉</t>
  </si>
  <si>
    <t>055-580-0341</t>
  </si>
  <si>
    <t>산인면 기초생활거점육성사업</t>
  </si>
  <si>
    <t>가로등 및 야간조명</t>
  </si>
  <si>
    <t>정규채</t>
  </si>
  <si>
    <t>055-580-0334</t>
  </si>
  <si>
    <t>탄성칩포장</t>
  </si>
  <si>
    <t xml:space="preserve"> M2 </t>
  </si>
  <si>
    <t>팔각정자</t>
  </si>
  <si>
    <t>7.82x7.82x5.95m</t>
  </si>
  <si>
    <t>생태파고라</t>
  </si>
  <si>
    <t>3x4x2.7m</t>
  </si>
  <si>
    <t>CCTV설치</t>
  </si>
  <si>
    <t>와리지구 소규모배수개선사업</t>
    <phoneticPr fontId="3" type="noConversion"/>
  </si>
  <si>
    <t>25-24-120</t>
    <phoneticPr fontId="3" type="noConversion"/>
  </si>
  <si>
    <t>고품지구 다목적농촌용수개발사업</t>
    <phoneticPr fontId="3" type="noConversion"/>
  </si>
  <si>
    <t>표층용,기층용</t>
    <phoneticPr fontId="3" type="noConversion"/>
  </si>
  <si>
    <t>m₃</t>
    <phoneticPr fontId="3" type="noConversion"/>
  </si>
  <si>
    <t>지하수자원관리사업 해수침투관측정 전기비저항(R8) 토모그래피 측선 구매</t>
    <phoneticPr fontId="3" type="noConversion"/>
  </si>
  <si>
    <t>탐사측선</t>
    <phoneticPr fontId="3" type="noConversion"/>
  </si>
  <si>
    <t>지질</t>
    <phoneticPr fontId="3" type="noConversion"/>
  </si>
  <si>
    <t>055-269-9428</t>
    <phoneticPr fontId="3" type="noConversion"/>
  </si>
  <si>
    <t>업체 의뢰 제작</t>
    <phoneticPr fontId="3" type="noConversion"/>
  </si>
  <si>
    <t>산청군 보조지하수측정망 관측장비 구매</t>
    <phoneticPr fontId="3" type="noConversion"/>
  </si>
  <si>
    <t>수위조절기</t>
    <phoneticPr fontId="3" type="noConversion"/>
  </si>
  <si>
    <t>165.2x165.2x332mm</t>
    <phoneticPr fontId="3" type="noConversion"/>
  </si>
  <si>
    <t>정휘제</t>
    <phoneticPr fontId="3" type="noConversion"/>
  </si>
  <si>
    <t>055-269-9426</t>
    <phoneticPr fontId="3" type="noConversion"/>
  </si>
  <si>
    <t>화양지구 농촌중심지활성화사업 토목공사</t>
    <phoneticPr fontId="3" type="noConversion"/>
  </si>
  <si>
    <t>흙콘크리트포장</t>
    <phoneticPr fontId="3" type="noConversion"/>
  </si>
  <si>
    <t>류경선</t>
    <phoneticPr fontId="3" type="noConversion"/>
  </si>
  <si>
    <t>053-819-6032</t>
    <phoneticPr fontId="3" type="noConversion"/>
  </si>
  <si>
    <t>칠성유등지구 배수개선사업</t>
    <phoneticPr fontId="3" type="noConversion"/>
  </si>
  <si>
    <t>25-18-80 등</t>
    <phoneticPr fontId="3" type="noConversion"/>
  </si>
  <si>
    <t>황상진</t>
    <phoneticPr fontId="3" type="noConversion"/>
  </si>
  <si>
    <t>053-819-6038</t>
    <phoneticPr fontId="3" type="noConversion"/>
  </si>
  <si>
    <t>HD10 외6종</t>
    <phoneticPr fontId="3" type="noConversion"/>
  </si>
  <si>
    <t>ton</t>
    <phoneticPr fontId="3" type="noConversion"/>
  </si>
  <si>
    <t>안전위험지역 안전대책시설 구매 설치</t>
    <phoneticPr fontId="3" type="noConversion"/>
  </si>
  <si>
    <t>W4000×H775mm</t>
  </si>
  <si>
    <t>성토부/노측용</t>
    <phoneticPr fontId="3" type="noConversion"/>
  </si>
  <si>
    <t>ea</t>
    <phoneticPr fontId="3" type="noConversion"/>
  </si>
  <si>
    <t>백원덕</t>
    <phoneticPr fontId="3" type="noConversion"/>
  </si>
  <si>
    <t>053-819-6023</t>
    <phoneticPr fontId="3" type="noConversion"/>
  </si>
  <si>
    <t>금속제기타울타리</t>
    <phoneticPr fontId="3" type="noConversion"/>
  </si>
  <si>
    <t>W2000×H650mm</t>
  </si>
  <si>
    <t>농촌신활력플러스사업 청도공동부엌공사</t>
  </si>
  <si>
    <t>2400*140*20</t>
  </si>
  <si>
    <t xml:space="preserve"> 데크 </t>
  </si>
  <si>
    <t>053-819-6022</t>
    <phoneticPr fontId="3" type="noConversion"/>
  </si>
  <si>
    <t>단열커튼월외3종</t>
  </si>
  <si>
    <t xml:space="preserve"> ㎏ </t>
  </si>
  <si>
    <t>효동지구 다목적 농촌용수개발사업 지급자재(레미콘) 구매</t>
    <phoneticPr fontId="3" type="noConversion"/>
  </si>
  <si>
    <t>경북지역본부 경주지사 농어촌사업부</t>
    <phoneticPr fontId="3" type="noConversion"/>
  </si>
  <si>
    <t>김병대</t>
    <phoneticPr fontId="3" type="noConversion"/>
  </si>
  <si>
    <t>054-778-1035</t>
    <phoneticPr fontId="3" type="noConversion"/>
  </si>
  <si>
    <t>척사항 어촌뉴딜300사업 지급자재(옥외조명기구) 구메</t>
    <phoneticPr fontId="3" type="noConversion"/>
  </si>
  <si>
    <t>LED보안등기구</t>
    <phoneticPr fontId="3" type="noConversion"/>
  </si>
  <si>
    <t>LED 50W</t>
    <phoneticPr fontId="3" type="noConversion"/>
  </si>
  <si>
    <t>최영우</t>
    <phoneticPr fontId="3" type="noConversion"/>
  </si>
  <si>
    <t>054-778-1048</t>
    <phoneticPr fontId="3" type="noConversion"/>
  </si>
  <si>
    <t>스테인리스가로등주</t>
    <phoneticPr fontId="3" type="noConversion"/>
  </si>
  <si>
    <t>H=4m, POLE 2등용</t>
    <phoneticPr fontId="3" type="noConversion"/>
  </si>
  <si>
    <t>LED경관조명기구'</t>
    <phoneticPr fontId="3" type="noConversion"/>
  </si>
  <si>
    <t>16W, 지중매입등</t>
    <phoneticPr fontId="3" type="noConversion"/>
  </si>
  <si>
    <t>권이저수지 재해복구사업 토목공사 관급자재(레미콘) 구매</t>
    <phoneticPr fontId="3" type="noConversion"/>
  </si>
  <si>
    <t>경북지역본부 경주지사 수자원관리부</t>
    <phoneticPr fontId="3" type="noConversion"/>
  </si>
  <si>
    <t>박상로</t>
    <phoneticPr fontId="3" type="noConversion"/>
  </si>
  <si>
    <t>054-778-1036</t>
    <phoneticPr fontId="3" type="noConversion"/>
  </si>
  <si>
    <t>권이저수지 재해복구사업 토목공사 관급자재(철근) 구매</t>
    <phoneticPr fontId="3" type="noConversion"/>
  </si>
  <si>
    <t>협정</t>
    <phoneticPr fontId="3" type="noConversion"/>
  </si>
  <si>
    <t>안전대책시설(가드레일)</t>
    <phoneticPr fontId="3" type="noConversion"/>
  </si>
  <si>
    <t>W4000XH775mm</t>
  </si>
  <si>
    <t>최학석</t>
    <phoneticPr fontId="3" type="noConversion"/>
  </si>
  <si>
    <t>054-950-0733</t>
    <phoneticPr fontId="3" type="noConversion"/>
  </si>
  <si>
    <t>안전대책시설(메시형울타리)</t>
    <phoneticPr fontId="3" type="noConversion"/>
  </si>
  <si>
    <t>메시형울타리</t>
    <phoneticPr fontId="3" type="noConversion"/>
  </si>
  <si>
    <t>W2000XH1500mm</t>
  </si>
  <si>
    <t>옥산양수장 양흡입벌류트펌프</t>
    <phoneticPr fontId="3" type="noConversion"/>
  </si>
  <si>
    <t>양흡입볼루트펌프</t>
  </si>
  <si>
    <t>400mm*12.5mh</t>
  </si>
  <si>
    <t>옥산양수장 전동기</t>
    <phoneticPr fontId="3" type="noConversion"/>
  </si>
  <si>
    <t>삼상유도전동기</t>
    <phoneticPr fontId="3" type="noConversion"/>
  </si>
  <si>
    <t>반페형 90kw 6p 3300v</t>
  </si>
  <si>
    <t>양호지구 배수개선사업</t>
    <phoneticPr fontId="3" type="noConversion"/>
  </si>
  <si>
    <t>1000x500x650~750</t>
    <phoneticPr fontId="3" type="noConversion"/>
  </si>
  <si>
    <t>경북지역본부 구미김천지사 농어촌사업부</t>
    <phoneticPr fontId="3" type="noConversion"/>
  </si>
  <si>
    <t>심현철</t>
    <phoneticPr fontId="3" type="noConversion"/>
  </si>
  <si>
    <t>054-712-3452</t>
    <phoneticPr fontId="3" type="noConversion"/>
  </si>
  <si>
    <t>고아2-2 배수지선 외 3개소 가드레일 제조구매 설치</t>
    <phoneticPr fontId="3" type="noConversion"/>
  </si>
  <si>
    <t>670m</t>
    <phoneticPr fontId="3" type="noConversion"/>
  </si>
  <si>
    <t>유지관리</t>
    <phoneticPr fontId="3" type="noConversion"/>
  </si>
  <si>
    <t>김정우</t>
    <phoneticPr fontId="3" type="noConversion"/>
  </si>
  <si>
    <t>054-712-3447</t>
    <phoneticPr fontId="3" type="noConversion"/>
  </si>
  <si>
    <t>신당지구 배수개선사업</t>
    <phoneticPr fontId="3" type="noConversion"/>
  </si>
  <si>
    <t>2.0x2.2</t>
    <phoneticPr fontId="3" type="noConversion"/>
  </si>
  <si>
    <t>이민호</t>
    <phoneticPr fontId="3" type="noConversion"/>
  </si>
  <si>
    <t>053-610-3832</t>
    <phoneticPr fontId="3" type="noConversion"/>
  </si>
  <si>
    <t>달성군정비사업(23년) 다사지구 용수로정비공사</t>
    <phoneticPr fontId="3" type="noConversion"/>
  </si>
  <si>
    <t>철근콘크리트용봉강</t>
    <phoneticPr fontId="3" type="noConversion"/>
  </si>
  <si>
    <t>HD13</t>
    <phoneticPr fontId="3" type="noConversion"/>
  </si>
  <si>
    <t>남병규</t>
    <phoneticPr fontId="3" type="noConversion"/>
  </si>
  <si>
    <t>053-610-3833</t>
    <phoneticPr fontId="3" type="noConversion"/>
  </si>
  <si>
    <t>달성군정비사업(23년) 금포지구 용수로정비공사</t>
    <phoneticPr fontId="3" type="noConversion"/>
  </si>
  <si>
    <t>민상기</t>
    <phoneticPr fontId="3" type="noConversion"/>
  </si>
  <si>
    <t>053-610-3834</t>
    <phoneticPr fontId="3" type="noConversion"/>
  </si>
  <si>
    <t>다사양수장 외 1개소 변압기 구매</t>
    <phoneticPr fontId="3" type="noConversion"/>
  </si>
  <si>
    <t>유입변압기</t>
    <phoneticPr fontId="3" type="noConversion"/>
  </si>
  <si>
    <t>1000kVA 등</t>
    <phoneticPr fontId="3" type="noConversion"/>
  </si>
  <si>
    <t>금포양배수장 펌프축 제조구매</t>
    <phoneticPr fontId="3" type="noConversion"/>
  </si>
  <si>
    <t>횡축사류펌프</t>
    <phoneticPr fontId="3" type="noConversion"/>
  </si>
  <si>
    <t>펌프축</t>
    <phoneticPr fontId="3" type="noConversion"/>
  </si>
  <si>
    <t>기타</t>
    <phoneticPr fontId="3" type="noConversion"/>
  </si>
  <si>
    <t>국가계약법 시행령 제26조 제1항 제3호~제5호</t>
    <phoneticPr fontId="3" type="noConversion"/>
  </si>
  <si>
    <t>안전대책시설(안전난간대) 구매</t>
    <phoneticPr fontId="3" type="noConversion"/>
  </si>
  <si>
    <t>안전난간대</t>
  </si>
  <si>
    <t>안전대책시설(메시형울타리) 구매</t>
    <phoneticPr fontId="3" type="noConversion"/>
  </si>
  <si>
    <t>안전대책시설(철제가드레일) 구매</t>
    <phoneticPr fontId="3" type="noConversion"/>
  </si>
  <si>
    <t>철제가드레일</t>
  </si>
  <si>
    <t>달성지사 사옥 신축 작업용의자</t>
    <phoneticPr fontId="3" type="noConversion"/>
  </si>
  <si>
    <t>작업용의자</t>
    <phoneticPr fontId="3" type="noConversion"/>
  </si>
  <si>
    <t>경북지역본부 달성지사 농지은행관리부</t>
    <phoneticPr fontId="3" type="noConversion"/>
  </si>
  <si>
    <t>이혜진</t>
    <phoneticPr fontId="3" type="noConversion"/>
  </si>
  <si>
    <t>053-610-3814</t>
    <phoneticPr fontId="3" type="noConversion"/>
  </si>
  <si>
    <t>달성지사 사옥 신축 CI 사인물</t>
    <phoneticPr fontId="3" type="noConversion"/>
  </si>
  <si>
    <t>간판 등</t>
    <phoneticPr fontId="3" type="noConversion"/>
  </si>
  <si>
    <t>달성지사 사옥 신축 LED 전광판</t>
    <phoneticPr fontId="3" type="noConversion"/>
  </si>
  <si>
    <t>안내전광판</t>
    <phoneticPr fontId="3" type="noConversion"/>
  </si>
  <si>
    <t>긴급 안전대책시설(메시형울타리 및 외문) 구매·설치</t>
    <phoneticPr fontId="3" type="noConversion"/>
  </si>
  <si>
    <t>2000*500</t>
    <phoneticPr fontId="3" type="noConversion"/>
  </si>
  <si>
    <t>안전대책시설</t>
    <phoneticPr fontId="3" type="noConversion"/>
  </si>
  <si>
    <t>전두리 취약지역생활여건개조사업 지급자재(야외운동기구) 구매</t>
    <phoneticPr fontId="3" type="noConversion"/>
  </si>
  <si>
    <t>야외운동기구</t>
    <phoneticPr fontId="3" type="noConversion"/>
  </si>
  <si>
    <t>공중걷기</t>
    <phoneticPr fontId="3" type="noConversion"/>
  </si>
  <si>
    <t>토목공사</t>
    <phoneticPr fontId="3" type="noConversion"/>
  </si>
  <si>
    <t>방찬진</t>
    <phoneticPr fontId="3" type="noConversion"/>
  </si>
  <si>
    <t>054-550-5348</t>
    <phoneticPr fontId="3" type="noConversion"/>
  </si>
  <si>
    <t>청리지구 배수개선사업</t>
    <phoneticPr fontId="3" type="noConversion"/>
  </si>
  <si>
    <t>HD13~29</t>
    <phoneticPr fontId="3" type="noConversion"/>
  </si>
  <si>
    <t>배수장,배수로</t>
    <phoneticPr fontId="3" type="noConversion"/>
  </si>
  <si>
    <t>25-24-120외</t>
    <phoneticPr fontId="3" type="noConversion"/>
  </si>
  <si>
    <t>상주 농업스타트업단지조성사업</t>
    <phoneticPr fontId="3" type="noConversion"/>
  </si>
  <si>
    <t>집수조</t>
    <phoneticPr fontId="3" type="noConversion"/>
  </si>
  <si>
    <t>철근콘크리트벤치플륨관</t>
    <phoneticPr fontId="3" type="noConversion"/>
  </si>
  <si>
    <t>500C</t>
    <phoneticPr fontId="3" type="noConversion"/>
  </si>
  <si>
    <t>배수로</t>
    <phoneticPr fontId="3" type="noConversion"/>
  </si>
  <si>
    <t>물탱크</t>
    <phoneticPr fontId="3" type="noConversion"/>
  </si>
  <si>
    <t>100톤, 원통형(STS)</t>
    <phoneticPr fontId="3" type="noConversion"/>
  </si>
  <si>
    <t>조</t>
    <phoneticPr fontId="3" type="noConversion"/>
  </si>
  <si>
    <t>화북면 기초생활거점조성사업</t>
    <phoneticPr fontId="3" type="noConversion"/>
  </si>
  <si>
    <t>보차도용콘크리트블록</t>
    <phoneticPr fontId="3" type="noConversion"/>
  </si>
  <si>
    <t>T60, T80</t>
    <phoneticPr fontId="3" type="noConversion"/>
  </si>
  <si>
    <t>포장</t>
    <phoneticPr fontId="3" type="noConversion"/>
  </si>
  <si>
    <t>이충환</t>
    <phoneticPr fontId="3" type="noConversion"/>
  </si>
  <si>
    <t>054-531-3748</t>
    <phoneticPr fontId="3" type="noConversion"/>
  </si>
  <si>
    <t>화현지구 소규모농촌용수개발사업</t>
    <phoneticPr fontId="3" type="noConversion"/>
  </si>
  <si>
    <t>스테인리스난간</t>
    <phoneticPr fontId="3" type="noConversion"/>
  </si>
  <si>
    <t>W2000xH1200</t>
    <phoneticPr fontId="3" type="noConversion"/>
  </si>
  <si>
    <t>김봉주</t>
    <phoneticPr fontId="3" type="noConversion"/>
  </si>
  <si>
    <t>054-531-3633</t>
    <phoneticPr fontId="3" type="noConversion"/>
  </si>
  <si>
    <t>성주호관리소 리모델링공사</t>
  </si>
  <si>
    <t>커튼월</t>
  </si>
  <si>
    <t>㎏</t>
  </si>
  <si>
    <t>경북지역본부 성주지사 농어촌사업부</t>
    <phoneticPr fontId="3" type="noConversion"/>
  </si>
  <si>
    <t>김인호</t>
  </si>
  <si>
    <t>054-930-0715</t>
  </si>
  <si>
    <t>도촌지구 용수공급확대사업</t>
    <phoneticPr fontId="3" type="noConversion"/>
  </si>
  <si>
    <t>수도용폴리에틸렌관 Φ400</t>
    <phoneticPr fontId="3" type="noConversion"/>
  </si>
  <si>
    <t>Φ400</t>
  </si>
  <si>
    <t>km</t>
    <phoneticPr fontId="3" type="noConversion"/>
  </si>
  <si>
    <t>경북지역본부 안동지사 농어촌사업부</t>
    <phoneticPr fontId="3" type="noConversion"/>
  </si>
  <si>
    <t>김경록</t>
    <phoneticPr fontId="3" type="noConversion"/>
  </si>
  <si>
    <t>054-850-5746</t>
    <phoneticPr fontId="3" type="noConversion"/>
  </si>
  <si>
    <t>상사골지구 용수공급확대사업</t>
    <phoneticPr fontId="3" type="noConversion"/>
  </si>
  <si>
    <t>100톤,150톤</t>
    <phoneticPr fontId="3" type="noConversion"/>
  </si>
  <si>
    <t>각리지구 수리시설개보수사업 토목건축공사</t>
    <phoneticPr fontId="3" type="noConversion"/>
  </si>
  <si>
    <t>강관</t>
    <phoneticPr fontId="3" type="noConversion"/>
  </si>
  <si>
    <t>D800*T7mm</t>
    <phoneticPr fontId="3" type="noConversion"/>
  </si>
  <si>
    <t>이기환</t>
    <phoneticPr fontId="3" type="noConversion"/>
  </si>
  <si>
    <t>054-730-5071</t>
    <phoneticPr fontId="3" type="noConversion"/>
  </si>
  <si>
    <t>기성항 어촌뉴딜300사업 토목조경공사</t>
  </si>
  <si>
    <t>파고라</t>
  </si>
  <si>
    <t>2410*2300*3100</t>
  </si>
  <si>
    <t>울진항 어촌뉴딜300사업 토목조경공사</t>
  </si>
  <si>
    <t>울진항 어촌뉴딜300사업 전기공사</t>
    <phoneticPr fontId="3" type="noConversion"/>
  </si>
  <si>
    <t>조명기구 TYPE"N"</t>
  </si>
  <si>
    <t>LED15W,난간조명</t>
  </si>
  <si>
    <t>박용섭</t>
    <phoneticPr fontId="3" type="noConversion"/>
  </si>
  <si>
    <t>054-730-5064</t>
    <phoneticPr fontId="3" type="noConversion"/>
  </si>
  <si>
    <t>개포면 기초생활거점조성사업</t>
  </si>
  <si>
    <t>6000x2000x2800</t>
  </si>
  <si>
    <t xml:space="preserve"> 조 </t>
  </si>
  <si>
    <t xml:space="preserve">  ○  </t>
  </si>
  <si>
    <t>이원재</t>
  </si>
  <si>
    <t>054-650-7149</t>
  </si>
  <si>
    <t xml:space="preserve">막구조물 </t>
  </si>
  <si>
    <t>12mx9mx8.0</t>
  </si>
  <si>
    <t>감천지구 다목적농촌용수개발사업</t>
  </si>
  <si>
    <t>수도용폴리에틸렌관곡관등</t>
  </si>
  <si>
    <t>Φ315mm, 90.0°, SDR17/PE100등</t>
  </si>
  <si>
    <t>고원진</t>
  </si>
  <si>
    <t>054-650-7142</t>
  </si>
  <si>
    <t>유동후렌지 벨로우즈형</t>
  </si>
  <si>
    <t>Φ800mm x 16kgf/㎠등</t>
  </si>
  <si>
    <t>제수밸브등</t>
  </si>
  <si>
    <t>Φ350mm×0.98MPa, 수동식/2상식</t>
  </si>
  <si>
    <t>청기저수지 안전대책시설물 설치공사</t>
    <phoneticPr fontId="3" type="noConversion"/>
  </si>
  <si>
    <t>H1200×W2000</t>
    <phoneticPr fontId="3" type="noConversion"/>
  </si>
  <si>
    <t>대천지구 과실전문생산단지 기반조성사업 토목공사</t>
    <phoneticPr fontId="3" type="noConversion"/>
  </si>
  <si>
    <t>25-21-08</t>
    <phoneticPr fontId="3" type="noConversion"/>
  </si>
  <si>
    <t>m³</t>
    <phoneticPr fontId="3" type="noConversion"/>
  </si>
  <si>
    <t>수도용폴리에틸렌관</t>
    <phoneticPr fontId="3" type="noConversion"/>
  </si>
  <si>
    <t>50~100</t>
    <phoneticPr fontId="3" type="noConversion"/>
  </si>
  <si>
    <t>4014218/502</t>
    <phoneticPr fontId="3" type="noConversion"/>
  </si>
  <si>
    <t>HI-3P관</t>
    <phoneticPr fontId="3" type="noConversion"/>
  </si>
  <si>
    <t>50톤</t>
    <phoneticPr fontId="3" type="noConversion"/>
  </si>
  <si>
    <t>지동지구 수리시설개보수사업 동명지 관급자재(수문권양기) 구매</t>
    <phoneticPr fontId="3" type="noConversion"/>
  </si>
  <si>
    <t>수문권양기</t>
    <phoneticPr fontId="3" type="noConversion"/>
  </si>
  <si>
    <t>10톤, 연동식, 3.7kw</t>
    <phoneticPr fontId="3" type="noConversion"/>
  </si>
  <si>
    <t>수문조작</t>
    <phoneticPr fontId="3" type="noConversion"/>
  </si>
  <si>
    <t>구교진</t>
    <phoneticPr fontId="3" type="noConversion"/>
  </si>
  <si>
    <t>054-800-5055</t>
    <phoneticPr fontId="3" type="noConversion"/>
  </si>
  <si>
    <t>공공구매 권장정책</t>
    <phoneticPr fontId="3" type="noConversion"/>
  </si>
  <si>
    <t>구지가안2지구 과실전문생산단지 기반조성사업</t>
    <phoneticPr fontId="3" type="noConversion"/>
  </si>
  <si>
    <t>STS, 100Ton</t>
    <phoneticPr fontId="3" type="noConversion"/>
  </si>
  <si>
    <t>김태어</t>
    <phoneticPr fontId="3" type="noConversion"/>
  </si>
  <si>
    <t>054-720-7016</t>
    <phoneticPr fontId="3" type="noConversion"/>
  </si>
  <si>
    <t>STS, 50Ton</t>
    <phoneticPr fontId="3" type="noConversion"/>
  </si>
  <si>
    <t>무선수위조절기</t>
    <phoneticPr fontId="3" type="noConversion"/>
  </si>
  <si>
    <t>5.595kw이하</t>
    <phoneticPr fontId="3" type="noConversion"/>
  </si>
  <si>
    <t>오덕지구 과실전문생산단지 기반조성사업</t>
    <phoneticPr fontId="3" type="noConversion"/>
  </si>
  <si>
    <t>25-21-80</t>
    <phoneticPr fontId="3" type="noConversion"/>
  </si>
  <si>
    <t>와이어메쉬</t>
    <phoneticPr fontId="3" type="noConversion"/>
  </si>
  <si>
    <t>＃6, 100×100</t>
    <phoneticPr fontId="3" type="noConversion"/>
  </si>
  <si>
    <t>HI-3P편수칼라관</t>
    <phoneticPr fontId="3" type="noConversion"/>
  </si>
  <si>
    <t>D50</t>
    <phoneticPr fontId="3" type="noConversion"/>
  </si>
  <si>
    <t>PE직관</t>
    <phoneticPr fontId="3" type="noConversion"/>
  </si>
  <si>
    <t>D110(100)</t>
    <phoneticPr fontId="3" type="noConversion"/>
  </si>
  <si>
    <t>D90(75)</t>
    <phoneticPr fontId="3" type="noConversion"/>
  </si>
  <si>
    <t>D63(50)</t>
    <phoneticPr fontId="3" type="noConversion"/>
  </si>
  <si>
    <t>HM-1000-PA</t>
    <phoneticPr fontId="3" type="noConversion"/>
  </si>
  <si>
    <t>지하수상부보호공</t>
    <phoneticPr fontId="3" type="noConversion"/>
  </si>
  <si>
    <r>
      <t>Φ</t>
    </r>
    <r>
      <rPr>
        <sz val="11"/>
        <rFont val="Calibri"/>
        <family val="3"/>
      </rPr>
      <t>250x1070xt4mm</t>
    </r>
    <phoneticPr fontId="3" type="noConversion"/>
  </si>
  <si>
    <t>밭기반보호통</t>
    <phoneticPr fontId="3" type="noConversion"/>
  </si>
  <si>
    <r>
      <rPr>
        <sz val="11"/>
        <rFont val="Calibri"/>
        <family val="3"/>
        <charset val="161"/>
      </rPr>
      <t>Φ</t>
    </r>
    <r>
      <rPr>
        <sz val="11"/>
        <rFont val="Calibri"/>
        <family val="3"/>
      </rPr>
      <t>50mmx</t>
    </r>
    <r>
      <rPr>
        <sz val="11"/>
        <rFont val="맑은 고딕"/>
        <family val="3"/>
        <charset val="129"/>
        <scheme val="minor"/>
      </rPr>
      <t>심도</t>
    </r>
    <r>
      <rPr>
        <sz val="11"/>
        <rFont val="Calibri"/>
        <family val="3"/>
      </rPr>
      <t>1.1m</t>
    </r>
    <phoneticPr fontId="3" type="noConversion"/>
  </si>
  <si>
    <t>수도미터</t>
    <phoneticPr fontId="3" type="noConversion"/>
  </si>
  <si>
    <t>메쉬휀스</t>
    <phoneticPr fontId="3" type="noConversion"/>
  </si>
  <si>
    <t>W2,000xH1,800</t>
    <phoneticPr fontId="3" type="noConversion"/>
  </si>
  <si>
    <t xml:space="preserve">	3015200102</t>
    <phoneticPr fontId="3" type="noConversion"/>
  </si>
  <si>
    <t>메쉬휀스 출입문</t>
    <phoneticPr fontId="3" type="noConversion"/>
  </si>
  <si>
    <t>W1,000xH1,800(외문)</t>
    <phoneticPr fontId="3" type="noConversion"/>
  </si>
  <si>
    <t>SD400, H13</t>
    <phoneticPr fontId="3" type="noConversion"/>
  </si>
  <si>
    <t>SD400, H16</t>
    <phoneticPr fontId="3" type="noConversion"/>
  </si>
  <si>
    <t>연일 자명리 농수로 재설치공사</t>
    <phoneticPr fontId="3" type="noConversion"/>
  </si>
  <si>
    <t>흄관</t>
    <phoneticPr fontId="3" type="noConversion"/>
  </si>
  <si>
    <t>Φ800mm</t>
  </si>
  <si>
    <t>Φ600mm</t>
  </si>
  <si>
    <t>주철뚜껑(사각)</t>
    <phoneticPr fontId="3" type="noConversion"/>
  </si>
  <si>
    <t>1200×1200×70</t>
    <phoneticPr fontId="3" type="noConversion"/>
  </si>
  <si>
    <t>900×900×50</t>
    <phoneticPr fontId="3" type="noConversion"/>
  </si>
  <si>
    <t>연일 택전리 용수로 정비공사</t>
    <phoneticPr fontId="3" type="noConversion"/>
  </si>
  <si>
    <t>흥해읍 농촌중심지활성화사업</t>
  </si>
  <si>
    <t>소파블록</t>
  </si>
  <si>
    <t>오류실업지구 지표수보강개발사업</t>
    <phoneticPr fontId="3" type="noConversion"/>
  </si>
  <si>
    <t xml:space="preserve"> D300</t>
    <phoneticPr fontId="3" type="noConversion"/>
  </si>
  <si>
    <t>경북지역본부_의성군위지사_농어촌사업부</t>
    <phoneticPr fontId="3" type="noConversion"/>
  </si>
  <si>
    <t>손동혁</t>
    <phoneticPr fontId="3" type="noConversion"/>
  </si>
  <si>
    <t>054-830-8171</t>
    <phoneticPr fontId="3" type="noConversion"/>
  </si>
  <si>
    <t>밸브실</t>
    <phoneticPr fontId="3" type="noConversion"/>
  </si>
  <si>
    <t>2.4*1.6</t>
    <phoneticPr fontId="3" type="noConversion"/>
  </si>
  <si>
    <t>054-830-8172</t>
  </si>
  <si>
    <t>PE관</t>
    <phoneticPr fontId="3" type="noConversion"/>
  </si>
  <si>
    <t>054-830-8173</t>
  </si>
  <si>
    <t>금강지구 영농편의 군산1공구 경지재정리공사</t>
  </si>
  <si>
    <t>자재</t>
  </si>
  <si>
    <t>이강원</t>
  </si>
  <si>
    <t>063-450-9963</t>
  </si>
  <si>
    <t>금강지구 영농편의 익산2-1공구 경지재정리공사</t>
  </si>
  <si>
    <t>금강지구 영농편의 서천1-3공구 경지재정리공사</t>
  </si>
  <si>
    <t>금강지구 영농편의 김제2-1공구 경지재정리공사</t>
  </si>
  <si>
    <t>대체캐드시스템 라이선스 구매(ZWCAD)</t>
  </si>
  <si>
    <t>그래픽소프트웨어</t>
  </si>
  <si>
    <t>업무용 PC 도입</t>
    <phoneticPr fontId="3" type="noConversion"/>
  </si>
  <si>
    <t>데스크탑PC</t>
  </si>
  <si>
    <t xml:space="preserve">   업무용   </t>
  </si>
  <si>
    <t>안나영</t>
    <phoneticPr fontId="3" type="noConversion"/>
  </si>
  <si>
    <t>061-338-5232</t>
    <phoneticPr fontId="3" type="noConversion"/>
  </si>
  <si>
    <t>보안소프트웨어(V3) 연간사용권 구입</t>
    <phoneticPr fontId="3" type="noConversion"/>
  </si>
  <si>
    <t>소프트웨어</t>
  </si>
  <si>
    <t>안나영</t>
  </si>
  <si>
    <t>061-338-5232</t>
  </si>
  <si>
    <t>MS GA, 한글 ILA, NetClient 구입</t>
  </si>
  <si>
    <t>디지털협업체계 구축(DBMS 구입)</t>
    <phoneticPr fontId="3" type="noConversion"/>
  </si>
  <si>
    <t>소프트웨어</t>
    <phoneticPr fontId="3" type="noConversion"/>
  </si>
  <si>
    <t>DBMS</t>
    <phoneticPr fontId="3" type="noConversion"/>
  </si>
  <si>
    <t>업무용</t>
    <phoneticPr fontId="3" type="noConversion"/>
  </si>
  <si>
    <t>이영승</t>
    <phoneticPr fontId="3" type="noConversion"/>
  </si>
  <si>
    <t>061-338-5236</t>
    <phoneticPr fontId="3" type="noConversion"/>
  </si>
  <si>
    <t>데이터연계 공통환경 구축 자원도입</t>
    <phoneticPr fontId="3" type="noConversion"/>
  </si>
  <si>
    <t>Tibero 6, Enterprise(x86)</t>
    <phoneticPr fontId="3" type="noConversion"/>
  </si>
  <si>
    <t>유수경</t>
    <phoneticPr fontId="3" type="noConversion"/>
  </si>
  <si>
    <t>061-338-5227</t>
    <phoneticPr fontId="3" type="noConversion"/>
  </si>
  <si>
    <t>DAmo v.4.0, 8core</t>
  </si>
  <si>
    <t>DBMS 암호화</t>
    <phoneticPr fontId="3" type="noConversion"/>
  </si>
  <si>
    <t>JEUS 8(Enterprise) 4core</t>
    <phoneticPr fontId="3" type="noConversion"/>
  </si>
  <si>
    <t>WAS</t>
    <phoneticPr fontId="3" type="noConversion"/>
  </si>
  <si>
    <t>Webtobe 4core</t>
    <phoneticPr fontId="3" type="noConversion"/>
  </si>
  <si>
    <t>WEB</t>
    <phoneticPr fontId="3" type="noConversion"/>
  </si>
  <si>
    <t>Secuve TOS 5.0</t>
    <phoneticPr fontId="3" type="noConversion"/>
  </si>
  <si>
    <t>서버보안</t>
    <phoneticPr fontId="3" type="noConversion"/>
  </si>
  <si>
    <t>x86서버(Windows OS 설치포함)</t>
    <phoneticPr fontId="3" type="noConversion"/>
  </si>
  <si>
    <t>디지털협업체계 구축(협업솔루션 구입)_혁신제품</t>
    <phoneticPr fontId="3" type="noConversion"/>
  </si>
  <si>
    <t>협업솔루션</t>
    <phoneticPr fontId="3" type="noConversion"/>
  </si>
  <si>
    <t>SD400, HD13 등</t>
  </si>
  <si>
    <t>밸브받침대</t>
    <phoneticPr fontId="3" type="noConversion"/>
  </si>
  <si>
    <t>새만금방조제 쉼터 편의시설 소모품(청소용품) 구매</t>
    <phoneticPr fontId="3" type="noConversion"/>
  </si>
  <si>
    <t>화장실용화장지</t>
    <phoneticPr fontId="3" type="noConversion"/>
  </si>
  <si>
    <t>새만금사업단 시설관리부</t>
    <phoneticPr fontId="3" type="noConversion"/>
  </si>
  <si>
    <t>최규환</t>
    <phoneticPr fontId="3" type="noConversion"/>
  </si>
  <si>
    <t>063-540-5945</t>
    <phoneticPr fontId="3" type="noConversion"/>
  </si>
  <si>
    <t>녹지대 제초제 구입</t>
  </si>
  <si>
    <t>비선택적제초제</t>
  </si>
  <si>
    <t xml:space="preserve"> 조경 </t>
  </si>
  <si>
    <t xml:space="preserve"> 병 </t>
  </si>
  <si>
    <t>063-548-5982</t>
    <phoneticPr fontId="3" type="noConversion"/>
  </si>
  <si>
    <t>영산강Ⅳ지구 2-3공구 대단위농업개발사업</t>
    <phoneticPr fontId="3" type="noConversion"/>
  </si>
  <si>
    <t>25-24-150등</t>
    <phoneticPr fontId="3" type="noConversion"/>
  </si>
  <si>
    <t>임인섭</t>
    <phoneticPr fontId="3" type="noConversion"/>
  </si>
  <si>
    <t>061-270-6481</t>
    <phoneticPr fontId="3" type="noConversion"/>
  </si>
  <si>
    <t>영산강Ⅳ지구 4-2공구 대단위농업개발사업</t>
    <phoneticPr fontId="3" type="noConversion"/>
  </si>
  <si>
    <t>HD16등</t>
    <phoneticPr fontId="3" type="noConversion"/>
  </si>
  <si>
    <t>하저항 어촌뉴딜사업</t>
  </si>
  <si>
    <t xml:space="preserve"> PC암거 제작 </t>
  </si>
  <si>
    <t xml:space="preserve"> m³ </t>
  </si>
  <si>
    <t>25-35-120</t>
  </si>
  <si>
    <t xml:space="preserve"> 건축공사 </t>
  </si>
  <si>
    <t>D150mm</t>
  </si>
  <si>
    <t>D200mm</t>
  </si>
  <si>
    <t>환봉지지결합형연결구</t>
  </si>
  <si>
    <t>내충격수도관</t>
  </si>
  <si>
    <t>D20mm</t>
  </si>
  <si>
    <t>D35mm</t>
  </si>
  <si>
    <t>HD-13,SD400</t>
  </si>
  <si>
    <t>HD-16,SD400</t>
  </si>
  <si>
    <t>이형철근(sd300)D=16mm</t>
  </si>
  <si>
    <t>HD16mm 하치장 상차도</t>
  </si>
  <si>
    <t>HD13mm 하치장 상차도</t>
  </si>
  <si>
    <t>알루미늄 데크</t>
  </si>
  <si>
    <t>알루미늄 데크(논슬립)</t>
  </si>
  <si>
    <t xml:space="preserve"> 데크보수 </t>
  </si>
  <si>
    <t>알루미늄 난간 하차도</t>
  </si>
  <si>
    <t>ㄱ트림(몰딩)</t>
  </si>
  <si>
    <t>옥외용 벤치</t>
  </si>
  <si>
    <t>4.8×10×1.2m</t>
  </si>
  <si>
    <t xml:space="preserve">친환경 합성목재 데크     </t>
  </si>
  <si>
    <t xml:space="preserve">W150X25           </t>
  </si>
  <si>
    <t xml:space="preserve"> 캠핑장 조성 </t>
  </si>
  <si>
    <t>일체식분수문</t>
  </si>
  <si>
    <t xml:space="preserve">1000*1000          </t>
  </si>
  <si>
    <t xml:space="preserve"> 수문보수 </t>
  </si>
  <si>
    <t>아연도 각형각관</t>
  </si>
  <si>
    <t xml:space="preserve">50*50*2.3T(관급)     </t>
  </si>
  <si>
    <t xml:space="preserve">100*100*2.3t(관급)         </t>
  </si>
  <si>
    <t xml:space="preserve">콘크리트원형맨홀   </t>
  </si>
  <si>
    <t xml:space="preserve">600XH600Xt150MM,하부구체        </t>
  </si>
  <si>
    <t xml:space="preserve"> 매 </t>
  </si>
  <si>
    <t xml:space="preserve">600XH500Xt150mm,연직구체       </t>
  </si>
  <si>
    <t xml:space="preserve">600XH100Xt150mm,상부구체   </t>
  </si>
  <si>
    <t xml:space="preserve">600XH300Xt150mm,상부구체          </t>
  </si>
  <si>
    <t xml:space="preserve">600XH400Xt150mm,상부구체          </t>
  </si>
  <si>
    <t xml:space="preserve">600XH200Xt150mm,상부구체           </t>
  </si>
  <si>
    <t xml:space="preserve">600XH600Xt150mm,상부구체       </t>
  </si>
  <si>
    <t xml:space="preserve">D600(맨홀용)           </t>
  </si>
  <si>
    <t>음수대(현장설치도)</t>
  </si>
  <si>
    <t xml:space="preserve">1500*800*1180      </t>
  </si>
  <si>
    <t xml:space="preserve">7800*3400*3500    </t>
  </si>
  <si>
    <t xml:space="preserve">7800*3000*3300     </t>
  </si>
  <si>
    <t>이동식샤워장</t>
  </si>
  <si>
    <t xml:space="preserve">6000*3000*3300    </t>
  </si>
  <si>
    <t>스마트팜혁신밸리조성사업 기존농업인용 임대형스마트팜 건축기계공사 관급자재</t>
  </si>
  <si>
    <t>복합환경제어</t>
  </si>
  <si>
    <t xml:space="preserve"> 환경제어 </t>
  </si>
  <si>
    <t>제영진</t>
  </si>
  <si>
    <t>070-4241-3502</t>
  </si>
  <si>
    <t>농촌신활력플러스사업 치유푸드 가공시설 제조구매설치</t>
  </si>
  <si>
    <t>분말액체자동포장기등</t>
  </si>
  <si>
    <t>w700, l700, H1800mm등</t>
  </si>
  <si>
    <t xml:space="preserve"> 물품 </t>
  </si>
  <si>
    <t>첨단무인자동화 시설물구축 첨단농엽교육센터 건축토목공사</t>
  </si>
  <si>
    <t>인조화강석블록</t>
  </si>
  <si>
    <t>t60mm</t>
  </si>
  <si>
    <t xml:space="preserve"> 보도블록 </t>
  </si>
  <si>
    <t>이대헌</t>
  </si>
  <si>
    <t>062-985-2393</t>
  </si>
  <si>
    <t>금속제기타울타리</t>
  </si>
  <si>
    <t>w2000*h2000</t>
  </si>
  <si>
    <t xml:space="preserve"> 휀스 </t>
  </si>
  <si>
    <t>알루미늄제교량난간</t>
  </si>
  <si>
    <t>w2000*h1000</t>
  </si>
  <si>
    <t xml:space="preserve"> 난간 </t>
  </si>
  <si>
    <t>고가제 문화관광공원조성사업 토목조경공사</t>
  </si>
  <si>
    <t>흙먼지털이기</t>
  </si>
  <si>
    <t>3구</t>
  </si>
  <si>
    <t xml:space="preserve"> 위생 </t>
  </si>
  <si>
    <t>김지현</t>
  </si>
  <si>
    <t>061-380-4133</t>
  </si>
  <si>
    <t>국가계약법 시행령 제26조제1항제2호</t>
  </si>
  <si>
    <t>손소독기</t>
  </si>
  <si>
    <t>1구</t>
  </si>
  <si>
    <t xml:space="preserve"> 벼자율수확 </t>
  </si>
  <si>
    <t>로터베이터</t>
  </si>
  <si>
    <t>트랙터 부착형</t>
  </si>
  <si>
    <t>2023년 동봉, 양성양수장 보수공사 자재(수중펌프) 제조구매</t>
  </si>
  <si>
    <t>수요부서요청규격</t>
  </si>
  <si>
    <t>2023년 동봉, 양성양수장 보수공사 자재(PE피복강관) 구매</t>
  </si>
  <si>
    <t>2023년 백수지구 하사제수문 염해방지 비상문비 설치사업 자재(권양기) 제조구매</t>
  </si>
  <si>
    <t>마을무선방송장치</t>
  </si>
  <si>
    <t>무선수신장치</t>
  </si>
  <si>
    <t xml:space="preserve"> 통신 </t>
  </si>
  <si>
    <t>월야지구 수원공 수리시설개보수사업 토목공사</t>
  </si>
  <si>
    <t xml:space="preserve"> 톤 </t>
  </si>
  <si>
    <t xml:space="preserve"> m3  </t>
  </si>
  <si>
    <t>북이지구 용배수로 수리시설개보수사업 토목공사</t>
  </si>
  <si>
    <t>6톤,2.0kw</t>
  </si>
  <si>
    <t>박병수</t>
  </si>
  <si>
    <t>061-390-8672</t>
  </si>
  <si>
    <t>핸드형권양기</t>
  </si>
  <si>
    <t>6400이상</t>
  </si>
  <si>
    <t>기타이동식화장실</t>
  </si>
  <si>
    <t>1000이상 등</t>
  </si>
  <si>
    <t>궁산권역 거점개발사업 작은바다정원</t>
  </si>
  <si>
    <t>기초</t>
  </si>
  <si>
    <t>옹벽</t>
  </si>
  <si>
    <t>W1000×L750×H330mm</t>
  </si>
  <si>
    <t>1800×90×t21mm</t>
  </si>
  <si>
    <t>W1500×H1095mm</t>
  </si>
  <si>
    <t>궁산권역 거점개발사업 작은바다정원 활뫼산책로</t>
  </si>
  <si>
    <t>보행매트</t>
  </si>
  <si>
    <t>1500×t35mm</t>
  </si>
  <si>
    <t>안전휀스</t>
  </si>
  <si>
    <t>W2000×H1100</t>
  </si>
  <si>
    <t>산책로 안전로프휀스</t>
  </si>
  <si>
    <t>W1500×H986</t>
  </si>
  <si>
    <t>led조명기구</t>
  </si>
  <si>
    <t>24KW</t>
  </si>
  <si>
    <t>6.2×3.15×2.75</t>
  </si>
  <si>
    <t>7.2×7.2×5.06</t>
  </si>
  <si>
    <t>옥외용 돌벤치</t>
  </si>
  <si>
    <t>1500×500×400</t>
  </si>
  <si>
    <t>아산지구 수리시설개보수사업 제진기 제조구매설치</t>
    <phoneticPr fontId="3" type="noConversion"/>
  </si>
  <si>
    <t>조달위탁</t>
    <phoneticPr fontId="3" type="noConversion"/>
  </si>
  <si>
    <t>제진기</t>
    <phoneticPr fontId="3" type="noConversion"/>
  </si>
  <si>
    <t>(B)4.6m×(H)3.5m×2대 등</t>
    <phoneticPr fontId="3" type="noConversion"/>
  </si>
  <si>
    <t>전북지역본부 고창지사 수자원관리부</t>
    <phoneticPr fontId="3" type="noConversion"/>
  </si>
  <si>
    <t>전세영</t>
    <phoneticPr fontId="3" type="noConversion"/>
  </si>
  <si>
    <t>063-560-1553</t>
    <phoneticPr fontId="3" type="noConversion"/>
  </si>
  <si>
    <t>아산지구 수리시설개보수사업 벨트컨베이어 제조구매설치</t>
    <phoneticPr fontId="3" type="noConversion"/>
  </si>
  <si>
    <t>벨트컨베이어</t>
    <phoneticPr fontId="3" type="noConversion"/>
  </si>
  <si>
    <t>(B)0.75m×(L)16.0m×1대 등</t>
    <phoneticPr fontId="3" type="noConversion"/>
  </si>
  <si>
    <t>부안지구 수리시설개보수사업 입축축류펌프 제조구매</t>
    <phoneticPr fontId="3" type="noConversion"/>
  </si>
  <si>
    <t>입축축류펌프</t>
    <phoneticPr fontId="3" type="noConversion"/>
  </si>
  <si>
    <t xml:space="preserve"> 1000mm×132kW×2대(2상식)</t>
    <phoneticPr fontId="3" type="noConversion"/>
  </si>
  <si>
    <t>보절면 기초생활거점 조성사업 토목건축공사</t>
  </si>
  <si>
    <t>표층(WC-2,가열)</t>
  </si>
  <si>
    <t>063-620-2067</t>
  </si>
  <si>
    <t>기층(BB-2,가열)</t>
  </si>
  <si>
    <t>자연경계석</t>
  </si>
  <si>
    <t>200*250*1000(곡선)</t>
  </si>
  <si>
    <t>200*100*1000(낮춤)</t>
  </si>
  <si>
    <t>200*250(100)*1000(경사)</t>
  </si>
  <si>
    <t>효기지구 수리시설개보수사업 토목공사 수문문비문틀 제조구매</t>
    <phoneticPr fontId="3" type="noConversion"/>
  </si>
  <si>
    <t>수문문비문틀</t>
    <phoneticPr fontId="3" type="noConversion"/>
  </si>
  <si>
    <t>2.0m*2.0m*2련</t>
    <phoneticPr fontId="3" type="noConversion"/>
  </si>
  <si>
    <t>전북지역본부 남원지사 수자원관리부</t>
    <phoneticPr fontId="3" type="noConversion"/>
  </si>
  <si>
    <t>이명규</t>
    <phoneticPr fontId="3" type="noConversion"/>
  </si>
  <si>
    <t>063-620-2081</t>
    <phoneticPr fontId="3" type="noConversion"/>
  </si>
  <si>
    <t>효기지구 수리시설개보수사업 토목공사 수문권양기 제조구매</t>
    <phoneticPr fontId="3" type="noConversion"/>
  </si>
  <si>
    <t>2.2kW*2련</t>
    <phoneticPr fontId="3" type="noConversion"/>
  </si>
  <si>
    <t>불로지구 수리시설개보수사업 수중펌프 제조구매</t>
    <phoneticPr fontId="3" type="noConversion"/>
  </si>
  <si>
    <t>Φ400mm x 22kW x 8P</t>
    <phoneticPr fontId="3" type="noConversion"/>
  </si>
  <si>
    <t>윤상완</t>
    <phoneticPr fontId="3" type="noConversion"/>
  </si>
  <si>
    <t>063-540-1168</t>
    <phoneticPr fontId="3" type="noConversion"/>
  </si>
  <si>
    <t>불로지구 수리시설개보수사업 수문문비문틀 제조구매</t>
    <phoneticPr fontId="3" type="noConversion"/>
  </si>
  <si>
    <t>(B)2.5m x (H)2.5m x 2련</t>
    <phoneticPr fontId="3" type="noConversion"/>
  </si>
  <si>
    <t>죽량지구 수리시설개보수사업 기계공사 수문문비문틀 제조구매</t>
    <phoneticPr fontId="3" type="noConversion"/>
  </si>
  <si>
    <t>5.6m(W) x 2.2m(H) x 2련 등</t>
    <phoneticPr fontId="3" type="noConversion"/>
  </si>
  <si>
    <t>나형주</t>
    <phoneticPr fontId="3" type="noConversion"/>
  </si>
  <si>
    <t>063-540-1164</t>
    <phoneticPr fontId="3" type="noConversion"/>
  </si>
  <si>
    <t>서죽지구 수리시설개보수사업 전기공사</t>
  </si>
  <si>
    <t>이선웅</t>
  </si>
  <si>
    <t>063-540-1134</t>
  </si>
  <si>
    <t>운곡 마을만들기사업 토목공사</t>
  </si>
  <si>
    <t>김준현</t>
    <phoneticPr fontId="3" type="noConversion"/>
  </si>
  <si>
    <t>개정제 재해복구사업 토목건축기계공사</t>
  </si>
  <si>
    <t>wc-1</t>
  </si>
  <si>
    <t>임병국</t>
    <phoneticPr fontId="3" type="noConversion"/>
  </si>
  <si>
    <t>063-350-7048</t>
  </si>
  <si>
    <t>W2000xH1200mm</t>
  </si>
  <si>
    <t>대초지구 논콩단지 배수개선사업 토목공사</t>
  </si>
  <si>
    <t>25-21-8</t>
  </si>
  <si>
    <t>철근콜크리트벤치풀룸관</t>
  </si>
  <si>
    <t>900*800</t>
  </si>
  <si>
    <t>1000*1000</t>
  </si>
  <si>
    <t>100*750*500</t>
  </si>
  <si>
    <t>동산지구 수리시설개보수사업 수문문비문틀 제조구매</t>
    <phoneticPr fontId="3" type="noConversion"/>
  </si>
  <si>
    <t>서진원</t>
    <phoneticPr fontId="3" type="noConversion"/>
  </si>
  <si>
    <t>063-650-7080</t>
    <phoneticPr fontId="3" type="noConversion"/>
  </si>
  <si>
    <t>순창지구 농업용수이용체계재편사업 지급자재(수배전반) 제조구매</t>
  </si>
  <si>
    <t>김미래</t>
  </si>
  <si>
    <t>063-650-7082</t>
  </si>
  <si>
    <t>남계지구 도시취약지역 생활여건개조사업 CCTV 제조구매설치</t>
  </si>
  <si>
    <t>엄기원</t>
  </si>
  <si>
    <t>063-650-7081</t>
  </si>
  <si>
    <t xml:space="preserve">웅포면 기초생활거점조성사업 </t>
  </si>
  <si>
    <t>2000*1200</t>
  </si>
  <si>
    <t>야외운동기구</t>
  </si>
  <si>
    <t>3077*688*2124 등</t>
  </si>
  <si>
    <t>낭산지구 다목적농촌용수개발사업</t>
  </si>
  <si>
    <t>D800, T=7.0mm</t>
  </si>
  <si>
    <t>상지원마을 취약지역 생활여건 개조사업</t>
  </si>
  <si>
    <t>담장블럭</t>
  </si>
  <si>
    <t>본체블럭(T150)</t>
  </si>
  <si>
    <t>WC-2,가열,3등급</t>
  </si>
  <si>
    <t>Ton</t>
  </si>
  <si>
    <t>중리지구 수리시설개보수사업 지급자재(가동보) 제조구매설치</t>
    <phoneticPr fontId="3" type="noConversion"/>
  </si>
  <si>
    <t>가동보</t>
    <phoneticPr fontId="3" type="noConversion"/>
  </si>
  <si>
    <t>16.0m(W)×2.0m(H)×2련</t>
    <phoneticPr fontId="3" type="noConversion"/>
  </si>
  <si>
    <t>신용지구 수리시설개보수사업 지급자재(수중펌프) 제조구매</t>
    <phoneticPr fontId="3" type="noConversion"/>
  </si>
  <si>
    <t>D400mm*37kW*8P*2대</t>
    <phoneticPr fontId="3" type="noConversion"/>
  </si>
  <si>
    <t>Φ700mm x 85kW</t>
  </si>
  <si>
    <t>Φ800mm x 93kW</t>
  </si>
  <si>
    <t>ACTUATOR형,Φ700mm</t>
  </si>
  <si>
    <t>만경지구 수리시설개보수사업</t>
  </si>
  <si>
    <t>HD16</t>
  </si>
  <si>
    <t>제수문</t>
  </si>
  <si>
    <t>이준우</t>
  </si>
  <si>
    <t>063-860-0075</t>
  </si>
  <si>
    <t>구이수상레저단지조성사업 승강기 구매</t>
  </si>
  <si>
    <t>13인승</t>
  </si>
  <si>
    <t>석우지구 배수개선사업 수문권양기 제조구매</t>
    <phoneticPr fontId="3" type="noConversion"/>
  </si>
  <si>
    <t>전동10톤, 연동*2대</t>
    <phoneticPr fontId="3" type="noConversion"/>
  </si>
  <si>
    <t>전북지역본부 정읍지사 수자원관리부</t>
    <phoneticPr fontId="3" type="noConversion"/>
  </si>
  <si>
    <t>김광일</t>
    <phoneticPr fontId="3" type="noConversion"/>
  </si>
  <si>
    <t>063-530-0382</t>
    <phoneticPr fontId="3" type="noConversion"/>
  </si>
  <si>
    <t>석우지구 배수개선사업 수문문비문틀 제조구매</t>
    <phoneticPr fontId="3" type="noConversion"/>
  </si>
  <si>
    <t>롤러게이트 4.0m*3.0m*2련</t>
    <phoneticPr fontId="3" type="noConversion"/>
  </si>
  <si>
    <t>난계지구 상류부 재해예방계측기 제조구매설치</t>
    <phoneticPr fontId="3" type="noConversion"/>
  </si>
  <si>
    <t>재해예방계측기</t>
    <phoneticPr fontId="3" type="noConversion"/>
  </si>
  <si>
    <t>강우량계, 수위유속계(통합RTU연계)</t>
    <phoneticPr fontId="3" type="noConversion"/>
  </si>
  <si>
    <t>전북지역본부 환경지질부</t>
    <phoneticPr fontId="3" type="noConversion"/>
  </si>
  <si>
    <t>박준</t>
    <phoneticPr fontId="3" type="noConversion"/>
  </si>
  <si>
    <t>063-239-2144</t>
    <phoneticPr fontId="3" type="noConversion"/>
  </si>
  <si>
    <t>송당저수지 유지관리도로 안전난강 보수공사</t>
    <phoneticPr fontId="3" type="noConversion"/>
  </si>
  <si>
    <t>미정</t>
    <phoneticPr fontId="3" type="noConversion"/>
  </si>
  <si>
    <t>제주지역본부</t>
    <phoneticPr fontId="3" type="noConversion"/>
  </si>
  <si>
    <t>송원효</t>
    <phoneticPr fontId="3" type="noConversion"/>
  </si>
  <si>
    <t>064-750-8872</t>
    <phoneticPr fontId="3" type="noConversion"/>
  </si>
  <si>
    <t>대정읍 도시재생뉴딜사업 대정특화체험센터 냉난방기 설치</t>
    <phoneticPr fontId="3" type="noConversion"/>
  </si>
  <si>
    <t>박기웅</t>
    <phoneticPr fontId="3" type="noConversion"/>
  </si>
  <si>
    <t>064-750-8890</t>
    <phoneticPr fontId="3" type="noConversion"/>
  </si>
  <si>
    <t>창호</t>
    <phoneticPr fontId="3" type="noConversion"/>
  </si>
  <si>
    <t>신천항 어촌뉴딜300사업 시설물건립공사</t>
    <phoneticPr fontId="3" type="noConversion"/>
  </si>
  <si>
    <t>알루미늄창호</t>
    <phoneticPr fontId="3" type="noConversion"/>
  </si>
  <si>
    <t>kg</t>
    <phoneticPr fontId="3" type="noConversion"/>
  </si>
  <si>
    <t>조의현</t>
    <phoneticPr fontId="3" type="noConversion"/>
  </si>
  <si>
    <t>제로에너지시스템</t>
    <phoneticPr fontId="3" type="noConversion"/>
  </si>
  <si>
    <t>공사관리관정 유지관리사업</t>
    <phoneticPr fontId="3" type="noConversion"/>
  </si>
  <si>
    <t>밀폐식상부보호공</t>
    <phoneticPr fontId="3" type="noConversion"/>
  </si>
  <si>
    <t>250mm</t>
    <phoneticPr fontId="3" type="noConversion"/>
  </si>
  <si>
    <t>보호공</t>
    <phoneticPr fontId="3" type="noConversion"/>
  </si>
  <si>
    <t>성낙원</t>
    <phoneticPr fontId="3" type="noConversion"/>
  </si>
  <si>
    <t>064-750-8889</t>
    <phoneticPr fontId="3" type="noConversion"/>
  </si>
  <si>
    <t>중흥지구 수리시설개보수사업</t>
  </si>
  <si>
    <t>몰드변압기</t>
  </si>
  <si>
    <t>800kVA</t>
  </si>
  <si>
    <t>041-850-6453</t>
  </si>
  <si>
    <t>50kVA</t>
  </si>
  <si>
    <t>연무지구 기계화경작로확포장사업 레미콘 구매</t>
    <phoneticPr fontId="3" type="noConversion"/>
  </si>
  <si>
    <t>25-21-8</t>
    <phoneticPr fontId="3" type="noConversion"/>
  </si>
  <si>
    <t>경작로</t>
    <phoneticPr fontId="3" type="noConversion"/>
  </si>
  <si>
    <t>연무지구 기계화경작로확포장사업 와이어매쉬 구매</t>
    <phoneticPr fontId="3" type="noConversion"/>
  </si>
  <si>
    <t>와이어매쉬</t>
    <phoneticPr fontId="3" type="noConversion"/>
  </si>
  <si>
    <t>#6, 150×150</t>
    <phoneticPr fontId="3" type="noConversion"/>
  </si>
  <si>
    <t>성동지구 기계화경작로확포장사업 레미콘 구매</t>
    <phoneticPr fontId="3" type="noConversion"/>
  </si>
  <si>
    <t>성동지구 기계화경작로확포장사업 와이어매쉬 구매</t>
    <phoneticPr fontId="3" type="noConversion"/>
  </si>
  <si>
    <t>소황지구 수리시설개보수사업 유입변압기 제조구매</t>
    <phoneticPr fontId="3" type="noConversion"/>
  </si>
  <si>
    <t>충남지역본부 보령지사 농어촌사업부</t>
    <phoneticPr fontId="3" type="noConversion"/>
  </si>
  <si>
    <t>임채혁</t>
    <phoneticPr fontId="3" type="noConversion"/>
  </si>
  <si>
    <t>041-930-7863</t>
    <phoneticPr fontId="3" type="noConversion"/>
  </si>
  <si>
    <t>김동한</t>
    <phoneticPr fontId="3" type="noConversion"/>
  </si>
  <si>
    <t>041-660-8551</t>
    <phoneticPr fontId="3" type="noConversion"/>
  </si>
  <si>
    <t>송림항 어촌뉴딜300사업 송림항 토목건축공사</t>
    <phoneticPr fontId="3" type="noConversion"/>
  </si>
  <si>
    <t>수로관</t>
    <phoneticPr fontId="3" type="noConversion"/>
  </si>
  <si>
    <t>정대진</t>
    <phoneticPr fontId="3" type="noConversion"/>
  </si>
  <si>
    <t>041-950-7775</t>
    <phoneticPr fontId="3" type="noConversion"/>
  </si>
  <si>
    <t>송림항 어촌뉴딜300사업 송림항 토목건축공사</t>
  </si>
  <si>
    <t>#6, 100*100</t>
    <phoneticPr fontId="3" type="noConversion"/>
  </si>
  <si>
    <t>정대진</t>
  </si>
  <si>
    <t>041-950-7775</t>
  </si>
  <si>
    <t>스틸그레이팅</t>
    <phoneticPr fontId="3" type="noConversion"/>
  </si>
  <si>
    <t>중하중용, 500×995×75mm</t>
    <phoneticPr fontId="3" type="noConversion"/>
  </si>
  <si>
    <t xml:space="preserve">직선앵글, 1000×78×50×t3mm </t>
    <phoneticPr fontId="3" type="noConversion"/>
  </si>
  <si>
    <t>경계석</t>
    <phoneticPr fontId="3" type="noConversion"/>
  </si>
  <si>
    <t>100*100*1000</t>
    <phoneticPr fontId="3" type="noConversion"/>
  </si>
  <si>
    <t>주차장</t>
    <phoneticPr fontId="3" type="noConversion"/>
  </si>
  <si>
    <t>보차도경계석</t>
    <phoneticPr fontId="3" type="noConversion"/>
  </si>
  <si>
    <t>180*200*1000</t>
    <phoneticPr fontId="3" type="noConversion"/>
  </si>
  <si>
    <t>녹지경계석</t>
    <phoneticPr fontId="3" type="noConversion"/>
  </si>
  <si>
    <t>150*150*1000</t>
    <phoneticPr fontId="3" type="noConversion"/>
  </si>
  <si>
    <t>콘크리트호안블록</t>
    <phoneticPr fontId="3" type="noConversion"/>
  </si>
  <si>
    <t>1000x500x850</t>
    <phoneticPr fontId="3" type="noConversion"/>
  </si>
  <si>
    <t>관내 저수지 안전대책시설설치 구매</t>
    <phoneticPr fontId="3" type="noConversion"/>
  </si>
  <si>
    <t>볼라드</t>
    <phoneticPr fontId="3" type="noConversion"/>
  </si>
  <si>
    <t>1200x600</t>
    <phoneticPr fontId="3" type="noConversion"/>
  </si>
  <si>
    <t>하경호</t>
    <phoneticPr fontId="3" type="noConversion"/>
  </si>
  <si>
    <t>044-860-351</t>
    <phoneticPr fontId="3" type="noConversion"/>
  </si>
  <si>
    <t>2000x1500</t>
    <phoneticPr fontId="3" type="noConversion"/>
  </si>
  <si>
    <t>신암면 기초생활거점육성사업</t>
  </si>
  <si>
    <t>담장블록(본체)</t>
  </si>
  <si>
    <t> W435×L250×H150mm</t>
  </si>
  <si>
    <t>안현빈</t>
  </si>
  <si>
    <t>041-330-3545</t>
  </si>
  <si>
    <t>담장블록(마감)</t>
  </si>
  <si>
    <t>W800×L300×H75mm</t>
  </si>
  <si>
    <t>농촌용수 수질자동측정망 사업</t>
  </si>
  <si>
    <t>AquaTROLL Chlorophyll a Sensor 등 4종</t>
  </si>
  <si>
    <t>교체</t>
  </si>
  <si>
    <t>건</t>
  </si>
  <si>
    <t>김수현</t>
  </si>
  <si>
    <t>042-480-0254</t>
  </si>
  <si>
    <t>디자인울타리</t>
    <phoneticPr fontId="3" type="noConversion"/>
  </si>
  <si>
    <t>W2000*H1200</t>
    <phoneticPr fontId="3" type="noConversion"/>
  </si>
  <si>
    <t>충북지역본부 괴산증평지사 농어촌사업부</t>
    <phoneticPr fontId="3" type="noConversion"/>
  </si>
  <si>
    <t>지상환</t>
    <phoneticPr fontId="3" type="noConversion"/>
  </si>
  <si>
    <t>043-830-5141</t>
    <phoneticPr fontId="3" type="noConversion"/>
  </si>
  <si>
    <t>팔각정</t>
    <phoneticPr fontId="3" type="noConversion"/>
  </si>
  <si>
    <t>5.4*4.677*4.5</t>
    <phoneticPr fontId="3" type="noConversion"/>
  </si>
  <si>
    <t>LED태양광가로등</t>
    <phoneticPr fontId="3" type="noConversion"/>
  </si>
  <si>
    <t>50W</t>
    <phoneticPr fontId="3" type="noConversion"/>
  </si>
  <si>
    <t>LED경관조명기구</t>
    <phoneticPr fontId="3" type="noConversion"/>
  </si>
  <si>
    <t>4W</t>
    <phoneticPr fontId="3" type="noConversion"/>
  </si>
  <si>
    <t>안남지구 수리시설정비사업 자재구매(염화비닐)</t>
    <phoneticPr fontId="3" type="noConversion"/>
  </si>
  <si>
    <t>염화비닐</t>
    <phoneticPr fontId="3" type="noConversion"/>
  </si>
  <si>
    <t>김진환</t>
    <phoneticPr fontId="3" type="noConversion"/>
  </si>
  <si>
    <t>043-730-2563</t>
    <phoneticPr fontId="3" type="noConversion"/>
  </si>
  <si>
    <t>2023년 음성군 내수면 어도개보수사업 지급자재 구매(철근)</t>
    <phoneticPr fontId="3" type="noConversion"/>
  </si>
  <si>
    <t>2023년 음성군 내수면 어도개보수사업 지급자재 구매(레미콘)</t>
    <phoneticPr fontId="3" type="noConversion"/>
  </si>
  <si>
    <t>충주시 내수면 어도 개보수 사업</t>
    <phoneticPr fontId="3" type="noConversion"/>
  </si>
  <si>
    <t>콘크리트호안및옹벽블록</t>
    <phoneticPr fontId="3" type="noConversion"/>
  </si>
  <si>
    <t>W1500xL2000xH1100</t>
    <phoneticPr fontId="3" type="noConversion"/>
  </si>
  <si>
    <t>어도블럭</t>
    <phoneticPr fontId="3" type="noConversion"/>
  </si>
  <si>
    <t>충북지역본부 충주제천단양지사 농어촌사업부</t>
    <phoneticPr fontId="3" type="noConversion"/>
  </si>
  <si>
    <t>정아름</t>
    <phoneticPr fontId="3" type="noConversion"/>
  </si>
  <si>
    <t>043-841-3062</t>
    <phoneticPr fontId="3" type="noConversion"/>
  </si>
  <si>
    <t>원곡지구 수리시설개보수사업</t>
    <phoneticPr fontId="3" type="noConversion"/>
  </si>
  <si>
    <t>원심력철근콘크리트관</t>
    <phoneticPr fontId="3" type="noConversion"/>
  </si>
  <si>
    <t>충북지역본부 충주제천단양지사 수자원관리부</t>
    <phoneticPr fontId="3" type="noConversion"/>
  </si>
  <si>
    <t>김영규</t>
    <phoneticPr fontId="3" type="noConversion"/>
  </si>
  <si>
    <t>043-841-3038</t>
    <phoneticPr fontId="3" type="noConversion"/>
  </si>
  <si>
    <t>원곡지구 수리시설개보수사업</t>
  </si>
  <si>
    <t>조경석</t>
    <phoneticPr fontId="3" type="noConversion"/>
  </si>
  <si>
    <t>600×700×850</t>
    <phoneticPr fontId="3" type="noConversion"/>
  </si>
  <si>
    <t>도로안내표지</t>
  </si>
  <si>
    <t>1.5*0.5 등</t>
  </si>
  <si>
    <t>양준태</t>
    <phoneticPr fontId="3" type="noConversion"/>
  </si>
  <si>
    <t>031-355-5196</t>
    <phoneticPr fontId="3" type="noConversion"/>
  </si>
  <si>
    <t>미끄럼방지포장공</t>
  </si>
  <si>
    <t>폐벽돌</t>
  </si>
  <si>
    <t>139.8*2080</t>
    <phoneticPr fontId="3" type="noConversion"/>
  </si>
  <si>
    <t>도로</t>
    <phoneticPr fontId="3" type="noConversion"/>
  </si>
  <si>
    <t>도로표지병</t>
    <phoneticPr fontId="3" type="noConversion"/>
  </si>
  <si>
    <t>부착식</t>
    <phoneticPr fontId="3" type="noConversion"/>
  </si>
  <si>
    <t>화옹지구 대단위농업개발사업 5공구 토목공사</t>
    <phoneticPr fontId="3" type="noConversion"/>
  </si>
  <si>
    <t>휠타매트</t>
    <phoneticPr fontId="3" type="noConversion"/>
  </si>
  <si>
    <t>T-1</t>
    <phoneticPr fontId="3" type="noConversion"/>
  </si>
  <si>
    <t>백현욱</t>
    <phoneticPr fontId="3" type="noConversion"/>
  </si>
  <si>
    <t>031-357-4904</t>
    <phoneticPr fontId="3" type="noConversion"/>
  </si>
  <si>
    <t>콘크리트블록</t>
    <phoneticPr fontId="3" type="noConversion"/>
  </si>
  <si>
    <t>1000*150</t>
    <phoneticPr fontId="3" type="noConversion"/>
  </si>
  <si>
    <t>25-18-12등</t>
    <phoneticPr fontId="3" type="noConversion"/>
  </si>
  <si>
    <t>폴리에틸렌피복강관</t>
    <phoneticPr fontId="3" type="noConversion"/>
  </si>
  <si>
    <t>1000*9t</t>
    <phoneticPr fontId="3" type="noConversion"/>
  </si>
  <si>
    <t>(3010161901</t>
  </si>
  <si>
    <t>H13등</t>
    <phoneticPr fontId="3" type="noConversion"/>
  </si>
  <si>
    <t>1200*90,곡관</t>
    <phoneticPr fontId="3" type="noConversion"/>
  </si>
  <si>
    <t>잡석</t>
    <phoneticPr fontId="3" type="noConversion"/>
  </si>
  <si>
    <t>D40</t>
    <phoneticPr fontId="3" type="noConversion"/>
  </si>
  <si>
    <t>PET MET</t>
    <phoneticPr fontId="3" type="noConversion"/>
  </si>
  <si>
    <t>10t/m</t>
    <phoneticPr fontId="3" type="noConversion"/>
  </si>
  <si>
    <t>주문지구 마을하수도정비사업 지급자재(아스콘)</t>
    <phoneticPr fontId="3" type="noConversion"/>
  </si>
  <si>
    <t xml:space="preserve">WC-2 표층용 </t>
  </si>
  <si>
    <t xml:space="preserve">  도로  </t>
  </si>
  <si>
    <t xml:space="preserve">  ton  </t>
  </si>
  <si>
    <t>송재훈</t>
    <phoneticPr fontId="3" type="noConversion"/>
  </si>
  <si>
    <t>032-930-2530</t>
    <phoneticPr fontId="3" type="noConversion"/>
  </si>
  <si>
    <t>BB-2 기층용</t>
  </si>
  <si>
    <t>주문지구 마을하수도정비사업 지급자재(아스콘 재생)</t>
    <phoneticPr fontId="3" type="noConversion"/>
  </si>
  <si>
    <t>재생아스콘</t>
  </si>
  <si>
    <t>길상지구 배수개선사업 교량난간</t>
    <phoneticPr fontId="3" type="noConversion"/>
  </si>
  <si>
    <t>교량난간</t>
    <phoneticPr fontId="3" type="noConversion"/>
  </si>
  <si>
    <t>H=1.5m</t>
    <phoneticPr fontId="3" type="noConversion"/>
  </si>
  <si>
    <t>진정한</t>
    <phoneticPr fontId="3" type="noConversion"/>
  </si>
  <si>
    <t>032-930-2546</t>
    <phoneticPr fontId="3" type="noConversion"/>
  </si>
  <si>
    <t>유정호숫길 조성사업</t>
    <phoneticPr fontId="3" type="noConversion"/>
  </si>
  <si>
    <t>해당없음</t>
    <phoneticPr fontId="3" type="noConversion"/>
  </si>
  <si>
    <t>데크로드</t>
    <phoneticPr fontId="3" type="noConversion"/>
  </si>
  <si>
    <t>목재데크</t>
    <phoneticPr fontId="3" type="noConversion"/>
  </si>
  <si>
    <t>신기술, 성능인증 등 협약으로 인한 수의계약</t>
    <phoneticPr fontId="3" type="noConversion"/>
  </si>
  <si>
    <t>민북지구 다목적농촌용수개발사업(추진강관)</t>
    <phoneticPr fontId="3" type="noConversion"/>
  </si>
  <si>
    <t>추진강관</t>
    <phoneticPr fontId="3" type="noConversion"/>
  </si>
  <si>
    <t>D1350</t>
    <phoneticPr fontId="3" type="noConversion"/>
  </si>
  <si>
    <t>압입관</t>
    <phoneticPr fontId="3" type="noConversion"/>
  </si>
  <si>
    <t>민북지구 다목적농촌용수개발사업(압륜식강관)</t>
    <phoneticPr fontId="3" type="noConversion"/>
  </si>
  <si>
    <t>압륜식강관</t>
    <phoneticPr fontId="3" type="noConversion"/>
  </si>
  <si>
    <t>D710</t>
    <phoneticPr fontId="3" type="noConversion"/>
  </si>
  <si>
    <t>국가계약법 시행령 제26조 제1항 제2호 마목</t>
    <phoneticPr fontId="3" type="noConversion"/>
  </si>
  <si>
    <t xml:space="preserve">노양지구 수리시설개보수사업 </t>
    <phoneticPr fontId="3" type="noConversion"/>
  </si>
  <si>
    <t>김윤경</t>
    <phoneticPr fontId="3" type="noConversion"/>
  </si>
  <si>
    <t>031-680-5648</t>
    <phoneticPr fontId="3" type="noConversion"/>
  </si>
  <si>
    <t>2023년 안산시 보조지하수관측망 설치운영사업</t>
    <phoneticPr fontId="3" type="noConversion"/>
  </si>
  <si>
    <t>4111193802, 4321179801</t>
    <phoneticPr fontId="3" type="noConversion"/>
  </si>
  <si>
    <t>수위조절기, 자료수집장치</t>
    <phoneticPr fontId="3" type="noConversion"/>
  </si>
  <si>
    <t>수요기관 규격</t>
    <phoneticPr fontId="3" type="noConversion"/>
  </si>
  <si>
    <t>지하수관측</t>
    <phoneticPr fontId="3" type="noConversion"/>
  </si>
  <si>
    <t>윤호정</t>
    <phoneticPr fontId="3" type="noConversion"/>
  </si>
  <si>
    <t>031-250-3061</t>
    <phoneticPr fontId="3" type="noConversion"/>
  </si>
  <si>
    <t>2023년 화성시 보조지하수관측망 설치사업</t>
    <phoneticPr fontId="3" type="noConversion"/>
  </si>
  <si>
    <t>이병선</t>
    <phoneticPr fontId="3" type="noConversion"/>
  </si>
  <si>
    <t>031-250-3616</t>
    <phoneticPr fontId="3" type="noConversion"/>
  </si>
  <si>
    <t>하북면 농촌중심지활성화사업 웰니스센터 관급자재(레미콘) 구매</t>
    <phoneticPr fontId="3" type="noConversion"/>
  </si>
  <si>
    <t>하북면 농촌중심지활성화사업 웰니스센터 관급자재(철근) 구매</t>
    <phoneticPr fontId="3" type="noConversion"/>
  </si>
  <si>
    <t>SD400 등</t>
    <phoneticPr fontId="3" type="noConversion"/>
  </si>
  <si>
    <t>하북면 농촌중심지활성화사업 웰니스센터 관급자재(단열재) 구매</t>
    <phoneticPr fontId="3" type="noConversion"/>
  </si>
  <si>
    <t>폴리우레탄 기포단열재</t>
    <phoneticPr fontId="3" type="noConversion"/>
  </si>
  <si>
    <t>1000*1000</t>
    <phoneticPr fontId="3" type="noConversion"/>
  </si>
  <si>
    <t xml:space="preserve">건축 </t>
    <phoneticPr fontId="3" type="noConversion"/>
  </si>
  <si>
    <t>하북면 농촌중심지활성화사업 웰니스센터 관급자재(콘크리트 호안블록) 구매</t>
    <phoneticPr fontId="3" type="noConversion"/>
  </si>
  <si>
    <t>하북면 농촌중심지활성화사업 웰니스센터 관급자재(보차도용 콘크리트 블록) 구매</t>
    <phoneticPr fontId="3" type="noConversion"/>
  </si>
  <si>
    <t>투수</t>
    <phoneticPr fontId="3" type="noConversion"/>
  </si>
  <si>
    <t>하북면 농촌중심지활성화사업 웰니스센터 관급자재(그림타일) 구매</t>
    <phoneticPr fontId="3" type="noConversion"/>
  </si>
  <si>
    <t>그림타일</t>
    <phoneticPr fontId="3" type="noConversion"/>
  </si>
  <si>
    <t>내외장타일</t>
    <phoneticPr fontId="3" type="noConversion"/>
  </si>
  <si>
    <t>완폐식체크밸브</t>
    <phoneticPr fontId="3" type="noConversion"/>
  </si>
  <si>
    <t>D350, D400</t>
    <phoneticPr fontId="3" type="noConversion"/>
  </si>
  <si>
    <t>전동제수밸브</t>
    <phoneticPr fontId="3" type="noConversion"/>
  </si>
  <si>
    <t>ACTUATOR형</t>
    <phoneticPr fontId="3" type="noConversion"/>
  </si>
  <si>
    <t>D350, D400, D700, D900</t>
    <phoneticPr fontId="3" type="noConversion"/>
  </si>
  <si>
    <t>송백지구 소규모배수개선사업</t>
    <phoneticPr fontId="3" type="noConversion"/>
  </si>
  <si>
    <t>차양</t>
    <phoneticPr fontId="3" type="noConversion"/>
  </si>
  <si>
    <t>11*5</t>
    <phoneticPr fontId="3" type="noConversion"/>
  </si>
  <si>
    <t>버트플라이밸브</t>
  </si>
  <si>
    <t>D16 등</t>
  </si>
  <si>
    <t>운산지구 과실전문생산단지 기반조성사업 토목기계공사</t>
    <phoneticPr fontId="3" type="noConversion"/>
  </si>
  <si>
    <t>수량계보호통</t>
    <phoneticPr fontId="3" type="noConversion"/>
  </si>
  <si>
    <t>D32</t>
    <phoneticPr fontId="3" type="noConversion"/>
  </si>
  <si>
    <t>보호통</t>
    <phoneticPr fontId="3" type="noConversion"/>
  </si>
  <si>
    <t>운산지구 과실전문생산단지 기반조성사업 토목기게공사</t>
    <phoneticPr fontId="3" type="noConversion"/>
  </si>
  <si>
    <t>D110(100)외</t>
    <phoneticPr fontId="3" type="noConversion"/>
  </si>
  <si>
    <t>급수관료</t>
    <phoneticPr fontId="3" type="noConversion"/>
  </si>
  <si>
    <t xml:space="preserve">용성지구 수리시설개보수사업 </t>
    <phoneticPr fontId="3" type="noConversion"/>
  </si>
  <si>
    <t>Φ250외</t>
    <phoneticPr fontId="3" type="noConversion"/>
  </si>
  <si>
    <t>일반용수도용</t>
    <phoneticPr fontId="3" type="noConversion"/>
  </si>
  <si>
    <t>척사항 어촌뉴딜300사업 지급자재(파고라) 구메</t>
    <phoneticPr fontId="3" type="noConversion"/>
  </si>
  <si>
    <t>4.0x4.0x2.85m</t>
    <phoneticPr fontId="3" type="noConversion"/>
  </si>
  <si>
    <t>W4000xH3775</t>
    <phoneticPr fontId="3" type="noConversion"/>
  </si>
  <si>
    <t>낙석방지책</t>
    <phoneticPr fontId="3" type="noConversion"/>
  </si>
  <si>
    <t>W2000xH3000</t>
    <phoneticPr fontId="3" type="noConversion"/>
  </si>
  <si>
    <t xml:space="preserve">선교판곡 과실전문생산단지 조성사업 </t>
    <phoneticPr fontId="3" type="noConversion"/>
  </si>
  <si>
    <t>PE 수도관</t>
    <phoneticPr fontId="3" type="noConversion"/>
  </si>
  <si>
    <t>D90</t>
    <phoneticPr fontId="3" type="noConversion"/>
  </si>
  <si>
    <t>용수</t>
    <phoneticPr fontId="3" type="noConversion"/>
  </si>
  <si>
    <t>마령지구 과실전문생산단지 기반조성사업</t>
    <phoneticPr fontId="3" type="noConversion"/>
  </si>
  <si>
    <t>25-24-12</t>
    <phoneticPr fontId="3" type="noConversion"/>
  </si>
  <si>
    <t>한창민</t>
    <phoneticPr fontId="3" type="noConversion"/>
  </si>
  <si>
    <t>054-850-5744</t>
    <phoneticPr fontId="3" type="noConversion"/>
  </si>
  <si>
    <t>#6-100*100</t>
    <phoneticPr fontId="3" type="noConversion"/>
  </si>
  <si>
    <t>50ton</t>
    <phoneticPr fontId="3" type="noConversion"/>
  </si>
  <si>
    <t>유천면 기초생활거점조성사업</t>
    <phoneticPr fontId="3" type="noConversion"/>
  </si>
  <si>
    <t>25-18-120</t>
    <phoneticPr fontId="3" type="noConversion"/>
  </si>
  <si>
    <t>경북지역본부 예천지사 농어촌사업부</t>
    <phoneticPr fontId="3" type="noConversion"/>
  </si>
  <si>
    <t>박현우</t>
    <phoneticPr fontId="3" type="noConversion"/>
  </si>
  <si>
    <t>054-650-7141</t>
    <phoneticPr fontId="3" type="noConversion"/>
  </si>
  <si>
    <t>유천면 기초생활거점조성사업</t>
  </si>
  <si>
    <t>25-30-150</t>
    <phoneticPr fontId="3" type="noConversion"/>
  </si>
  <si>
    <t>HD-10</t>
    <phoneticPr fontId="3" type="noConversion"/>
  </si>
  <si>
    <t>HD-13</t>
    <phoneticPr fontId="3" type="noConversion"/>
  </si>
  <si>
    <t>HD-16</t>
    <phoneticPr fontId="3" type="noConversion"/>
  </si>
  <si>
    <t>HD-19</t>
    <phoneticPr fontId="3" type="noConversion"/>
  </si>
  <si>
    <t>HD-22</t>
    <phoneticPr fontId="3" type="noConversion"/>
  </si>
  <si>
    <t>6800x3000x3200(H)</t>
  </si>
  <si>
    <t>WC-2,가열,4등급</t>
  </si>
  <si>
    <t>BB-2,가열,4등급</t>
  </si>
  <si>
    <t>선2리 농어촌취약지역생활여건개조사업</t>
  </si>
  <si>
    <t>표준레일</t>
  </si>
  <si>
    <t>거두지구 소규모농촌용수개발사업 토목공사</t>
    <phoneticPr fontId="3" type="noConversion"/>
  </si>
  <si>
    <t>식생옹벽블록</t>
    <phoneticPr fontId="3" type="noConversion"/>
  </si>
  <si>
    <t>1000*750*500</t>
    <phoneticPr fontId="3" type="noConversion"/>
  </si>
  <si>
    <t>AutoCAD Map3D 라이선스 구매</t>
    <phoneticPr fontId="3" type="noConversion"/>
  </si>
  <si>
    <t>L4 스위치 교체</t>
    <phoneticPr fontId="3" type="noConversion"/>
  </si>
  <si>
    <t>네트워크스위치</t>
    <phoneticPr fontId="3" type="noConversion"/>
  </si>
  <si>
    <t>이찬영</t>
    <phoneticPr fontId="3" type="noConversion"/>
  </si>
  <si>
    <t>061-338-5260</t>
    <phoneticPr fontId="3" type="noConversion"/>
  </si>
  <si>
    <t>백본 스위치 교체</t>
    <phoneticPr fontId="3" type="noConversion"/>
  </si>
  <si>
    <t>유해차단솔루션</t>
    <phoneticPr fontId="3" type="noConversion"/>
  </si>
  <si>
    <t>보안 및 백신S/W</t>
    <phoneticPr fontId="3" type="noConversion"/>
  </si>
  <si>
    <t>보안소프트웨어</t>
    <phoneticPr fontId="3" type="noConversion"/>
  </si>
  <si>
    <t>유해사이트차단</t>
    <phoneticPr fontId="3" type="noConversion"/>
  </si>
  <si>
    <t>본사 비상보안실</t>
    <phoneticPr fontId="3" type="noConversion"/>
  </si>
  <si>
    <t>이재언</t>
    <phoneticPr fontId="3" type="noConversion"/>
  </si>
  <si>
    <t>061-338-5553</t>
    <phoneticPr fontId="3" type="noConversion"/>
  </si>
  <si>
    <t>망연계솔루션 장비</t>
    <phoneticPr fontId="3" type="noConversion"/>
  </si>
  <si>
    <t>망분리 망연계</t>
    <phoneticPr fontId="3" type="noConversion"/>
  </si>
  <si>
    <t>망연계솔루션 라이선스</t>
    <phoneticPr fontId="3" type="noConversion"/>
  </si>
  <si>
    <t>랜섬웨어 대응 솔루션</t>
    <phoneticPr fontId="3" type="noConversion"/>
  </si>
  <si>
    <t>랜섬웨어 대응</t>
    <phoneticPr fontId="3" type="noConversion"/>
  </si>
  <si>
    <t>정보화용역 보안관리 솔루션</t>
    <phoneticPr fontId="3" type="noConversion"/>
  </si>
  <si>
    <t>시스템 및 운영체제S/W</t>
    <phoneticPr fontId="3" type="noConversion"/>
  </si>
  <si>
    <t>시스템관리소프트웨어</t>
    <phoneticPr fontId="3" type="noConversion"/>
  </si>
  <si>
    <t>용역사 보안관리</t>
    <phoneticPr fontId="3" type="noConversion"/>
  </si>
  <si>
    <t>음향장비 및 신호장치</t>
    <phoneticPr fontId="3" type="noConversion"/>
  </si>
  <si>
    <t>보안서버팜 10G증설</t>
    <phoneticPr fontId="3" type="noConversion"/>
  </si>
  <si>
    <t>홍천군 정밀안전진단 용역보고서 인쇄</t>
    <phoneticPr fontId="3" type="noConversion"/>
  </si>
  <si>
    <t>용역보고서</t>
    <phoneticPr fontId="3" type="noConversion"/>
  </si>
  <si>
    <t>수요기관규격</t>
    <phoneticPr fontId="3" type="noConversion"/>
  </si>
  <si>
    <t>보고서</t>
    <phoneticPr fontId="3" type="noConversion"/>
  </si>
  <si>
    <t>부</t>
    <phoneticPr fontId="3" type="noConversion"/>
  </si>
  <si>
    <t>안전진단본부 시설물점검119센터</t>
    <phoneticPr fontId="3" type="noConversion"/>
  </si>
  <si>
    <t>박민기</t>
    <phoneticPr fontId="3" type="noConversion"/>
  </si>
  <si>
    <t>042-479-8433</t>
    <phoneticPr fontId="3" type="noConversion"/>
  </si>
  <si>
    <t>2023년 농업생산기반시설 정밀안전점검 및 정밀안전진단 보고서 인쇄 발주</t>
    <phoneticPr fontId="3" type="noConversion"/>
  </si>
  <si>
    <t>자체진단 보고서</t>
    <phoneticPr fontId="3" type="noConversion"/>
  </si>
  <si>
    <t>권</t>
    <phoneticPr fontId="3" type="noConversion"/>
  </si>
  <si>
    <t>박우태</t>
    <phoneticPr fontId="3" type="noConversion"/>
  </si>
  <si>
    <t>600*600</t>
  </si>
  <si>
    <t xml:space="preserve"> 용배수로관 </t>
  </si>
  <si>
    <t>상신지구 수원공 수리시설개보수사업 기계공사</t>
  </si>
  <si>
    <t>수문,권양기</t>
  </si>
  <si>
    <t xml:space="preserve"> 련 </t>
  </si>
  <si>
    <t>윤상철</t>
  </si>
  <si>
    <t>061-380-4153</t>
  </si>
  <si>
    <t>무안군 농촌 신활력플러스사업 전략품목융복합산업센터 가공라인 제조·구매·설치</t>
  </si>
  <si>
    <t>2318160401, 2315290102, 2315290101</t>
  </si>
  <si>
    <t>식료품절단기, 분말액체자동포장기, 겉포장기계</t>
  </si>
  <si>
    <t>다수품목</t>
  </si>
  <si>
    <t xml:space="preserve"> 고구마 가공 </t>
  </si>
  <si>
    <t>김건영</t>
  </si>
  <si>
    <t>061-260-5581</t>
  </si>
  <si>
    <t>광양시농촌신활력플러스사업 매실체험공간조성토목조경공사</t>
  </si>
  <si>
    <t>1800*1200</t>
  </si>
  <si>
    <t>류근주</t>
  </si>
  <si>
    <t>061-740-1180</t>
  </si>
  <si>
    <t>t100mm</t>
  </si>
  <si>
    <t>퍼컬러</t>
  </si>
  <si>
    <t>3.6*3.6*2.25m</t>
  </si>
  <si>
    <t xml:space="preserve"> 쉼터 </t>
  </si>
  <si>
    <t>미동지구 수리시설개보수사업</t>
  </si>
  <si>
    <t>2000×1200</t>
  </si>
  <si>
    <t>남원시 내수면 양식단지 조성사업 토목공사 지급자재(아스콘) 구매</t>
  </si>
  <si>
    <t>WC-2</t>
  </si>
  <si>
    <t>BB-2</t>
  </si>
  <si>
    <t>대창지구 배수개선사업 토목공사</t>
  </si>
  <si>
    <t>1000A 등</t>
  </si>
  <si>
    <t>양승훈</t>
  </si>
  <si>
    <t>063-540-1172</t>
  </si>
  <si>
    <t>진공지구 수리시설개보수사업 전기공사</t>
  </si>
  <si>
    <t>이나리</t>
  </si>
  <si>
    <t>063-540-1158</t>
  </si>
  <si>
    <t>w4000x725mm</t>
  </si>
  <si>
    <t>콘크리트호안블럭</t>
  </si>
  <si>
    <t>1000X1000X200mm</t>
  </si>
  <si>
    <t>호안블럭</t>
  </si>
  <si>
    <t>중리지구 수리시설개보수사업 토목기계공사 레미콘</t>
  </si>
  <si>
    <t>이진형</t>
  </si>
  <si>
    <t>063-860-0066</t>
  </si>
  <si>
    <t>와흘리 제주다움복원사업</t>
    <phoneticPr fontId="3" type="noConversion"/>
  </si>
  <si>
    <t>사각수로관</t>
    <phoneticPr fontId="3" type="noConversion"/>
  </si>
  <si>
    <t>유개형, D300mm</t>
    <phoneticPr fontId="3" type="noConversion"/>
  </si>
  <si>
    <t>부대토목</t>
    <phoneticPr fontId="3" type="noConversion"/>
  </si>
  <si>
    <t>문호령</t>
    <phoneticPr fontId="3" type="noConversion"/>
  </si>
  <si>
    <t>투수블럭</t>
    <phoneticPr fontId="3" type="noConversion"/>
  </si>
  <si>
    <t>T=6cm</t>
    <phoneticPr fontId="3" type="noConversion"/>
  </si>
  <si>
    <t>금속제창,창틀</t>
    <phoneticPr fontId="3" type="noConversion"/>
  </si>
  <si>
    <t>127mm AL</t>
    <phoneticPr fontId="3" type="noConversion"/>
  </si>
  <si>
    <t>20kw, 모니터링</t>
    <phoneticPr fontId="3" type="noConversion"/>
  </si>
  <si>
    <t>영상감시장치</t>
    <phoneticPr fontId="3" type="noConversion"/>
  </si>
  <si>
    <t>개척1지구 대구획경지정리사업 수로관 구매</t>
    <phoneticPr fontId="3" type="noConversion"/>
  </si>
  <si>
    <t>600C</t>
    <phoneticPr fontId="3" type="noConversion"/>
  </si>
  <si>
    <t>용수로</t>
    <phoneticPr fontId="3" type="noConversion"/>
  </si>
  <si>
    <t>1000C</t>
    <phoneticPr fontId="3" type="noConversion"/>
  </si>
  <si>
    <t>죽도항 어촌뉴딜300사업 건축토목공사 금속제창</t>
    <phoneticPr fontId="3" type="noConversion"/>
  </si>
  <si>
    <t>단열 미서기단창</t>
    <phoneticPr fontId="3" type="noConversion"/>
  </si>
  <si>
    <t>165mm</t>
    <phoneticPr fontId="3" type="noConversion"/>
  </si>
  <si>
    <t>백나현</t>
    <phoneticPr fontId="3" type="noConversion"/>
  </si>
  <si>
    <t>041-630-5742</t>
    <phoneticPr fontId="3" type="noConversion"/>
  </si>
  <si>
    <t>죽도항 어촌뉴딜301사업 건축토목공사 금속제창</t>
  </si>
  <si>
    <t>단열 커튼월+케이스먼트창</t>
    <phoneticPr fontId="3" type="noConversion"/>
  </si>
  <si>
    <t>죽도항 어촌뉴딜302사업 건축토목공사 금속제창</t>
  </si>
  <si>
    <t>단열 프로젝트창</t>
    <phoneticPr fontId="3" type="noConversion"/>
  </si>
  <si>
    <t>94mm</t>
    <phoneticPr fontId="3" type="noConversion"/>
  </si>
  <si>
    <t>죽도항 어촌뉴딜303사업 건축토목공사 금속제창</t>
  </si>
  <si>
    <t>단열케이스먼트창</t>
    <phoneticPr fontId="3" type="noConversion"/>
  </si>
  <si>
    <t>죽도항 어촌뉴딜304사업 건축토목공사 금속제창</t>
  </si>
  <si>
    <t>방충망</t>
    <phoneticPr fontId="3" type="noConversion"/>
  </si>
  <si>
    <t>16mm</t>
    <phoneticPr fontId="3" type="noConversion"/>
  </si>
  <si>
    <t>죽도항 어촌뉴딜305사업 건축토목공사 금속제창</t>
  </si>
  <si>
    <t>롤방충망</t>
    <phoneticPr fontId="3" type="noConversion"/>
  </si>
  <si>
    <t>40mm</t>
    <phoneticPr fontId="3" type="noConversion"/>
  </si>
  <si>
    <r>
      <t>1000</t>
    </r>
    <r>
      <rPr>
        <sz val="11"/>
        <rFont val="맑은 고딕"/>
        <family val="3"/>
        <charset val="129"/>
      </rPr>
      <t>ⅹ700ⅹ500</t>
    </r>
    <phoneticPr fontId="3" type="noConversion"/>
  </si>
  <si>
    <t>민북지구 다목적농촌용수개발사업(PE관)</t>
    <phoneticPr fontId="3" type="noConversion"/>
  </si>
  <si>
    <t>D1500*14t</t>
    <phoneticPr fontId="3" type="noConversion"/>
  </si>
  <si>
    <t>식생토보강블럭</t>
    <phoneticPr fontId="3" type="noConversion"/>
  </si>
  <si>
    <t>1000*750*330</t>
    <phoneticPr fontId="3" type="noConversion"/>
  </si>
  <si>
    <t>버터플라이밸브</t>
    <phoneticPr fontId="3" type="noConversion"/>
  </si>
  <si>
    <t>25-21-80외</t>
    <phoneticPr fontId="3" type="noConversion"/>
  </si>
  <si>
    <t>3차원 수치해석 프로그램(FLOW-3D) 업그레이드 연간사용권 구매</t>
    <phoneticPr fontId="3" type="noConversion"/>
  </si>
  <si>
    <t>FLOW-3D 업그레이드</t>
    <phoneticPr fontId="3" type="noConversion"/>
  </si>
  <si>
    <t>수치해석</t>
    <phoneticPr fontId="3" type="noConversion"/>
  </si>
  <si>
    <t>061-740-1183</t>
  </si>
  <si>
    <t>회현면 농촌중심지활성화사업 및 면청사 건립사업</t>
  </si>
  <si>
    <t xml:space="preserve">'150*150*1000mm(곡선)외 7    </t>
  </si>
  <si>
    <t xml:space="preserve">063-440-5712 </t>
  </si>
  <si>
    <t>'T=60mm,T=800mm(투수)</t>
  </si>
  <si>
    <t>불로지구 수리시설개보수사업 토목기계공사</t>
  </si>
  <si>
    <t>수중축류펌프</t>
  </si>
  <si>
    <t>∮400 * 22w</t>
  </si>
  <si>
    <t>063-543-1155</t>
  </si>
  <si>
    <t>종야지구 수리시설개보수사업 토목공사</t>
  </si>
  <si>
    <t>박대웅</t>
  </si>
  <si>
    <t>063-540-1108</t>
  </si>
  <si>
    <t>엑츄에이터(연동)</t>
  </si>
  <si>
    <t>3TON 용</t>
  </si>
  <si>
    <t>7TON 용</t>
  </si>
  <si>
    <t>일체식문비</t>
  </si>
  <si>
    <t>ø400mm 외</t>
  </si>
  <si>
    <t xml:space="preserve">덕천리 마을만들기사업 </t>
    <phoneticPr fontId="3" type="noConversion"/>
  </si>
  <si>
    <t>4.2*4.2*3.5</t>
    <phoneticPr fontId="3" type="noConversion"/>
  </si>
  <si>
    <t>충북지역본부 충주제천단양지사 제천단양지부</t>
    <phoneticPr fontId="3" type="noConversion"/>
  </si>
  <si>
    <t>정영규</t>
    <phoneticPr fontId="3" type="noConversion"/>
  </si>
  <si>
    <t>043-841-3083</t>
    <phoneticPr fontId="3" type="noConversion"/>
  </si>
  <si>
    <t>디자인형울타리</t>
    <phoneticPr fontId="3" type="noConversion"/>
  </si>
  <si>
    <t>2000*1200</t>
    <phoneticPr fontId="3" type="noConversion"/>
  </si>
  <si>
    <t>고려38호 배수지거 외 7개소 준설 용역</t>
    <phoneticPr fontId="3" type="noConversion"/>
  </si>
  <si>
    <t>신규</t>
    <phoneticPr fontId="3" type="noConversion"/>
  </si>
  <si>
    <t>남포 마을하수도 정비사업 건설폐기물처리 용역</t>
    <phoneticPr fontId="3" type="noConversion"/>
  </si>
  <si>
    <t>일반</t>
    <phoneticPr fontId="3" type="noConversion"/>
  </si>
  <si>
    <t>경기지역본부 강화옹진지사 옹진지부</t>
    <phoneticPr fontId="3" type="noConversion"/>
  </si>
  <si>
    <t>강종구</t>
    <phoneticPr fontId="3" type="noConversion"/>
  </si>
  <si>
    <t>032-715-4526</t>
    <phoneticPr fontId="3" type="noConversion"/>
  </si>
  <si>
    <t>옹진군(진리, 남포) 마을하수도 정비사업 건축감리 용역</t>
    <phoneticPr fontId="3" type="noConversion"/>
  </si>
  <si>
    <t>고양방송영상밸리 및 일산테크노밸리 대체시설설치사업[장항 제5호 용수지선] 건설폐기물처리 용역</t>
    <phoneticPr fontId="3" type="noConversion"/>
  </si>
  <si>
    <t>이도인</t>
    <phoneticPr fontId="3" type="noConversion"/>
  </si>
  <si>
    <t>031-929-9432</t>
    <phoneticPr fontId="3" type="noConversion"/>
  </si>
  <si>
    <t>장호원읍 농촌중심지 활성화사업 기본 및 실시설계 용역</t>
    <phoneticPr fontId="3" type="noConversion"/>
  </si>
  <si>
    <t>장기</t>
    <phoneticPr fontId="3" type="noConversion"/>
  </si>
  <si>
    <t>경기지역본부 농어촌개발부</t>
    <phoneticPr fontId="3" type="noConversion"/>
  </si>
  <si>
    <t>류효경</t>
    <phoneticPr fontId="3" type="noConversion"/>
  </si>
  <si>
    <t>031-250-3049</t>
    <phoneticPr fontId="3" type="noConversion"/>
  </si>
  <si>
    <t>선감탄도흘곶 어촌뉴딜사업 구조안전진단 용역</t>
    <phoneticPr fontId="3" type="noConversion"/>
  </si>
  <si>
    <t>수의</t>
    <phoneticPr fontId="3" type="noConversion"/>
  </si>
  <si>
    <t>마리다</t>
    <phoneticPr fontId="3" type="noConversion"/>
  </si>
  <si>
    <t>031-250-3606</t>
    <phoneticPr fontId="3" type="noConversion"/>
  </si>
  <si>
    <t>중부안전체험교육장 건립공사 건축,기계,토목,조경,전기 감리 용역</t>
    <phoneticPr fontId="3" type="noConversion"/>
  </si>
  <si>
    <t>경기지역본부 스마트그린부</t>
    <phoneticPr fontId="3" type="noConversion"/>
  </si>
  <si>
    <t>김도현</t>
    <phoneticPr fontId="3" type="noConversion"/>
  </si>
  <si>
    <t>031-250-3080</t>
    <phoneticPr fontId="3" type="noConversion"/>
  </si>
  <si>
    <t>중부안전체험교육장 건립공사 통신 감리 용역</t>
    <phoneticPr fontId="3" type="noConversion"/>
  </si>
  <si>
    <t>최희주</t>
    <phoneticPr fontId="3" type="noConversion"/>
  </si>
  <si>
    <t>031-250-3055</t>
    <phoneticPr fontId="3" type="noConversion"/>
  </si>
  <si>
    <t>국가계약법 시행령 제26조 제1항 제5호 가목 5)</t>
    <phoneticPr fontId="3" type="noConversion"/>
  </si>
  <si>
    <t>중부안전체험교육장 건립공사 소방 감리 용역</t>
    <phoneticPr fontId="3" type="noConversion"/>
  </si>
  <si>
    <t>원삼면 한발대비용수개발사업 기본 및 세부설계용역</t>
    <phoneticPr fontId="3" type="noConversion"/>
  </si>
  <si>
    <t>031-678-3573</t>
  </si>
  <si>
    <t>음촌 마을만들기사업 세부설계 용역</t>
  </si>
  <si>
    <t>모전지구 농업용수관로 정비사업 폐기물처리용역</t>
  </si>
  <si>
    <t>원당용수간선 보수보강공사 세부설계 용역</t>
    <phoneticPr fontId="3" type="noConversion"/>
  </si>
  <si>
    <t>캠프 롱 정화시설물 건설폐기물처리용역</t>
    <phoneticPr fontId="3" type="noConversion"/>
  </si>
  <si>
    <t>경기지역본부 토양환경복원단</t>
    <phoneticPr fontId="3" type="noConversion"/>
  </si>
  <si>
    <t>신종섭</t>
    <phoneticPr fontId="3" type="noConversion"/>
  </si>
  <si>
    <t>031-861-8642</t>
    <phoneticPr fontId="3" type="noConversion"/>
  </si>
  <si>
    <t>캠프 롱 가연성폐기물처리용역</t>
    <phoneticPr fontId="3" type="noConversion"/>
  </si>
  <si>
    <t>신활력 징검다리활력센터 전기.통신공사 재해예방기술지도용역</t>
    <phoneticPr fontId="3" type="noConversion"/>
  </si>
  <si>
    <t>문미정</t>
    <phoneticPr fontId="3" type="noConversion"/>
  </si>
  <si>
    <t>031-240-4924</t>
    <phoneticPr fontId="3" type="noConversion"/>
  </si>
  <si>
    <t>신활력 징검다리활력센터 소방공사 재해예방기술지도용역</t>
    <phoneticPr fontId="3" type="noConversion"/>
  </si>
  <si>
    <t>동방지구 배수개선사업 건설폐기물처리용역</t>
    <phoneticPr fontId="3" type="noConversion"/>
  </si>
  <si>
    <t>독자마을 마을만들기사업 폐기물처리 용역</t>
    <phoneticPr fontId="3" type="noConversion"/>
  </si>
  <si>
    <t>독자마을 마을만들기사업 지역역량강화 용역</t>
    <phoneticPr fontId="3" type="noConversion"/>
  </si>
  <si>
    <t>하북면 농촌중심지활성화사업 웰니스센터 토목건축공사 재해예방기술지도 용역</t>
    <phoneticPr fontId="3" type="noConversion"/>
  </si>
  <si>
    <t>하북면 농촌중심지활성화사업 웰니스센터 전기공사 재해예방기술지도 용역</t>
    <phoneticPr fontId="3" type="noConversion"/>
  </si>
  <si>
    <t>하북면 농촌중심지활성화사업 웰니스센터 통신공사 재해예방기술지도 용역</t>
    <phoneticPr fontId="3" type="noConversion"/>
  </si>
  <si>
    <t>하북면 농촌중심지활성화사업 웰니스센터 소방공사 재해예방기술지도 용역</t>
    <phoneticPr fontId="3" type="noConversion"/>
  </si>
  <si>
    <t>신전 농촌다움복원사업 역량강화 용역</t>
    <phoneticPr fontId="3" type="noConversion"/>
  </si>
  <si>
    <t>이성은</t>
    <phoneticPr fontId="3" type="noConversion"/>
  </si>
  <si>
    <t>055-570-6033</t>
    <phoneticPr fontId="3" type="noConversion"/>
  </si>
  <si>
    <t>대동지구 취약지역생활여건개조사업 휴먼케어 및 역량강화, 준공백서 제작 용역</t>
    <phoneticPr fontId="3" type="noConversion"/>
  </si>
  <si>
    <t>손대산</t>
    <phoneticPr fontId="3" type="noConversion"/>
  </si>
  <si>
    <t>055-760-2572</t>
    <phoneticPr fontId="3" type="noConversion"/>
  </si>
  <si>
    <t>신전 마을만들기사업 폐기물처리용역</t>
  </si>
  <si>
    <t>진북면 금산 새뜰마을사업 폐기물처리용역</t>
    <phoneticPr fontId="3" type="noConversion"/>
  </si>
  <si>
    <t>김정철</t>
    <phoneticPr fontId="3" type="noConversion"/>
  </si>
  <si>
    <t>055-250-2270</t>
    <phoneticPr fontId="3" type="noConversion"/>
  </si>
  <si>
    <t>동읍7 과실전문생산단지 기반조성사업 폐기물용역</t>
    <phoneticPr fontId="3" type="noConversion"/>
  </si>
  <si>
    <t>김경환</t>
  </si>
  <si>
    <t>노구마을 취약지역생활여건개조사업 폐기물 용역</t>
    <phoneticPr fontId="3" type="noConversion"/>
  </si>
  <si>
    <t>와리지구 소규모배수개선사업 폐기물처리용역</t>
    <phoneticPr fontId="3" type="noConversion"/>
  </si>
  <si>
    <t>미해당</t>
    <phoneticPr fontId="3" type="noConversion"/>
  </si>
  <si>
    <t>박달수</t>
    <phoneticPr fontId="3" type="noConversion"/>
  </si>
  <si>
    <t>055-930-8282</t>
    <phoneticPr fontId="3" type="noConversion"/>
  </si>
  <si>
    <t>산청군 지하수관리계획 보고서 유인</t>
    <phoneticPr fontId="3" type="noConversion"/>
  </si>
  <si>
    <t>재해예방계측사업 제방변위계측시설 점검 용역</t>
    <phoneticPr fontId="3" type="noConversion"/>
  </si>
  <si>
    <t>김민지</t>
    <phoneticPr fontId="3" type="noConversion"/>
  </si>
  <si>
    <t>055-269-9427</t>
    <phoneticPr fontId="3" type="noConversion"/>
  </si>
  <si>
    <t>저수지 제당 제초 작업</t>
    <phoneticPr fontId="3" type="noConversion"/>
  </si>
  <si>
    <t>이성철</t>
    <phoneticPr fontId="3" type="noConversion"/>
  </si>
  <si>
    <t>054-950-0731</t>
    <phoneticPr fontId="3" type="noConversion"/>
  </si>
  <si>
    <t>하천수문 주변 정비사업</t>
    <phoneticPr fontId="3" type="noConversion"/>
  </si>
  <si>
    <t>신안지구 수리시설개보수사업 저수지 비상대처계획 수립 용역</t>
  </si>
  <si>
    <t>화현지구 소규모농촌용수개발사업 산지 복구설계 용역</t>
    <phoneticPr fontId="3" type="noConversion"/>
  </si>
  <si>
    <t>화현지구 소규모농촌용수개발사업 산지 복구설계 감리 용역</t>
    <phoneticPr fontId="3" type="noConversion"/>
  </si>
  <si>
    <t>청리지구 배수개선사업 건설폐기물 처리 용역</t>
    <phoneticPr fontId="3" type="noConversion"/>
  </si>
  <si>
    <t>산업식품용 헴프클러스터 조성사업 마스터플랜 작성 용역</t>
    <phoneticPr fontId="3" type="noConversion"/>
  </si>
  <si>
    <t>신종혁</t>
    <phoneticPr fontId="3" type="noConversion"/>
  </si>
  <si>
    <t>054-850-5732</t>
    <phoneticPr fontId="3" type="noConversion"/>
  </si>
  <si>
    <t>임고면 기초생활거점조성사업 지역역량강화 용역</t>
    <phoneticPr fontId="3" type="noConversion"/>
  </si>
  <si>
    <t>경북지역본부 영천지사 농어촌사업부</t>
    <phoneticPr fontId="3" type="noConversion"/>
  </si>
  <si>
    <t>문진경</t>
    <phoneticPr fontId="3" type="noConversion"/>
  </si>
  <si>
    <t>054-339-5033</t>
    <phoneticPr fontId="3" type="noConversion"/>
  </si>
  <si>
    <t>오덕지구 과실전문생산단지 기반조성사업 건설폐기물처리용역</t>
    <phoneticPr fontId="3" type="noConversion"/>
  </si>
  <si>
    <t>오덕지구 과실전문생산단지 기반조성사업 재해예방기술지도용역</t>
    <phoneticPr fontId="3" type="noConversion"/>
  </si>
  <si>
    <t>연일 자명리 농수로 재설치공사 건설폐기물처리용역</t>
    <phoneticPr fontId="3" type="noConversion"/>
  </si>
  <si>
    <t>연일 택전리 용수로 정비공사 건설폐기물처리용역</t>
    <phoneticPr fontId="3" type="noConversion"/>
  </si>
  <si>
    <t>덕장지 노후위험저수지 정비사업 재해예방기술지도용역</t>
    <phoneticPr fontId="3" type="noConversion"/>
  </si>
  <si>
    <t>농어촌민박 서비스 안전 교육 콘텐츠 제작</t>
    <phoneticPr fontId="3" type="noConversion"/>
  </si>
  <si>
    <t>농어촌자원개발원 도농교류부</t>
    <phoneticPr fontId="3" type="noConversion"/>
  </si>
  <si>
    <t>최인규</t>
    <phoneticPr fontId="3" type="noConversion"/>
  </si>
  <si>
    <t>031-8084-9542</t>
    <phoneticPr fontId="3" type="noConversion"/>
  </si>
  <si>
    <t>용포지구 다목적농촌용수개발사업 설계VE 리딩용역</t>
    <phoneticPr fontId="3" type="noConversion"/>
  </si>
  <si>
    <t>일반용역</t>
    <phoneticPr fontId="3" type="noConversion"/>
  </si>
  <si>
    <t>해당</t>
    <phoneticPr fontId="3" type="noConversion"/>
  </si>
  <si>
    <t>본사 기반사업처 기술심사부</t>
    <phoneticPr fontId="3" type="noConversion"/>
  </si>
  <si>
    <t>박진오</t>
    <phoneticPr fontId="3" type="noConversion"/>
  </si>
  <si>
    <t>061-338-5348</t>
    <phoneticPr fontId="3" type="noConversion"/>
  </si>
  <si>
    <t>광활3지구 배수개선사업 설계VE 리딩용역</t>
    <phoneticPr fontId="3" type="noConversion"/>
  </si>
  <si>
    <t>월하지구 배수개선사업 설계VE 리딩용역</t>
    <phoneticPr fontId="3" type="noConversion"/>
  </si>
  <si>
    <t>신호지구 배수개선사업 설계VE 리딩용역</t>
    <phoneticPr fontId="3" type="noConversion"/>
  </si>
  <si>
    <t>줄포지구 배수개선사업 설계VE 리딩용역</t>
    <phoneticPr fontId="3" type="noConversion"/>
  </si>
  <si>
    <t>운전지구 배수개선사업 설계VE 리딩용역</t>
    <phoneticPr fontId="3" type="noConversion"/>
  </si>
  <si>
    <t>하남지구 농촌용수이용체계재편사업 설계VE 리딩용역</t>
    <phoneticPr fontId="3" type="noConversion"/>
  </si>
  <si>
    <t>저활용추정농지 DB구축 및 집단화분석</t>
    <phoneticPr fontId="3" type="noConversion"/>
  </si>
  <si>
    <t>본사 농지관리처 농지조사부</t>
    <phoneticPr fontId="3" type="noConversion"/>
  </si>
  <si>
    <t>한다민</t>
    <phoneticPr fontId="3" type="noConversion"/>
  </si>
  <si>
    <t>061-338-6181</t>
    <phoneticPr fontId="3" type="noConversion"/>
  </si>
  <si>
    <t>2023년 농업인 만족도 설문조사용역</t>
    <phoneticPr fontId="3" type="noConversion"/>
  </si>
  <si>
    <t>본사 수자원관리처</t>
    <phoneticPr fontId="3" type="noConversion"/>
  </si>
  <si>
    <t>라융기</t>
    <phoneticPr fontId="3" type="noConversion"/>
  </si>
  <si>
    <t>061-338-5618</t>
    <phoneticPr fontId="3" type="noConversion"/>
  </si>
  <si>
    <t>장비관리소 신축 실시설계 용역</t>
    <phoneticPr fontId="3" type="noConversion"/>
  </si>
  <si>
    <t>본사 스마트그린처</t>
    <phoneticPr fontId="3" type="noConversion"/>
  </si>
  <si>
    <t>이겨레</t>
    <phoneticPr fontId="3" type="noConversion"/>
  </si>
  <si>
    <t>061-338-5722</t>
    <phoneticPr fontId="3" type="noConversion"/>
  </si>
  <si>
    <t>스마트온실 구축 가이드라인 개발 BIM 설계 용역</t>
    <phoneticPr fontId="3" type="noConversion"/>
  </si>
  <si>
    <t>김판석</t>
    <phoneticPr fontId="3" type="noConversion"/>
  </si>
  <si>
    <t>061-338-5730</t>
    <phoneticPr fontId="3" type="noConversion"/>
  </si>
  <si>
    <t>국가계약법 시행령 제26조 제1항제5호 가목</t>
    <phoneticPr fontId="3" type="noConversion"/>
  </si>
  <si>
    <t>라오스 비엔티엔주 디지털정보를 활용한 수자원관리 및 농업용수 지원사업 PMC용역</t>
  </si>
  <si>
    <t xml:space="preserve">새만금지구 국가산업단지 조성사업 준설에 따른 해양환경영향조사 </t>
  </si>
  <si>
    <t>본사 환경지질처</t>
  </si>
  <si>
    <t>용역기간: '23년~'30(7개년)</t>
  </si>
  <si>
    <t>이원지구 담수호 수질개선사업 전략 및 소규모 환경영향평가</t>
  </si>
  <si>
    <t>연변 841(농업용수 수질개선사업 전략환경영향평가(9개 지구)) 중 일부</t>
  </si>
  <si>
    <t>영산강Ⅳ지구 3-2공구 대단위농업개발사업 소규모 환경영향평가</t>
  </si>
  <si>
    <t>수질개선사업 이용자 만족도 설문조사</t>
  </si>
  <si>
    <t>본사 환경지질처 수질환경부</t>
    <phoneticPr fontId="3" type="noConversion"/>
  </si>
  <si>
    <t>이창호</t>
  </si>
  <si>
    <t>061-338-5835</t>
  </si>
  <si>
    <t>스마트재해예방계측 통합관리시스템 개발 용역</t>
  </si>
  <si>
    <t>본사 환경지질처 지질지반기술부</t>
    <phoneticPr fontId="3" type="noConversion"/>
  </si>
  <si>
    <t>조정환</t>
  </si>
  <si>
    <t>새만금방조제 이동용화장실 분뇨수거 용역</t>
    <phoneticPr fontId="3" type="noConversion"/>
  </si>
  <si>
    <t>친환경 약제를 이용한 방해식물 제거(칡, 아까시나무)</t>
    <phoneticPr fontId="3" type="noConversion"/>
  </si>
  <si>
    <t>새만금사업단 환경관리부</t>
    <phoneticPr fontId="3" type="noConversion"/>
  </si>
  <si>
    <t>서상웅</t>
    <phoneticPr fontId="3" type="noConversion"/>
  </si>
  <si>
    <t>간척지 농어업적 이용 종합계획 수립 연구용역</t>
    <phoneticPr fontId="3" type="noConversion"/>
  </si>
  <si>
    <t>안전전단본부 토양환경부</t>
    <phoneticPr fontId="3" type="noConversion"/>
  </si>
  <si>
    <t>전상완</t>
    <phoneticPr fontId="3" type="noConversion"/>
  </si>
  <si>
    <t>042-479-8360</t>
    <phoneticPr fontId="3" type="noConversion"/>
  </si>
  <si>
    <t>2023 신안군 경영실습임대농장 조성사업 건축기계공사 재해예방기술지도용역</t>
  </si>
  <si>
    <t>대서면 권역단위거점개발사업 지역역량강화 용역</t>
  </si>
  <si>
    <t>전남지역본부 고흥지사 농어촌사업부</t>
  </si>
  <si>
    <t>박현규</t>
  </si>
  <si>
    <t>061-830-2268</t>
  </si>
  <si>
    <t>신활력플러스사업 세부설계 용역</t>
  </si>
  <si>
    <t>용면 기초생활거점조성사업 폐기물 처리 용역</t>
  </si>
  <si>
    <t>조성면 기초생활거점조성사업 세부설계 용역</t>
  </si>
  <si>
    <t>조성면 기초생활거점조성사업 지역역량강화용역</t>
  </si>
  <si>
    <t>도촌포구 어촌뉴딜300 특화사업 건설폐기물 처리 용역</t>
  </si>
  <si>
    <t>오사지구 배수개선사업 재해예방기술지도 용역</t>
  </si>
  <si>
    <t>도촌포구 어촌뉴딜300 특화사업 토목건축공사 재해예방기술지도 용역</t>
  </si>
  <si>
    <t>도촌포구 어촌뉴딜300 특화사업 전기공사 재해예방기술지도 용역</t>
  </si>
  <si>
    <t>23년 해남권역 수산가공분야 에너지절감시설보급사업 세부설계 용역</t>
  </si>
  <si>
    <t>박동한</t>
  </si>
  <si>
    <t>062-958-2487</t>
  </si>
  <si>
    <t>소액수의계약</t>
  </si>
  <si>
    <t>황토구뎅이마을 취약지역생활여건개조사업(경로당) BF 본인증 용역</t>
  </si>
  <si>
    <t>임성훈</t>
  </si>
  <si>
    <t>061-350-6581</t>
  </si>
  <si>
    <t>석창항 어촌뉴딜사업 해양환경영향조사 용역</t>
  </si>
  <si>
    <t>품평지구 수원공 수리시설개보수사업 토목기계공사 재해예방기술지도 용역</t>
  </si>
  <si>
    <t>내수면 스마트 양식장시범단지 조성사업 토목건축기계공사 재해예방기술지도 용역</t>
  </si>
  <si>
    <t>약산등 2개지구 담수호 수질개선사업 지질조사</t>
  </si>
  <si>
    <t>김태훈</t>
  </si>
  <si>
    <t>062-958-2471</t>
  </si>
  <si>
    <t>궁산권역 거점개발사업 도로구역 결정(변경)용역</t>
  </si>
  <si>
    <t>군산시 광역 해양레저체험 복합단지조성사업 토목건축공사 건설사업관리용역</t>
  </si>
  <si>
    <t>옥봉지구 수리시설개보수사업 폐기물 처리용역</t>
  </si>
  <si>
    <t>상평지구 수리시설개보수사업 폐기물 처리용역</t>
  </si>
  <si>
    <t>낭산지구 다목적농촌용수개발사업 건설폐기물처리용역</t>
  </si>
  <si>
    <t>군산시 농업용 양수장 현장조사용역</t>
  </si>
  <si>
    <t>군산시 농업용 관정 현장조사용역</t>
  </si>
  <si>
    <t>군산시 저수지 현황조사 및 점검용역</t>
  </si>
  <si>
    <t>제주시 농촌신활력플러스사업 에너지인증 관련 용역</t>
    <phoneticPr fontId="3" type="noConversion"/>
  </si>
  <si>
    <t>공사관리관정 정비용역</t>
    <phoneticPr fontId="3" type="noConversion"/>
  </si>
  <si>
    <t>지역개발지원단</t>
    <phoneticPr fontId="3" type="noConversion"/>
  </si>
  <si>
    <t>진미선</t>
    <phoneticPr fontId="3" type="noConversion"/>
  </si>
  <si>
    <t>042-610-1924</t>
    <phoneticPr fontId="3" type="noConversion"/>
  </si>
  <si>
    <t>23년 지역역량강화 교육 운영지원 용역</t>
    <phoneticPr fontId="3" type="noConversion"/>
  </si>
  <si>
    <t>이두형</t>
    <phoneticPr fontId="3" type="noConversion"/>
  </si>
  <si>
    <t>042-610-1933</t>
    <phoneticPr fontId="3" type="noConversion"/>
  </si>
  <si>
    <t>제10회 행복농촌 만들기 콘테스트 사례집 인쇄 용역</t>
    <phoneticPr fontId="3" type="noConversion"/>
  </si>
  <si>
    <t>진현희</t>
    <phoneticPr fontId="3" type="noConversion"/>
  </si>
  <si>
    <t>042-610-1934</t>
    <phoneticPr fontId="3" type="noConversion"/>
  </si>
  <si>
    <t>천안시 농촌협약 기본계획수립 용역</t>
  </si>
  <si>
    <t>남포면 기초생활거점조성사업 건설폐기물처리용역</t>
    <phoneticPr fontId="3" type="noConversion"/>
  </si>
  <si>
    <t>한창환</t>
    <phoneticPr fontId="3" type="noConversion"/>
  </si>
  <si>
    <t>041-930-7862</t>
    <phoneticPr fontId="3" type="noConversion"/>
  </si>
  <si>
    <t>부여두리ㆍ용당4리 취약지역생활여건개조사업 기본계획 및 세부설계 용역</t>
    <phoneticPr fontId="3" type="noConversion"/>
  </si>
  <si>
    <t>충남지역본부 부여지사 농어촌사업부</t>
    <phoneticPr fontId="3" type="noConversion"/>
  </si>
  <si>
    <t>강준구</t>
    <phoneticPr fontId="3" type="noConversion"/>
  </si>
  <si>
    <t>041-837-9541</t>
    <phoneticPr fontId="3" type="noConversion"/>
  </si>
  <si>
    <t>규암지구 수리시설개보수사업 토목공사 재해예방기술지도 용역</t>
    <phoneticPr fontId="3" type="noConversion"/>
  </si>
  <si>
    <t>충남지역본부 부여지사 수자원관리부</t>
    <phoneticPr fontId="3" type="noConversion"/>
  </si>
  <si>
    <t>강창규</t>
    <phoneticPr fontId="3" type="noConversion"/>
  </si>
  <si>
    <t>041-837-9538</t>
    <phoneticPr fontId="3" type="noConversion"/>
  </si>
  <si>
    <t>양나래</t>
    <phoneticPr fontId="3" type="noConversion"/>
  </si>
  <si>
    <t>041-660-8581</t>
    <phoneticPr fontId="3" type="noConversion"/>
  </si>
  <si>
    <t>한성지구 가뭄극복 농업용수 개발사업 세부설계 용역</t>
    <phoneticPr fontId="3" type="noConversion"/>
  </si>
  <si>
    <t>발동지구 가뭄극복 농업용수 개발사업 세부설계 용역</t>
    <phoneticPr fontId="3" type="noConversion"/>
  </si>
  <si>
    <t>서천읍 화금2리 배수로정비공사 세부설계 용역</t>
    <phoneticPr fontId="3" type="noConversion"/>
  </si>
  <si>
    <t>삼산지구 수리시설개보수사업 폐기물처리용역</t>
    <phoneticPr fontId="3" type="noConversion"/>
  </si>
  <si>
    <t>장상지구 수리시설개보수사업 폐기물처리용역</t>
    <phoneticPr fontId="3" type="noConversion"/>
  </si>
  <si>
    <t>민경욱</t>
    <phoneticPr fontId="3" type="noConversion"/>
  </si>
  <si>
    <t>041-950-7725</t>
    <phoneticPr fontId="3" type="noConversion"/>
  </si>
  <si>
    <t>수영1리 마을만들기사업 기본계획 및 세부설계용역</t>
    <phoneticPr fontId="3" type="noConversion"/>
  </si>
  <si>
    <t>안철구</t>
    <phoneticPr fontId="3" type="noConversion"/>
  </si>
  <si>
    <t>041-754-9227</t>
    <phoneticPr fontId="3" type="noConversion"/>
  </si>
  <si>
    <t>국가계약법 시행령 제27조 제①항제2호</t>
    <phoneticPr fontId="3" type="noConversion"/>
  </si>
  <si>
    <t>불이1리 마을만들기사업 기본계획 및 세부설계용역</t>
    <phoneticPr fontId="3" type="noConversion"/>
  </si>
  <si>
    <t>서부면 기초생활거점조성사업 BF 인증용역</t>
    <phoneticPr fontId="3" type="noConversion"/>
  </si>
  <si>
    <t>갈산면 기초생활거점조성사업 및 공공청사 사업 BF 인증용역</t>
    <phoneticPr fontId="3" type="noConversion"/>
  </si>
  <si>
    <t>궁리항 어촌뉴딜300사업 건설폐기물(혼합)처리용역</t>
    <phoneticPr fontId="3" type="noConversion"/>
  </si>
  <si>
    <t>결성면 취약지역 생활개조사업 석면조사 용역</t>
    <phoneticPr fontId="3" type="noConversion"/>
  </si>
  <si>
    <t>구항면 기초생활거점조성사업 건축감리용역</t>
    <phoneticPr fontId="3" type="noConversion"/>
  </si>
  <si>
    <t>갈산면 기초생활거점조성사업(2단계) 기본계획용역</t>
    <phoneticPr fontId="3" type="noConversion"/>
  </si>
  <si>
    <t>소암지구 수리시설개보수사업 건설폐기물처리용역</t>
    <phoneticPr fontId="3" type="noConversion"/>
  </si>
  <si>
    <t>043-830-5139</t>
    <phoneticPr fontId="3" type="noConversion"/>
  </si>
  <si>
    <t>농바우마을 취약지역 생활여건 개조사업 건설폐기물처리용역</t>
    <phoneticPr fontId="3" type="noConversion"/>
  </si>
  <si>
    <t>지상환</t>
  </si>
  <si>
    <t>043-830-5141</t>
  </si>
  <si>
    <t>황간면 농촌중심지활성화사업 석면해체 감리용역</t>
    <phoneticPr fontId="3" type="noConversion"/>
  </si>
  <si>
    <t>서재남</t>
    <phoneticPr fontId="3" type="noConversion"/>
  </si>
  <si>
    <t>043-730-2555</t>
    <phoneticPr fontId="3" type="noConversion"/>
  </si>
  <si>
    <t>황간면 농촌중심지활성화사업 석면농도 및 비산측정용역</t>
    <phoneticPr fontId="3" type="noConversion"/>
  </si>
  <si>
    <t>황간면 농촌중심지활성화사업 폐석면 수집운반 및 처리용역</t>
    <phoneticPr fontId="3" type="noConversion"/>
  </si>
  <si>
    <t>금왕읍 농촌중심지활성화사업 건설폐기물처리 용역</t>
    <phoneticPr fontId="3" type="noConversion"/>
  </si>
  <si>
    <t>충북지역본부 환경지질부</t>
    <phoneticPr fontId="3" type="noConversion"/>
  </si>
  <si>
    <t>손지현</t>
    <phoneticPr fontId="3" type="noConversion"/>
  </si>
  <si>
    <t>043-290-3329</t>
    <phoneticPr fontId="3" type="noConversion"/>
  </si>
  <si>
    <t>설성면 기초생활거점 조성사업 기본 및 실시설계 용역</t>
    <phoneticPr fontId="3" type="noConversion"/>
  </si>
  <si>
    <t>율면 기초생활거점 조성사업 기본 및 실시설계 용역</t>
    <phoneticPr fontId="3" type="noConversion"/>
  </si>
  <si>
    <t>개곡지구 취약지역생활여건개조사업 토목건축공사 재해예방기술지도 용역</t>
    <phoneticPr fontId="3" type="noConversion"/>
  </si>
  <si>
    <t>연직지구 배수개선사업 토목건축기계공사 재해예방기술지도 용역</t>
    <phoneticPr fontId="3" type="noConversion"/>
  </si>
  <si>
    <t>연직지구 배수개선사업 전기공사 재해예방기술지도 용역</t>
  </si>
  <si>
    <t>구곡지구 수리시설개보수사업 토목공사 재해예방기술지도 용역</t>
  </si>
  <si>
    <t>구곡지구 수리시설개보수사업 전기공사 재해예방기술지도 용역</t>
  </si>
  <si>
    <t>월성지구 수리시설개보수사업 토목공사 재해예방기술지도 용역</t>
  </si>
  <si>
    <t>원통지 재해위험저수지정비사업 안전점검 용역</t>
    <phoneticPr fontId="3" type="noConversion"/>
  </si>
  <si>
    <t>유천면 기초생활거점조성사업 폐기물처리용역</t>
    <phoneticPr fontId="3" type="noConversion"/>
  </si>
  <si>
    <t>유천면 기초생활거점조성사업 재해예방기술지도용역</t>
    <phoneticPr fontId="3" type="noConversion"/>
  </si>
  <si>
    <t>의성군 안평면 기초생활거점조성사업 실내체육관 건립 세부설계 용역</t>
    <phoneticPr fontId="3" type="noConversion"/>
  </si>
  <si>
    <t>김찬희</t>
    <phoneticPr fontId="3" type="noConversion"/>
  </si>
  <si>
    <t>054-830-8172</t>
    <phoneticPr fontId="3" type="noConversion"/>
  </si>
  <si>
    <t>금사나무곡지 노후위험저수지 정비사업 건설폐기물처리용역</t>
    <phoneticPr fontId="3" type="noConversion"/>
  </si>
  <si>
    <t>금사나무곡지 노후위험저수지 정비사업 재해예방기술지도용역</t>
    <phoneticPr fontId="3" type="noConversion"/>
  </si>
  <si>
    <t>농촌유학 체험사례집 제작 및 배포</t>
    <phoneticPr fontId="3" type="noConversion"/>
  </si>
  <si>
    <t>정수국</t>
    <phoneticPr fontId="3" type="noConversion"/>
  </si>
  <si>
    <t>031-8084-9522</t>
    <phoneticPr fontId="3" type="noConversion"/>
  </si>
  <si>
    <t>영산강Ⅳ 대단위농업개발사업 설계VE 리딩용역</t>
    <phoneticPr fontId="3" type="noConversion"/>
  </si>
  <si>
    <t>수리수문설계시스템 유지관리 용역</t>
  </si>
  <si>
    <t>이윤상</t>
  </si>
  <si>
    <t>061-338-6571</t>
  </si>
  <si>
    <t>ERP 시스템 고도화 구축</t>
  </si>
  <si>
    <t>본사 기획관리실 IT총괄부</t>
    <phoneticPr fontId="3" type="noConversion"/>
  </si>
  <si>
    <t>이형규</t>
    <phoneticPr fontId="3" type="noConversion"/>
  </si>
  <si>
    <t>061-338-5229</t>
    <phoneticPr fontId="3" type="noConversion"/>
  </si>
  <si>
    <t>공사 홈페이지 운영 및 유지관리 용역</t>
    <phoneticPr fontId="3" type="noConversion"/>
  </si>
  <si>
    <t>주세은</t>
    <phoneticPr fontId="3" type="noConversion"/>
  </si>
  <si>
    <t>061-338-5230</t>
    <phoneticPr fontId="3" type="noConversion"/>
  </si>
  <si>
    <t>영산강Ⅳ지구 3-2공구 설계경제성 검토 용역</t>
    <phoneticPr fontId="3" type="noConversion"/>
  </si>
  <si>
    <t>기술용역</t>
    <phoneticPr fontId="3" type="noConversion"/>
  </si>
  <si>
    <t>김형중</t>
    <phoneticPr fontId="3" type="noConversion"/>
  </si>
  <si>
    <t>061-338-5387</t>
    <phoneticPr fontId="3" type="noConversion"/>
  </si>
  <si>
    <t>영산강Ⅳ지구 3-2공구 설계안전성 검토 용역</t>
    <phoneticPr fontId="3" type="noConversion"/>
  </si>
  <si>
    <t>아산호 민관 상생형 신재생에너지 제안사업 사전 타당성조사 용역</t>
    <phoneticPr fontId="3" type="noConversion"/>
  </si>
  <si>
    <t>김성은</t>
    <phoneticPr fontId="3" type="noConversion"/>
  </si>
  <si>
    <t>061-338-5641</t>
    <phoneticPr fontId="3" type="noConversion"/>
  </si>
  <si>
    <t>국가계약법 시행령 제26조제1항제5호</t>
    <phoneticPr fontId="3" type="noConversion"/>
  </si>
  <si>
    <t>네팔 수자원관리 진흥사업 시범사업 용역</t>
    <phoneticPr fontId="3" type="noConversion"/>
  </si>
  <si>
    <t>본사 해외사업처 해외사업부</t>
    <phoneticPr fontId="3" type="noConversion"/>
  </si>
  <si>
    <t>박정선</t>
    <phoneticPr fontId="3" type="noConversion"/>
  </si>
  <si>
    <t>061-338-6455</t>
    <phoneticPr fontId="3" type="noConversion"/>
  </si>
  <si>
    <t>네팔 수자원관리 진흥사업 자료수집 용역</t>
    <phoneticPr fontId="3" type="noConversion"/>
  </si>
  <si>
    <t>천망등 2개지구 저수지 수질개선사업 지질조사</t>
  </si>
  <si>
    <t>세전지구 배수개선사업 폐기물처리용역</t>
  </si>
  <si>
    <t>세전지구 배수개선사업 재해예방기술지도용역</t>
  </si>
  <si>
    <t>백산면 기초생활거점조성사업 건설폐기물처리용역</t>
  </si>
  <si>
    <t>하서 평지지구 농어촌취약지역 생활여건개조사업 세부설계 용역</t>
  </si>
  <si>
    <t>대정 마을만들기 자율개발사업 세부설계</t>
  </si>
  <si>
    <t>호계 마을만들기 자율개발사업 세부설계</t>
  </si>
  <si>
    <t>소촌 마을만들기 자율개발사업 세부설계</t>
  </si>
  <si>
    <t>건곡 마을만들기 자율개발사업 세부설계</t>
  </si>
  <si>
    <t>성산리 어촌테마마을조성사업 지역역량강화 용역</t>
    <phoneticPr fontId="3" type="noConversion"/>
  </si>
  <si>
    <t>강군협</t>
    <phoneticPr fontId="3" type="noConversion"/>
  </si>
  <si>
    <t>행원리 마을단위특화개발사업 광해다락 세부설계 용역</t>
    <phoneticPr fontId="3" type="noConversion"/>
  </si>
  <si>
    <t>개척1지구 대구획경지정리사업 폐기물처리용역</t>
    <phoneticPr fontId="3" type="noConversion"/>
  </si>
  <si>
    <t>개척1지구 대구획경지정리사업 재해예방기술용역</t>
    <phoneticPr fontId="3" type="noConversion"/>
  </si>
  <si>
    <t>한산면 지현2리 마을만들기사업 지역역량강화 용역</t>
    <phoneticPr fontId="3" type="noConversion"/>
  </si>
  <si>
    <t>이원정</t>
    <phoneticPr fontId="3" type="noConversion"/>
  </si>
  <si>
    <t>041-950-7732</t>
    <phoneticPr fontId="3" type="noConversion"/>
  </si>
  <si>
    <t>마산면 관포리 마을만들기사업 지역역량강화 용역</t>
    <phoneticPr fontId="3" type="noConversion"/>
  </si>
  <si>
    <t>화양면 장상리 마을만들기사업 지역역량강화 용역</t>
    <phoneticPr fontId="3" type="noConversion"/>
  </si>
  <si>
    <t>장진욱</t>
    <phoneticPr fontId="3" type="noConversion"/>
  </si>
  <si>
    <t>041-950-7734</t>
    <phoneticPr fontId="3" type="noConversion"/>
  </si>
  <si>
    <t>서천읍 화금2리 배수로정비공사 폐기물처리용역</t>
    <phoneticPr fontId="3" type="noConversion"/>
  </si>
  <si>
    <t>이식1지구 농어촌취약지역 생활여건개조사업 폐기물처리 용역</t>
    <phoneticPr fontId="3" type="noConversion"/>
  </si>
  <si>
    <t>황건익</t>
    <phoneticPr fontId="3" type="noConversion"/>
  </si>
  <si>
    <t>043-540-2533</t>
    <phoneticPr fontId="3" type="noConversion"/>
  </si>
  <si>
    <t>이식1지구 농어촌취약지역 생활여건개조사업 지역역량강화용역</t>
    <phoneticPr fontId="3" type="noConversion"/>
  </si>
  <si>
    <t>국가계약법 시행령 제26조 제1항 제5호 가목 4)</t>
    <phoneticPr fontId="3" type="noConversion"/>
  </si>
  <si>
    <t>회남면 기초생활거점육성사업 폐기물처리 용역</t>
    <phoneticPr fontId="3" type="noConversion"/>
  </si>
  <si>
    <t>민준기</t>
    <phoneticPr fontId="3" type="noConversion"/>
  </si>
  <si>
    <t>회남면 기초생활거점육성사업 지역역량강화용역</t>
    <phoneticPr fontId="3" type="noConversion"/>
  </si>
  <si>
    <t>중부안전체험교육장 건립공사 안전보건컨설팅 용역</t>
    <phoneticPr fontId="3" type="noConversion"/>
  </si>
  <si>
    <t>중부안전체험교육장 건립공사 녹색건축 본인증 컨설팅 용역</t>
    <phoneticPr fontId="3" type="noConversion"/>
  </si>
  <si>
    <t>국가계약법 시행령 제26조 제1항 제5호 가목 2)</t>
    <phoneticPr fontId="3" type="noConversion"/>
  </si>
  <si>
    <t>중부안전체험교육장 건립공사 장애물없는 생활환경 본인증 컨설팅 용역</t>
    <phoneticPr fontId="3" type="noConversion"/>
  </si>
  <si>
    <t>중부안전체험교육장 건립공사 건축물 에너지 효율등급 본인증 용역</t>
    <phoneticPr fontId="3" type="noConversion"/>
  </si>
  <si>
    <t>중부안전체험교육장 건립공사 설계의도구현 용역</t>
    <phoneticPr fontId="3" type="noConversion"/>
  </si>
  <si>
    <t>중부안전체험교육장 건립공사 건설폐기물처리 용역</t>
    <phoneticPr fontId="3" type="noConversion"/>
  </si>
  <si>
    <t>중부안전체험교육장 건립공사 가연성폐기물처리 용역</t>
    <phoneticPr fontId="3" type="noConversion"/>
  </si>
  <si>
    <t>2023년 농촌지하수자원관리 보고서 유인</t>
    <phoneticPr fontId="3" type="noConversion"/>
  </si>
  <si>
    <t>신안지구 수리시설개보수사업 토목공사 재해예방기술지도 용역</t>
  </si>
  <si>
    <t>원통지 재해위험저수지정비사업 안전관리계획서 검토의뢰</t>
    <phoneticPr fontId="3" type="noConversion"/>
  </si>
  <si>
    <t>검토의뢰 기관이 선정되어 있음</t>
    <phoneticPr fontId="3" type="noConversion"/>
  </si>
  <si>
    <t>2023년 양식장용수관리사업 보고서 발간</t>
    <phoneticPr fontId="3" type="noConversion"/>
  </si>
  <si>
    <t>본사 환경지질처 물순환지하수부</t>
    <phoneticPr fontId="3" type="noConversion"/>
  </si>
  <si>
    <t>김현철</t>
    <phoneticPr fontId="3" type="noConversion"/>
  </si>
  <si>
    <t>010-338-5795</t>
    <phoneticPr fontId="3" type="noConversion"/>
  </si>
  <si>
    <t>신기리 생활문화관 리모델링 공사</t>
  </si>
  <si>
    <t>강원도</t>
  </si>
  <si>
    <t>강원지역본부 강릉지사 농어촌사업부</t>
  </si>
  <si>
    <t>정주원</t>
  </si>
  <si>
    <t>033-650-3255</t>
  </si>
  <si>
    <t>신기리 독묘산 쉼터 조성 공사</t>
  </si>
  <si>
    <t>고성 광역 해양관광복합지구 조성사업 전기공사</t>
  </si>
  <si>
    <t>강원지역본부 영북지사 어촌수산부</t>
  </si>
  <si>
    <t>최종식</t>
    <phoneticPr fontId="3" type="noConversion"/>
  </si>
  <si>
    <t>033-630-0141</t>
    <phoneticPr fontId="3" type="noConversion"/>
  </si>
  <si>
    <t>고성 광역 해양관광복합지구 조성사업 통신공사</t>
  </si>
  <si>
    <t>고성 광역 해양관광복합지구 조성사업 소방공사</t>
  </si>
  <si>
    <t>평창군 어도개보수사업 토목공사</t>
    <phoneticPr fontId="3" type="noConversion"/>
  </si>
  <si>
    <t>강원도</t>
    <phoneticPr fontId="3" type="noConversion"/>
  </si>
  <si>
    <t>강원지역본부 원주지사 농어촌사업부</t>
    <phoneticPr fontId="3" type="noConversion"/>
  </si>
  <si>
    <t>이용원</t>
    <phoneticPr fontId="3" type="noConversion"/>
  </si>
  <si>
    <t>033-749-1618</t>
    <phoneticPr fontId="3" type="noConversion"/>
  </si>
  <si>
    <t>대미 자연재해위험개선지구 정비사업 전기공사</t>
    <phoneticPr fontId="3" type="noConversion"/>
  </si>
  <si>
    <t>구절3리 마을만들기사업 건축토목공사</t>
    <phoneticPr fontId="3" type="noConversion"/>
  </si>
  <si>
    <t>강원지역본부 원주지사 평창영월정선지부</t>
    <phoneticPr fontId="3" type="noConversion"/>
  </si>
  <si>
    <t>박현정</t>
    <phoneticPr fontId="3" type="noConversion"/>
  </si>
  <si>
    <t>033-749-1671</t>
    <phoneticPr fontId="3" type="noConversion"/>
  </si>
  <si>
    <t>저수지 수초제거공사</t>
    <phoneticPr fontId="3" type="noConversion"/>
  </si>
  <si>
    <t>강원지역본부 철원지사 수자원관리부</t>
    <phoneticPr fontId="3" type="noConversion"/>
  </si>
  <si>
    <t>김현태</t>
    <phoneticPr fontId="3" type="noConversion"/>
  </si>
  <si>
    <t>033-450-1343</t>
    <phoneticPr fontId="3" type="noConversion"/>
  </si>
  <si>
    <t>용수 및 배수관 흡입준설 공사</t>
    <phoneticPr fontId="3" type="noConversion"/>
  </si>
  <si>
    <t>농업생산기반시설 안전대책시설 설치공사</t>
    <phoneticPr fontId="3" type="noConversion"/>
  </si>
  <si>
    <t>양구 귀농귀촌 친환경농업 공동체 기반시설 조성사업</t>
  </si>
  <si>
    <t>강원지역본부 홍천춘천지사 농어촌사업부</t>
  </si>
  <si>
    <t>이원석</t>
  </si>
  <si>
    <t>033-430-9530</t>
  </si>
  <si>
    <t>인제 토속어종 증식보전 연구센터 조성사업</t>
  </si>
  <si>
    <t>양구지구 배수개선사업 전기공사</t>
  </si>
  <si>
    <t>심인선</t>
  </si>
  <si>
    <t>033-430-9533</t>
  </si>
  <si>
    <t>홍천 장전평1리 마을만들기사업 건축, 토목공사</t>
  </si>
  <si>
    <t>장원</t>
    <phoneticPr fontId="3" type="noConversion"/>
  </si>
  <si>
    <t>033-430-9541</t>
  </si>
  <si>
    <t>홍천군 청량2리 마을만들기사업 건축토목공사</t>
  </si>
  <si>
    <t>갈재현</t>
  </si>
  <si>
    <t>033-430-9539</t>
  </si>
  <si>
    <t>삼척 상맹방리 마을만들기사업 건축공사</t>
  </si>
  <si>
    <t>강원지역본부 강릉지사 농어촌사업부</t>
    <phoneticPr fontId="3" type="noConversion"/>
  </si>
  <si>
    <t>최종구</t>
  </si>
  <si>
    <t>033-575-6186</t>
  </si>
  <si>
    <t>어단지구 수리시설개보수사업 토목공사</t>
    <phoneticPr fontId="3" type="noConversion"/>
  </si>
  <si>
    <t>강원지역본부 강릉지사 수자원관리부</t>
    <phoneticPr fontId="3" type="noConversion"/>
  </si>
  <si>
    <t>김남욱</t>
    <phoneticPr fontId="3" type="noConversion"/>
  </si>
  <si>
    <t>033-650-3271</t>
    <phoneticPr fontId="3" type="noConversion"/>
  </si>
  <si>
    <t>칠성지구 수리시설개보수사업 토목기계공사</t>
    <phoneticPr fontId="3" type="noConversion"/>
  </si>
  <si>
    <t>경포지구 수리시설개보수사업 토목기계공사</t>
    <phoneticPr fontId="3" type="noConversion"/>
  </si>
  <si>
    <t>후용지구 배수개선사업 토목공사</t>
    <phoneticPr fontId="3" type="noConversion"/>
  </si>
  <si>
    <t>이혁주</t>
    <phoneticPr fontId="3" type="noConversion"/>
  </si>
  <si>
    <t>033-749-1658</t>
    <phoneticPr fontId="3" type="noConversion"/>
  </si>
  <si>
    <t>국가계약법 시행령 제26조 제1항 제5호 가목 2</t>
    <phoneticPr fontId="3" type="noConversion"/>
  </si>
  <si>
    <t>대미 자연재해위험개선지구 정비사업</t>
    <phoneticPr fontId="3" type="noConversion"/>
  </si>
  <si>
    <t>2.0×2.0m</t>
    <phoneticPr fontId="3" type="noConversion"/>
  </si>
  <si>
    <t>강원지역본부 원주지사 농어촌사업부</t>
  </si>
  <si>
    <t>3.5×3.5m</t>
    <phoneticPr fontId="3" type="noConversion"/>
  </si>
  <si>
    <t>댐</t>
    <phoneticPr fontId="3" type="noConversion"/>
  </si>
  <si>
    <t>동송지구 배수개선사업 관급자재(식생호안블럭) 구매</t>
    <phoneticPr fontId="3" type="noConversion"/>
  </si>
  <si>
    <t>강원지역본부 철원지사 농어촌사업부</t>
    <phoneticPr fontId="3" type="noConversion"/>
  </si>
  <si>
    <t>손영수</t>
    <phoneticPr fontId="3" type="noConversion"/>
  </si>
  <si>
    <t>033-450-1371</t>
    <phoneticPr fontId="3" type="noConversion"/>
  </si>
  <si>
    <t>동송지구 배수개선사업 관급자재(레미콘) 구매</t>
    <phoneticPr fontId="3" type="noConversion"/>
  </si>
  <si>
    <t>25-27-120 외</t>
    <phoneticPr fontId="3" type="noConversion"/>
  </si>
  <si>
    <t>잠곡저수지 상류부 안전대책시설(디자인펜스) 구매설치</t>
    <phoneticPr fontId="3" type="noConversion"/>
  </si>
  <si>
    <t>국가계약법 시행령 제26조 제1항 제5호 가목 5) 나) 장애인기업에 의한 수의계약</t>
    <phoneticPr fontId="3" type="noConversion"/>
  </si>
  <si>
    <t>장흥1호 용수간선 안전대책시설(가드레일) 구매설치</t>
    <phoneticPr fontId="3" type="noConversion"/>
  </si>
  <si>
    <t>농업생산기반시설 안전대책시설 구매설치</t>
    <phoneticPr fontId="3" type="noConversion"/>
  </si>
  <si>
    <t>건등지구 수리시설개보수사업</t>
  </si>
  <si>
    <t>HD13,16,19</t>
  </si>
  <si>
    <t>구조물</t>
  </si>
  <si>
    <t>이혁주</t>
  </si>
  <si>
    <t>033-749-1658</t>
  </si>
  <si>
    <t>25-24-120</t>
  </si>
  <si>
    <t>홍천 장전평1리 마을만들기사업</t>
  </si>
  <si>
    <t>옥외형벤치</t>
  </si>
  <si>
    <t>벤치</t>
  </si>
  <si>
    <t>LED경관조명기구</t>
  </si>
  <si>
    <t>15W</t>
  </si>
  <si>
    <t>홍천 자은3리 마을만들기(자율개발)사업</t>
  </si>
  <si>
    <t>자연석판석</t>
  </si>
  <si>
    <t>부정형</t>
  </si>
  <si>
    <t>김보라</t>
  </si>
  <si>
    <t>033-430-9564</t>
  </si>
  <si>
    <t>조연지구 대구획경지정리사업(시설개량형) 토목공사</t>
  </si>
  <si>
    <t>보강수로관</t>
  </si>
  <si>
    <t>400*400등</t>
  </si>
  <si>
    <t>강원지역본부 홍천춘천지사 수자원관리부</t>
  </si>
  <si>
    <t>박동하</t>
  </si>
  <si>
    <t>033-430-9520</t>
  </si>
  <si>
    <t>기층#468</t>
  </si>
  <si>
    <t>표층#78</t>
  </si>
  <si>
    <t>원주시 문막읍 농촌중심지활성화사업 세부설계 용역</t>
  </si>
  <si>
    <t>강원지역본부 농어촌개발부</t>
    <phoneticPr fontId="3" type="noConversion"/>
  </si>
  <si>
    <t>이득원</t>
    <phoneticPr fontId="3" type="noConversion"/>
  </si>
  <si>
    <t>033-240-9640</t>
    <phoneticPr fontId="3" type="noConversion"/>
  </si>
  <si>
    <t>원주시 지정면 농촌중심지활성화사업 세부설계 용역</t>
    <phoneticPr fontId="3" type="noConversion"/>
  </si>
  <si>
    <t>033-240-9641</t>
  </si>
  <si>
    <t>영월군 한반도면 농촌중심지활성화사업 세부설계 용역</t>
  </si>
  <si>
    <t>남궁찬</t>
    <phoneticPr fontId="3" type="noConversion"/>
  </si>
  <si>
    <t>033-240-9666</t>
    <phoneticPr fontId="3" type="noConversion"/>
  </si>
  <si>
    <t>강릉시 구정면 기초생활거점조성사업 세부설계 용역</t>
    <phoneticPr fontId="3" type="noConversion"/>
  </si>
  <si>
    <t>박성현</t>
    <phoneticPr fontId="3" type="noConversion"/>
  </si>
  <si>
    <t>033-240-9662</t>
    <phoneticPr fontId="3" type="noConversion"/>
  </si>
  <si>
    <t>정선군 여량면 기초생활거점조성사업 세부설계 용역</t>
    <phoneticPr fontId="3" type="noConversion"/>
  </si>
  <si>
    <t>양구 무쇠지구 폐기물처리용역</t>
    <phoneticPr fontId="3" type="noConversion"/>
  </si>
  <si>
    <t>강원지역본부 홍천춘천지사 농어촌사업부</t>
    <phoneticPr fontId="3" type="noConversion"/>
  </si>
  <si>
    <t>이원석</t>
    <phoneticPr fontId="3" type="noConversion"/>
  </si>
  <si>
    <t>033-430-9530</t>
    <phoneticPr fontId="3" type="noConversion"/>
  </si>
  <si>
    <t>홍천군 창촌1리 취약지역생활여건 개조사업 세부설계용역</t>
    <phoneticPr fontId="3" type="noConversion"/>
  </si>
  <si>
    <t>갈재현</t>
    <phoneticPr fontId="3" type="noConversion"/>
  </si>
  <si>
    <t>033-430-9539</t>
    <phoneticPr fontId="3" type="noConversion"/>
  </si>
  <si>
    <t>양구 DMZ청년창업농 혁신사업 챌린지 기본, 세부설계 용역</t>
    <phoneticPr fontId="3" type="noConversion"/>
  </si>
  <si>
    <t>홍천 자운지구 비점오염원저감사업 기본, 세부설계 용역</t>
    <phoneticPr fontId="3" type="noConversion"/>
  </si>
  <si>
    <t>양구 임대형 스마트팜 조성사업 건축감리 용역</t>
    <phoneticPr fontId="3" type="noConversion"/>
  </si>
  <si>
    <t>인제 토속어종 증식보전 연구센터 건축감리 용역</t>
    <phoneticPr fontId="3" type="noConversion"/>
  </si>
  <si>
    <t>경기지역본부 안성지사 수자원관리부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</si>
</sst>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7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9.35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name val="맑은고딕"/>
      <family val="3"/>
      <charset val="129"/>
    </font>
    <font>
      <sz val="9"/>
      <name val="맑은고딕"/>
      <family val="3"/>
      <charset val="129"/>
    </font>
    <font>
      <sz val="11"/>
      <name val="Calibri"/>
      <family val="3"/>
      <charset val="161"/>
    </font>
    <font>
      <sz val="11"/>
      <name val="Calibri"/>
      <family val="3"/>
    </font>
    <font>
      <sz val="11"/>
      <name val="맑은 고딕"/>
      <family val="3"/>
      <charset val="161"/>
      <scheme val="minor"/>
    </font>
    <font>
      <sz val="11"/>
      <name val="굴림체"/>
      <family val="3"/>
    </font>
    <font>
      <sz val="9"/>
      <name val="HY신명조"/>
      <family val="1"/>
      <charset val="129"/>
    </font>
    <font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2" tint="-9.9978637043366805E-2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183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9" fillId="0" borderId="0"/>
    <xf numFmtId="0" fontId="37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3" borderId="20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" fillId="54" borderId="2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6" borderId="22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40" borderId="20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53" borderId="28" applyNumberForma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8" fillId="0" borderId="0"/>
    <xf numFmtId="0" fontId="68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1" fillId="0" borderId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59" fillId="0" borderId="0"/>
    <xf numFmtId="3" fontId="129" fillId="0" borderId="1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38" fontId="61" fillId="0" borderId="8">
      <alignment horizontal="right"/>
    </xf>
    <xf numFmtId="24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/>
    <xf numFmtId="0" fontId="77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7" fillId="0" borderId="0"/>
    <xf numFmtId="0" fontId="2" fillId="0" borderId="0"/>
    <xf numFmtId="0" fontId="6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8" fillId="0" borderId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2" fillId="0" borderId="0"/>
    <xf numFmtId="0" fontId="37" fillId="0" borderId="0"/>
    <xf numFmtId="0" fontId="60" fillId="0" borderId="0"/>
    <xf numFmtId="0" fontId="60" fillId="0" borderId="0"/>
    <xf numFmtId="0" fontId="79" fillId="0" borderId="0"/>
    <xf numFmtId="0" fontId="79" fillId="0" borderId="0"/>
    <xf numFmtId="0" fontId="37" fillId="0" borderId="0"/>
    <xf numFmtId="0" fontId="37" fillId="0" borderId="0"/>
    <xf numFmtId="216" fontId="76" fillId="0" borderId="54">
      <alignment vertical="center"/>
    </xf>
    <xf numFmtId="0" fontId="61" fillId="0" borderId="0"/>
    <xf numFmtId="24" fontId="60" fillId="0" borderId="0" applyFont="0" applyFill="0" applyBorder="0" applyAlignment="0" applyProtection="0"/>
    <xf numFmtId="0" fontId="2" fillId="0" borderId="0"/>
    <xf numFmtId="0" fontId="68" fillId="0" borderId="0"/>
    <xf numFmtId="0" fontId="60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80" fillId="0" borderId="0"/>
    <xf numFmtId="0" fontId="37" fillId="0" borderId="0"/>
    <xf numFmtId="0" fontId="79" fillId="0" borderId="0"/>
    <xf numFmtId="0" fontId="112" fillId="0" borderId="0"/>
    <xf numFmtId="3" fontId="113" fillId="0" borderId="0"/>
    <xf numFmtId="0" fontId="37" fillId="0" borderId="0" applyBorder="0"/>
    <xf numFmtId="229" fontId="76" fillId="0" borderId="0"/>
    <xf numFmtId="230" fontId="76" fillId="0" borderId="0"/>
    <xf numFmtId="229" fontId="76" fillId="0" borderId="0"/>
    <xf numFmtId="180" fontId="37" fillId="0" borderId="0" applyFont="0" applyFill="0" applyBorder="0" applyAlignment="0" applyProtection="0"/>
    <xf numFmtId="0" fontId="114" fillId="0" borderId="7"/>
    <xf numFmtId="0" fontId="37" fillId="0" borderId="0">
      <alignment wrapText="1"/>
    </xf>
    <xf numFmtId="0" fontId="101" fillId="0" borderId="0"/>
    <xf numFmtId="3" fontId="60" fillId="0" borderId="0"/>
    <xf numFmtId="0" fontId="115" fillId="0" borderId="0"/>
    <xf numFmtId="0" fontId="116" fillId="0" borderId="0"/>
    <xf numFmtId="231" fontId="76" fillId="0" borderId="0" applyFont="0" applyFill="0" applyBorder="0" applyAlignment="0" applyProtection="0"/>
    <xf numFmtId="232" fontId="2" fillId="0" borderId="0" applyFont="0" applyFill="0" applyBorder="0" applyAlignment="0" applyProtection="0"/>
    <xf numFmtId="231" fontId="76" fillId="0" borderId="0" applyFont="0" applyFill="0" applyBorder="0" applyAlignment="0" applyProtection="0"/>
    <xf numFmtId="3" fontId="101" fillId="0" borderId="0"/>
    <xf numFmtId="0" fontId="2" fillId="0" borderId="0"/>
    <xf numFmtId="0" fontId="2" fillId="0" borderId="0"/>
    <xf numFmtId="0" fontId="37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0" fillId="0" borderId="0" applyFont="0" applyFill="0" applyBorder="0" applyAlignment="0"/>
    <xf numFmtId="0" fontId="117" fillId="0" borderId="0" applyNumberFormat="0" applyFill="0" applyBorder="0" applyAlignment="0" applyProtection="0">
      <alignment vertical="top"/>
      <protection locked="0"/>
    </xf>
    <xf numFmtId="0" fontId="37" fillId="0" borderId="0"/>
    <xf numFmtId="3" fontId="129" fillId="0" borderId="1"/>
    <xf numFmtId="0" fontId="61" fillId="0" borderId="0"/>
    <xf numFmtId="0" fontId="17" fillId="0" borderId="0">
      <alignment horizontal="center" vertical="center"/>
    </xf>
    <xf numFmtId="190" fontId="61" fillId="0" borderId="0">
      <alignment horizontal="center" vertical="center"/>
    </xf>
    <xf numFmtId="185" fontId="73" fillId="0" borderId="0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1" fillId="0" borderId="29">
      <alignment horizont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9" fontId="61" fillId="0" borderId="0">
      <protection locked="0"/>
    </xf>
    <xf numFmtId="0" fontId="39" fillId="6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118" fillId="0" borderId="0"/>
    <xf numFmtId="0" fontId="2" fillId="0" borderId="0">
      <protection locked="0"/>
    </xf>
    <xf numFmtId="0" fontId="2" fillId="0" borderId="0">
      <protection locked="0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7" fillId="0" borderId="3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7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222" fontId="62" fillId="0" borderId="0" applyFont="0" applyFill="0" applyBorder="0" applyAlignment="0" applyProtection="0"/>
    <xf numFmtId="222" fontId="65" fillId="0" borderId="0" applyFont="0" applyFill="0" applyBorder="0" applyAlignment="0" applyProtection="0"/>
    <xf numFmtId="222" fontId="62" fillId="0" borderId="0" applyFont="0" applyFill="0" applyBorder="0" applyAlignment="0" applyProtection="0"/>
    <xf numFmtId="185" fontId="65" fillId="0" borderId="0" applyFont="0" applyFill="0" applyBorder="0" applyAlignment="0" applyProtection="0"/>
    <xf numFmtId="236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3" fontId="62" fillId="0" borderId="0" applyFont="0" applyFill="0" applyBorder="0" applyAlignment="0" applyProtection="0"/>
    <xf numFmtId="223" fontId="65" fillId="0" borderId="0" applyFont="0" applyFill="0" applyBorder="0" applyAlignment="0" applyProtection="0"/>
    <xf numFmtId="223" fontId="62" fillId="0" borderId="0" applyFont="0" applyFill="0" applyBorder="0" applyAlignment="0" applyProtection="0"/>
    <xf numFmtId="181" fontId="65" fillId="0" borderId="0" applyFont="0" applyFill="0" applyBorder="0" applyAlignment="0" applyProtection="0"/>
    <xf numFmtId="237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0" fillId="0" borderId="0"/>
    <xf numFmtId="0" fontId="96" fillId="0" borderId="1" applyNumberFormat="0" applyBorder="0" applyAlignment="0"/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70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65" fillId="0" borderId="0" applyFont="0" applyFill="0" applyBorder="0" applyAlignment="0" applyProtection="0"/>
    <xf numFmtId="180" fontId="62" fillId="0" borderId="0" applyFont="0" applyFill="0" applyBorder="0" applyAlignment="0" applyProtection="0"/>
    <xf numFmtId="224" fontId="61" fillId="0" borderId="0" applyFont="0" applyFill="0" applyBorder="0" applyAlignment="0" applyProtection="0"/>
    <xf numFmtId="238" fontId="37" fillId="0" borderId="0" applyFont="0" applyFill="0" applyBorder="0" applyAlignment="0" applyProtection="0"/>
    <xf numFmtId="18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71" fillId="0" borderId="0" applyFont="0" applyFill="0" applyBorder="0" applyAlignment="0" applyProtection="0"/>
    <xf numFmtId="225" fontId="62" fillId="0" borderId="0" applyFont="0" applyFill="0" applyBorder="0" applyAlignment="0" applyProtection="0"/>
    <xf numFmtId="225" fontId="65" fillId="0" borderId="0" applyFont="0" applyFill="0" applyBorder="0" applyAlignment="0" applyProtection="0"/>
    <xf numFmtId="225" fontId="62" fillId="0" borderId="0" applyFont="0" applyFill="0" applyBorder="0" applyAlignment="0" applyProtection="0"/>
    <xf numFmtId="226" fontId="61" fillId="0" borderId="0" applyFont="0" applyFill="0" applyBorder="0" applyAlignment="0" applyProtection="0"/>
    <xf numFmtId="239" fontId="37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66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5" fillId="0" borderId="0"/>
    <xf numFmtId="0" fontId="66" fillId="0" borderId="0"/>
    <xf numFmtId="0" fontId="66" fillId="0" borderId="0"/>
    <xf numFmtId="0" fontId="62" fillId="0" borderId="0"/>
    <xf numFmtId="0" fontId="65" fillId="0" borderId="0"/>
    <xf numFmtId="0" fontId="62" fillId="0" borderId="0"/>
    <xf numFmtId="0" fontId="62" fillId="0" borderId="0"/>
    <xf numFmtId="0" fontId="74" fillId="0" borderId="0"/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0" fontId="2" fillId="0" borderId="0" applyFill="0" applyBorder="0" applyAlignment="0"/>
    <xf numFmtId="0" fontId="41" fillId="74" borderId="20" applyNumberFormat="0" applyAlignment="0" applyProtection="0">
      <alignment vertical="center"/>
    </xf>
    <xf numFmtId="0" fontId="131" fillId="0" borderId="0"/>
    <xf numFmtId="0" fontId="97" fillId="0" borderId="0"/>
    <xf numFmtId="0" fontId="45" fillId="75" borderId="22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4" fontId="64" fillId="0" borderId="0">
      <protection locked="0"/>
    </xf>
    <xf numFmtId="0" fontId="60" fillId="0" borderId="0" applyFont="0" applyFill="0" applyBorder="0" applyAlignment="0" applyProtection="0"/>
    <xf numFmtId="240" fontId="76" fillId="0" borderId="0" applyFont="0" applyFill="0" applyBorder="0" applyAlignment="0" applyProtection="0"/>
    <xf numFmtId="227" fontId="61" fillId="0" borderId="0"/>
    <xf numFmtId="4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98" fillId="0" borderId="0" applyNumberFormat="0" applyAlignment="0">
      <alignment horizontal="left"/>
    </xf>
    <xf numFmtId="0" fontId="68" fillId="0" borderId="0" applyFont="0" applyFill="0" applyBorder="0" applyAlignment="0" applyProtection="0"/>
    <xf numFmtId="181" fontId="61" fillId="0" borderId="0">
      <protection locked="0"/>
    </xf>
    <xf numFmtId="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199" fontId="2" fillId="0" borderId="0" applyFont="0" applyFill="0" applyBorder="0" applyAlignment="0" applyProtection="0"/>
    <xf numFmtId="182" fontId="61" fillId="0" borderId="0"/>
    <xf numFmtId="0" fontId="37" fillId="0" borderId="0" applyFont="0" applyFill="0" applyBorder="0" applyAlignment="0" applyProtection="0"/>
    <xf numFmtId="228" fontId="61" fillId="0" borderId="0"/>
    <xf numFmtId="0" fontId="99" fillId="0" borderId="0" applyNumberFormat="0" applyAlignment="0">
      <alignment horizontal="left"/>
    </xf>
    <xf numFmtId="0" fontId="44" fillId="0" borderId="0" applyNumberFormat="0" applyFill="0" applyBorder="0" applyAlignment="0" applyProtection="0">
      <alignment vertical="center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2" fontId="37" fillId="0" borderId="0" applyFont="0" applyFill="0" applyBorder="0" applyAlignment="0" applyProtection="0"/>
    <xf numFmtId="0" fontId="53" fillId="36" borderId="0" applyNumberFormat="0" applyBorder="0" applyAlignment="0" applyProtection="0">
      <alignment vertical="center"/>
    </xf>
    <xf numFmtId="38" fontId="101" fillId="53" borderId="0" applyNumberFormat="0" applyBorder="0" applyAlignment="0" applyProtection="0"/>
    <xf numFmtId="0" fontId="102" fillId="0" borderId="0">
      <alignment horizontal="left"/>
    </xf>
    <xf numFmtId="0" fontId="103" fillId="0" borderId="9" applyNumberFormat="0" applyAlignment="0" applyProtection="0">
      <alignment horizontal="left" vertical="center"/>
    </xf>
    <xf numFmtId="0" fontId="103" fillId="0" borderId="6">
      <alignment horizontal="left" vertical="center"/>
    </xf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91" fontId="105" fillId="0" borderId="0">
      <protection locked="0"/>
    </xf>
    <xf numFmtId="191" fontId="105" fillId="0" borderId="0">
      <protection locked="0"/>
    </xf>
    <xf numFmtId="0" fontId="106" fillId="0" borderId="0" applyNumberFormat="0" applyFill="0" applyBorder="0" applyAlignment="0" applyProtection="0"/>
    <xf numFmtId="0" fontId="48" fillId="61" borderId="20" applyNumberFormat="0" applyAlignment="0" applyProtection="0">
      <alignment vertical="center"/>
    </xf>
    <xf numFmtId="10" fontId="101" fillId="54" borderId="1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241" fontId="133" fillId="0" borderId="0">
      <alignment horizontal="left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07" fillId="0" borderId="10"/>
    <xf numFmtId="0" fontId="43" fillId="76" borderId="0" applyNumberFormat="0" applyBorder="0" applyAlignment="0" applyProtection="0">
      <alignment vertical="center"/>
    </xf>
    <xf numFmtId="37" fontId="134" fillId="0" borderId="0"/>
    <xf numFmtId="0" fontId="138" fillId="0" borderId="0">
      <protection locked="0"/>
    </xf>
    <xf numFmtId="0" fontId="61" fillId="0" borderId="0"/>
    <xf numFmtId="0" fontId="61" fillId="0" borderId="0"/>
    <xf numFmtId="0" fontId="138" fillId="0" borderId="0">
      <protection locked="0"/>
    </xf>
    <xf numFmtId="0" fontId="61" fillId="77" borderId="21" applyNumberFormat="0" applyFont="0" applyAlignment="0" applyProtection="0">
      <alignment vertical="center"/>
    </xf>
    <xf numFmtId="0" fontId="61" fillId="0" borderId="31"/>
    <xf numFmtId="0" fontId="54" fillId="74" borderId="28" applyNumberFormat="0" applyAlignment="0" applyProtection="0">
      <alignment vertical="center"/>
    </xf>
    <xf numFmtId="183" fontId="61" fillId="0" borderId="0">
      <protection locked="0"/>
    </xf>
    <xf numFmtId="10" fontId="37" fillId="0" borderId="0" applyFont="0" applyFill="0" applyBorder="0" applyAlignment="0" applyProtection="0"/>
    <xf numFmtId="30" fontId="108" fillId="0" borderId="0" applyNumberFormat="0" applyFill="0" applyBorder="0" applyAlignment="0" applyProtection="0">
      <alignment horizontal="left"/>
    </xf>
    <xf numFmtId="0" fontId="107" fillId="0" borderId="0"/>
    <xf numFmtId="40" fontId="109" fillId="0" borderId="0" applyBorder="0">
      <alignment horizontal="right"/>
    </xf>
    <xf numFmtId="242" fontId="135" fillId="0" borderId="0">
      <alignment horizontal="center"/>
    </xf>
    <xf numFmtId="0" fontId="110" fillId="53" borderId="0">
      <alignment horizontal="centerContinuous"/>
    </xf>
    <xf numFmtId="0" fontId="111" fillId="0" borderId="0" applyFill="0" applyBorder="0" applyProtection="0">
      <alignment horizontal="centerContinuous" vertical="center"/>
    </xf>
    <xf numFmtId="0" fontId="76" fillId="78" borderId="0" applyFill="0" applyBorder="0" applyProtection="0">
      <alignment horizontal="center" vertical="center"/>
    </xf>
    <xf numFmtId="0" fontId="37" fillId="0" borderId="32" applyNumberFormat="0" applyFont="0" applyFill="0" applyAlignment="0" applyProtection="0"/>
    <xf numFmtId="0" fontId="63" fillId="0" borderId="29">
      <alignment horizontal="left"/>
    </xf>
    <xf numFmtId="0" fontId="40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116" fillId="0" borderId="0"/>
    <xf numFmtId="0" fontId="130" fillId="0" borderId="0">
      <protection locked="0"/>
    </xf>
    <xf numFmtId="0" fontId="37" fillId="0" borderId="0"/>
    <xf numFmtId="2" fontId="82" fillId="0" borderId="0" applyFont="0" applyFill="0" applyBorder="0" applyAlignment="0" applyProtection="0"/>
    <xf numFmtId="244" fontId="61" fillId="0" borderId="0">
      <protection locked="0"/>
    </xf>
    <xf numFmtId="0" fontId="83" fillId="0" borderId="0" applyNumberFormat="0" applyFill="0" applyBorder="0" applyAlignment="0" applyProtection="0"/>
    <xf numFmtId="0" fontId="105" fillId="0" borderId="0">
      <protection locked="0"/>
    </xf>
    <xf numFmtId="0" fontId="84" fillId="0" borderId="0" applyNumberFormat="0" applyFill="0" applyBorder="0" applyAlignment="0" applyProtection="0"/>
    <xf numFmtId="0" fontId="105" fillId="0" borderId="0">
      <protection locked="0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0" fontId="17" fillId="0" borderId="0"/>
    <xf numFmtId="243" fontId="2" fillId="0" borderId="0"/>
    <xf numFmtId="0" fontId="2" fillId="0" borderId="0">
      <protection locked="0"/>
    </xf>
    <xf numFmtId="0" fontId="82" fillId="0" borderId="0" applyFont="0" applyFill="0" applyBorder="0" applyAlignment="0" applyProtection="0"/>
    <xf numFmtId="0" fontId="64" fillId="0" borderId="0">
      <protection locked="0"/>
    </xf>
    <xf numFmtId="3" fontId="60" fillId="0" borderId="33">
      <alignment horizontal="center"/>
    </xf>
    <xf numFmtId="0" fontId="82" fillId="0" borderId="0" applyFont="0" applyFill="0" applyBorder="0" applyAlignment="0" applyProtection="0"/>
    <xf numFmtId="0" fontId="64" fillId="0" borderId="0"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2" fillId="0" borderId="0">
      <protection locked="0"/>
    </xf>
    <xf numFmtId="9" fontId="2" fillId="0" borderId="0" applyFont="0" applyFill="0" applyBorder="0" applyAlignment="0" applyProtection="0"/>
    <xf numFmtId="9" fontId="17" fillId="78" borderId="0" applyFill="0" applyBorder="0" applyProtection="0">
      <alignment horizontal="right"/>
    </xf>
    <xf numFmtId="10" fontId="17" fillId="0" borderId="0" applyFill="0" applyBorder="0" applyProtection="0">
      <alignment horizontal="right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76" fillId="0" borderId="0">
      <alignment horizontal="center" vertical="center"/>
    </xf>
    <xf numFmtId="194" fontId="76" fillId="0" borderId="0">
      <alignment horizontal="center" vertical="center"/>
    </xf>
    <xf numFmtId="0" fontId="2" fillId="0" borderId="4" applyBorder="0"/>
    <xf numFmtId="0" fontId="2" fillId="0" borderId="0"/>
    <xf numFmtId="233" fontId="61" fillId="0" borderId="1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179" fontId="88" fillId="0" borderId="34">
      <alignment vertical="center"/>
    </xf>
    <xf numFmtId="0" fontId="121" fillId="0" borderId="35"/>
    <xf numFmtId="4" fontId="121" fillId="0" borderId="4"/>
    <xf numFmtId="234" fontId="2" fillId="0" borderId="4"/>
    <xf numFmtId="0" fontId="2" fillId="0" borderId="4"/>
    <xf numFmtId="3" fontId="122" fillId="0" borderId="0">
      <alignment vertical="center" wrapText="1"/>
    </xf>
    <xf numFmtId="3" fontId="123" fillId="0" borderId="0">
      <alignment vertical="center" wrapText="1"/>
    </xf>
    <xf numFmtId="3" fontId="61" fillId="0" borderId="0" applyFont="0" applyFill="0" applyBorder="0" applyAlignment="0" applyProtection="0"/>
    <xf numFmtId="195" fontId="2" fillId="0" borderId="0">
      <alignment vertical="center"/>
    </xf>
    <xf numFmtId="245" fontId="37" fillId="0" borderId="0">
      <alignment vertical="center"/>
    </xf>
    <xf numFmtId="0" fontId="120" fillId="0" borderId="0" applyFont="0" applyFill="0" applyBorder="0" applyAlignment="0" applyProtection="0">
      <alignment horizontal="centerContinuous" vertical="center"/>
    </xf>
    <xf numFmtId="0" fontId="12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8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6" fillId="0" borderId="54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38" fontId="60" fillId="0" borderId="0" applyFont="0" applyFill="0" applyBorder="0" applyAlignment="0" applyProtection="0"/>
    <xf numFmtId="0" fontId="115" fillId="0" borderId="0"/>
    <xf numFmtId="0" fontId="60" fillId="0" borderId="0"/>
    <xf numFmtId="0" fontId="79" fillId="0" borderId="0"/>
    <xf numFmtId="0" fontId="89" fillId="0" borderId="36"/>
    <xf numFmtId="196" fontId="17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7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1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12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197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185" fontId="61" fillId="0" borderId="0" applyFont="0" applyFill="0" applyBorder="0" applyAlignment="0" applyProtection="0"/>
    <xf numFmtId="0" fontId="91" fillId="0" borderId="0">
      <alignment vertical="center"/>
    </xf>
    <xf numFmtId="0" fontId="124" fillId="0" borderId="0">
      <alignment horizontal="center" vertical="center"/>
    </xf>
    <xf numFmtId="49" fontId="17" fillId="0" borderId="8" applyNumberFormat="0" applyAlignment="0"/>
    <xf numFmtId="0" fontId="120" fillId="0" borderId="0" applyNumberFormat="0" applyFont="0" applyFill="0" applyBorder="0" applyProtection="0">
      <alignment vertical="center"/>
    </xf>
    <xf numFmtId="0" fontId="37" fillId="0" borderId="0"/>
    <xf numFmtId="4" fontId="82" fillId="0" borderId="0" applyFont="0" applyFill="0" applyBorder="0" applyAlignment="0" applyProtection="0"/>
    <xf numFmtId="0" fontId="121" fillId="0" borderId="0"/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82" fillId="0" borderId="0" applyFont="0" applyFill="0" applyBorder="0" applyAlignment="0" applyProtection="0"/>
    <xf numFmtId="3" fontId="82" fillId="0" borderId="0" applyFont="0" applyFill="0" applyBorder="0" applyAlignment="0" applyProtection="0"/>
    <xf numFmtId="247" fontId="61" fillId="0" borderId="0">
      <protection locked="0"/>
    </xf>
    <xf numFmtId="184" fontId="92" fillId="0" borderId="1">
      <alignment vertical="center"/>
    </xf>
    <xf numFmtId="213" fontId="92" fillId="0" borderId="1">
      <alignment horizontal="right" vertical="center"/>
    </xf>
    <xf numFmtId="184" fontId="92" fillId="0" borderId="1">
      <alignment vertical="center"/>
    </xf>
    <xf numFmtId="213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0" fontId="61" fillId="0" borderId="0">
      <alignment vertical="center"/>
    </xf>
    <xf numFmtId="0" fontId="125" fillId="0" borderId="0">
      <alignment horizontal="centerContinuous" vertical="center"/>
    </xf>
    <xf numFmtId="0" fontId="61" fillId="0" borderId="1">
      <alignment horizontal="distributed" vertical="center" justifyLastLine="1"/>
    </xf>
    <xf numFmtId="0" fontId="61" fillId="0" borderId="4">
      <alignment horizontal="distributed" vertical="top" justifyLastLine="1"/>
    </xf>
    <xf numFmtId="0" fontId="61" fillId="0" borderId="5">
      <alignment horizontal="distributed" justifyLastLine="1"/>
    </xf>
    <xf numFmtId="180" fontId="126" fillId="0" borderId="0">
      <alignment vertical="center"/>
    </xf>
    <xf numFmtId="0" fontId="61" fillId="0" borderId="0"/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178" fontId="94" fillId="0" borderId="1" applyFont="0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20" fontId="95" fillId="0" borderId="1" applyNumberFormat="0">
      <alignment horizontal="center" vertical="center"/>
    </xf>
    <xf numFmtId="0" fontId="61" fillId="0" borderId="0" applyFont="0" applyFill="0" applyBorder="0" applyAlignment="0" applyProtection="0"/>
    <xf numFmtId="235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61" fillId="0" borderId="0" applyNumberFormat="0" applyFont="0" applyFill="0" applyBorder="0" applyProtection="0">
      <alignment vertical="center"/>
    </xf>
    <xf numFmtId="0" fontId="37" fillId="0" borderId="1"/>
    <xf numFmtId="180" fontId="61" fillId="78" borderId="0" applyFill="0" applyBorder="0" applyProtection="0">
      <alignment horizontal="right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27" fillId="0" borderId="1">
      <alignment vertical="center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>
      <protection locked="0"/>
    </xf>
    <xf numFmtId="0" fontId="61" fillId="0" borderId="0"/>
    <xf numFmtId="0" fontId="60" fillId="0" borderId="0"/>
    <xf numFmtId="2" fontId="128" fillId="0" borderId="34" applyNumberFormat="0" applyFont="0" applyFill="0" applyAlignment="0" applyProtection="0">
      <alignment vertical="center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/>
    <xf numFmtId="10" fontId="82" fillId="0" borderId="0" applyFont="0" applyFill="0" applyBorder="0" applyAlignment="0" applyProtection="0"/>
    <xf numFmtId="248" fontId="61" fillId="0" borderId="0">
      <protection locked="0"/>
    </xf>
    <xf numFmtId="0" fontId="129" fillId="0" borderId="5">
      <alignment horizontal="distributed" justifyLastLine="1"/>
    </xf>
    <xf numFmtId="0" fontId="129" fillId="0" borderId="37">
      <alignment horizontal="distributed" vertical="center" justifyLastLine="1"/>
    </xf>
    <xf numFmtId="0" fontId="129" fillId="0" borderId="38">
      <alignment horizontal="distributed" vertical="top" justifyLastLine="1"/>
    </xf>
    <xf numFmtId="0" fontId="2" fillId="0" borderId="0"/>
    <xf numFmtId="0" fontId="2" fillId="0" borderId="0"/>
    <xf numFmtId="0" fontId="2" fillId="0" borderId="0"/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56" fillId="0" borderId="0">
      <alignment vertical="center"/>
    </xf>
    <xf numFmtId="0" fontId="59" fillId="0" borderId="0"/>
    <xf numFmtId="0" fontId="38" fillId="0" borderId="0">
      <alignment vertical="center"/>
    </xf>
    <xf numFmtId="0" fontId="72" fillId="0" borderId="0"/>
    <xf numFmtId="0" fontId="2" fillId="0" borderId="0">
      <alignment vertical="center"/>
    </xf>
    <xf numFmtId="0" fontId="17" fillId="0" borderId="0"/>
    <xf numFmtId="0" fontId="56" fillId="0" borderId="0">
      <alignment vertical="center"/>
    </xf>
    <xf numFmtId="0" fontId="137" fillId="0" borderId="0"/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56" fillId="0" borderId="0">
      <alignment vertical="center"/>
    </xf>
    <xf numFmtId="0" fontId="2" fillId="0" borderId="0"/>
    <xf numFmtId="0" fontId="80" fillId="0" borderId="0">
      <alignment vertical="center"/>
    </xf>
    <xf numFmtId="0" fontId="61" fillId="0" borderId="34">
      <alignment vertical="center" wrapText="1"/>
    </xf>
    <xf numFmtId="0" fontId="2" fillId="0" borderId="1" applyNumberFormat="0" applyFill="0" applyProtection="0">
      <alignment vertical="center"/>
    </xf>
    <xf numFmtId="0" fontId="140" fillId="0" borderId="0" applyNumberFormat="0" applyFill="0" applyBorder="0" applyAlignment="0" applyProtection="0">
      <alignment vertical="top"/>
      <protection locked="0"/>
    </xf>
    <xf numFmtId="0" fontId="79" fillId="0" borderId="0"/>
    <xf numFmtId="0" fontId="82" fillId="0" borderId="32" applyNumberFormat="0" applyFont="0" applyFill="0" applyAlignment="0" applyProtection="0"/>
    <xf numFmtId="0" fontId="64" fillId="0" borderId="32">
      <protection locked="0"/>
    </xf>
    <xf numFmtId="40" fontId="141" fillId="0" borderId="0" applyFont="0" applyFill="0" applyBorder="0" applyAlignment="0" applyProtection="0"/>
    <xf numFmtId="38" fontId="141" fillId="0" borderId="0" applyFont="0" applyFill="0" applyBorder="0" applyAlignment="0" applyProtection="0"/>
    <xf numFmtId="180" fontId="61" fillId="0" borderId="0" applyFont="0" applyFill="0" applyBorder="0" applyAlignment="0" applyProtection="0"/>
    <xf numFmtId="249" fontId="61" fillId="0" borderId="0">
      <protection locked="0"/>
    </xf>
    <xf numFmtId="221" fontId="82" fillId="0" borderId="0" applyFont="0" applyFill="0" applyBorder="0" applyAlignment="0" applyProtection="0"/>
    <xf numFmtId="250" fontId="61" fillId="0" borderId="0">
      <protection locked="0"/>
    </xf>
    <xf numFmtId="0" fontId="2" fillId="0" borderId="0"/>
    <xf numFmtId="9" fontId="2" fillId="0" borderId="0" applyFont="0" applyFill="0" applyBorder="0" applyAlignment="0" applyProtection="0"/>
    <xf numFmtId="0" fontId="137" fillId="0" borderId="0"/>
    <xf numFmtId="0" fontId="56" fillId="0" borderId="0">
      <alignment vertical="center"/>
    </xf>
    <xf numFmtId="0" fontId="142" fillId="0" borderId="0"/>
    <xf numFmtId="41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40">
      <alignment horizontal="right"/>
    </xf>
    <xf numFmtId="3" fontId="129" fillId="0" borderId="41"/>
    <xf numFmtId="41" fontId="61" fillId="0" borderId="0">
      <alignment horizontal="center" vertical="center"/>
    </xf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41" fillId="74" borderId="20" applyNumberFormat="0" applyAlignment="0" applyProtection="0">
      <alignment vertical="center"/>
    </xf>
    <xf numFmtId="0" fontId="103" fillId="0" borderId="6">
      <alignment horizontal="left" vertical="center"/>
    </xf>
    <xf numFmtId="0" fontId="48" fillId="61" borderId="20" applyNumberFormat="0" applyAlignment="0" applyProtection="0">
      <alignment vertical="center"/>
    </xf>
    <xf numFmtId="10" fontId="101" fillId="54" borderId="41" applyNumberFormat="0" applyBorder="0" applyAlignment="0" applyProtection="0"/>
    <xf numFmtId="0" fontId="61" fillId="77" borderId="21" applyNumberFormat="0" applyFont="0" applyAlignment="0" applyProtection="0">
      <alignment vertical="center"/>
    </xf>
    <xf numFmtId="0" fontId="54" fillId="74" borderId="28" applyNumberFormat="0" applyAlignment="0" applyProtection="0">
      <alignment vertical="center"/>
    </xf>
    <xf numFmtId="233" fontId="61" fillId="0" borderId="41">
      <alignment horizontal="center"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9" fontId="17" fillId="0" borderId="40" applyNumberFormat="0" applyAlignment="0"/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0" fontId="61" fillId="0" borderId="41">
      <alignment horizontal="distributed" vertical="center" justifyLastLine="1"/>
    </xf>
    <xf numFmtId="0" fontId="61" fillId="0" borderId="5">
      <alignment horizontal="distributed" justifyLastLine="1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41" fontId="2" fillId="0" borderId="0" applyFont="0" applyFill="0" applyBorder="0" applyAlignment="0" applyProtection="0"/>
    <xf numFmtId="0" fontId="37" fillId="0" borderId="41"/>
    <xf numFmtId="0" fontId="127" fillId="0" borderId="41">
      <alignment vertical="center"/>
    </xf>
    <xf numFmtId="0" fontId="129" fillId="0" borderId="5">
      <alignment horizontal="distributed" justifyLastLine="1"/>
    </xf>
    <xf numFmtId="0" fontId="2" fillId="0" borderId="41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4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>
      <alignment vertical="center"/>
    </xf>
    <xf numFmtId="41" fontId="2" fillId="0" borderId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38" fontId="61" fillId="0" borderId="8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4" fontId="61" fillId="0" borderId="0" applyFill="0" applyBorder="0" applyAlignment="0"/>
    <xf numFmtId="255" fontId="37" fillId="0" borderId="0" applyFill="0" applyBorder="0" applyAlignment="0" applyProtection="0"/>
    <xf numFmtId="0" fontId="118" fillId="0" borderId="0" applyFont="0" applyFill="0" applyBorder="0" applyAlignment="0" applyProtection="0"/>
    <xf numFmtId="3" fontId="37" fillId="0" borderId="0" applyFill="0" applyBorder="0" applyAlignment="0" applyProtection="0"/>
    <xf numFmtId="0" fontId="118" fillId="0" borderId="0" applyFont="0" applyFill="0" applyBorder="0" applyAlignment="0" applyProtection="0"/>
    <xf numFmtId="0" fontId="79" fillId="0" borderId="0"/>
    <xf numFmtId="256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3" fillId="0" borderId="6">
      <alignment horizontal="left" vertical="center"/>
    </xf>
    <xf numFmtId="10" fontId="101" fillId="54" borderId="1" applyNumberFormat="0" applyBorder="0" applyAlignment="0" applyProtection="0"/>
    <xf numFmtId="0" fontId="37" fillId="0" borderId="0" applyNumberFormat="0" applyFill="0" applyBorder="0" applyAlignment="0" applyProtection="0"/>
    <xf numFmtId="257" fontId="61" fillId="0" borderId="0"/>
    <xf numFmtId="255" fontId="37" fillId="0" borderId="0" applyFill="0" applyBorder="0" applyAlignment="0" applyProtection="0"/>
    <xf numFmtId="276" fontId="64" fillId="0" borderId="0">
      <protection locked="0"/>
    </xf>
    <xf numFmtId="251" fontId="17" fillId="0" borderId="4" applyBorder="0"/>
    <xf numFmtId="258" fontId="121" fillId="0" borderId="35"/>
    <xf numFmtId="185" fontId="17" fillId="0" borderId="4"/>
    <xf numFmtId="259" fontId="17" fillId="0" borderId="4"/>
    <xf numFmtId="181" fontId="2" fillId="0" borderId="0">
      <alignment vertical="center"/>
    </xf>
    <xf numFmtId="0" fontId="2" fillId="0" borderId="0"/>
    <xf numFmtId="199" fontId="90" fillId="0" borderId="0" applyFont="0" applyFill="0" applyBorder="0" applyAlignment="0" applyProtection="0"/>
    <xf numFmtId="23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277" fontId="64" fillId="0" borderId="0">
      <protection locked="0"/>
    </xf>
    <xf numFmtId="7" fontId="82" fillId="0" borderId="0" applyFont="0" applyFill="0" applyBorder="0" applyAlignment="0" applyProtection="0"/>
    <xf numFmtId="5" fontId="8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261" fontId="37" fillId="0" borderId="0" applyFont="0" applyFill="0" applyBorder="0" applyAlignment="0" applyProtection="0"/>
    <xf numFmtId="0" fontId="145" fillId="0" borderId="0">
      <alignment vertical="center"/>
    </xf>
    <xf numFmtId="0" fontId="10" fillId="0" borderId="0">
      <alignment vertical="center"/>
    </xf>
    <xf numFmtId="38" fontId="37" fillId="0" borderId="0" applyFont="0" applyFill="0" applyBorder="0" applyAlignment="0" applyProtection="0"/>
    <xf numFmtId="262" fontId="2" fillId="0" borderId="0"/>
    <xf numFmtId="263" fontId="61" fillId="0" borderId="0">
      <protection locked="0"/>
    </xf>
    <xf numFmtId="233" fontId="6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262" fontId="79" fillId="0" borderId="0"/>
    <xf numFmtId="264" fontId="61" fillId="0" borderId="0">
      <protection locked="0"/>
    </xf>
    <xf numFmtId="41" fontId="72" fillId="0" borderId="0" applyFont="0" applyFill="0" applyBorder="0" applyAlignment="0" applyProtection="0"/>
    <xf numFmtId="265" fontId="61" fillId="0" borderId="0">
      <protection locked="0"/>
    </xf>
    <xf numFmtId="265" fontId="61" fillId="0" borderId="0">
      <protection locked="0"/>
    </xf>
    <xf numFmtId="41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66" fontId="61" fillId="0" borderId="0">
      <protection locked="0"/>
    </xf>
    <xf numFmtId="0" fontId="37" fillId="79" borderId="0"/>
    <xf numFmtId="265" fontId="61" fillId="0" borderId="42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1" fillId="0" borderId="0"/>
    <xf numFmtId="3" fontId="3" fillId="0" borderId="39" applyNumberFormat="0" applyFill="0" applyBorder="0" applyProtection="0">
      <alignment horizontal="center" vertical="center"/>
    </xf>
    <xf numFmtId="4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26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55" fontId="61" fillId="78" borderId="0" applyFill="0" applyBorder="0" applyProtection="0">
      <alignment horizontal="right"/>
    </xf>
    <xf numFmtId="0" fontId="10" fillId="0" borderId="34">
      <alignment horizontal="center" vertical="center"/>
    </xf>
    <xf numFmtId="0" fontId="10" fillId="0" borderId="34">
      <alignment horizontal="left" vertical="center"/>
    </xf>
    <xf numFmtId="0" fontId="10" fillId="0" borderId="34">
      <alignment vertical="center" textRotation="255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2" fillId="0" borderId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7" fillId="0" borderId="0"/>
    <xf numFmtId="0" fontId="58" fillId="0" borderId="0">
      <alignment vertical="center"/>
    </xf>
    <xf numFmtId="0" fontId="10" fillId="0" borderId="0"/>
    <xf numFmtId="0" fontId="10" fillId="0" borderId="0">
      <alignment vertical="center"/>
    </xf>
    <xf numFmtId="25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180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38" fontId="101" fillId="78" borderId="0" applyNumberFormat="0" applyBorder="0" applyAlignment="0" applyProtection="0"/>
    <xf numFmtId="263" fontId="61" fillId="0" borderId="0">
      <protection locked="0"/>
    </xf>
    <xf numFmtId="0" fontId="145" fillId="0" borderId="0">
      <alignment vertical="center"/>
    </xf>
    <xf numFmtId="0" fontId="58" fillId="0" borderId="0">
      <alignment vertical="center"/>
    </xf>
    <xf numFmtId="41" fontId="6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55" fontId="37" fillId="0" borderId="0" applyFill="0" applyBorder="0" applyAlignment="0" applyProtection="0"/>
    <xf numFmtId="0" fontId="58" fillId="0" borderId="0">
      <alignment vertical="center"/>
    </xf>
    <xf numFmtId="0" fontId="58" fillId="0" borderId="0">
      <alignment vertical="center"/>
    </xf>
    <xf numFmtId="0" fontId="68" fillId="0" borderId="0">
      <alignment vertical="center"/>
    </xf>
    <xf numFmtId="0" fontId="61" fillId="0" borderId="0"/>
    <xf numFmtId="0" fontId="145" fillId="0" borderId="0">
      <alignment vertical="center"/>
    </xf>
    <xf numFmtId="41" fontId="7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274" fontId="2" fillId="0" borderId="0">
      <alignment vertical="center"/>
    </xf>
    <xf numFmtId="273" fontId="64" fillId="0" borderId="0">
      <protection locked="0"/>
    </xf>
    <xf numFmtId="272" fontId="68" fillId="0" borderId="0"/>
    <xf numFmtId="0" fontId="145" fillId="0" borderId="0">
      <alignment vertical="center"/>
    </xf>
    <xf numFmtId="270" fontId="76" fillId="0" borderId="0" applyNumberFormat="0" applyFont="0" applyFill="0" applyBorder="0" applyAlignment="0" applyProtection="0"/>
    <xf numFmtId="41" fontId="72" fillId="0" borderId="0" applyFont="0" applyFill="0" applyBorder="0" applyAlignment="0" applyProtection="0"/>
    <xf numFmtId="0" fontId="72" fillId="0" borderId="0"/>
    <xf numFmtId="0" fontId="87" fillId="0" borderId="0"/>
    <xf numFmtId="0" fontId="145" fillId="0" borderId="0">
      <alignment vertical="center"/>
    </xf>
    <xf numFmtId="267" fontId="64" fillId="0" borderId="0">
      <protection locked="0"/>
    </xf>
    <xf numFmtId="0" fontId="65" fillId="0" borderId="0"/>
    <xf numFmtId="0" fontId="145" fillId="0" borderId="0">
      <alignment vertical="center"/>
    </xf>
    <xf numFmtId="0" fontId="87" fillId="0" borderId="0"/>
    <xf numFmtId="263" fontId="61" fillId="0" borderId="0">
      <protection locked="0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45" fillId="0" borderId="0">
      <alignment vertical="center"/>
    </xf>
    <xf numFmtId="4" fontId="64" fillId="0" borderId="0">
      <protection locked="0"/>
    </xf>
    <xf numFmtId="0" fontId="37" fillId="0" borderId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266" fontId="61" fillId="0" borderId="0">
      <protection locked="0"/>
    </xf>
    <xf numFmtId="263" fontId="61" fillId="0" borderId="0">
      <protection locked="0"/>
    </xf>
    <xf numFmtId="0" fontId="65" fillId="0" borderId="0"/>
    <xf numFmtId="0" fontId="145" fillId="0" borderId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/>
    <xf numFmtId="10" fontId="101" fillId="78" borderId="1" applyNumberFormat="0" applyBorder="0" applyAlignment="0" applyProtection="0"/>
    <xf numFmtId="0" fontId="145" fillId="0" borderId="0">
      <alignment vertical="center"/>
    </xf>
    <xf numFmtId="0" fontId="72" fillId="0" borderId="0"/>
    <xf numFmtId="0" fontId="56" fillId="0" borderId="0">
      <alignment vertical="center"/>
    </xf>
    <xf numFmtId="0" fontId="72" fillId="0" borderId="0"/>
    <xf numFmtId="0" fontId="2" fillId="0" borderId="0"/>
    <xf numFmtId="0" fontId="145" fillId="0" borderId="0">
      <alignment vertical="center"/>
    </xf>
    <xf numFmtId="275" fontId="64" fillId="0" borderId="0">
      <protection locked="0"/>
    </xf>
    <xf numFmtId="266" fontId="61" fillId="0" borderId="0">
      <protection locked="0"/>
    </xf>
    <xf numFmtId="41" fontId="10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66" fontId="61" fillId="0" borderId="0">
      <protection locked="0"/>
    </xf>
    <xf numFmtId="271" fontId="79" fillId="0" borderId="0"/>
    <xf numFmtId="266" fontId="61" fillId="0" borderId="0">
      <protection locked="0"/>
    </xf>
    <xf numFmtId="0" fontId="37" fillId="0" borderId="0" applyNumberFormat="0" applyFill="0" applyBorder="0" applyAlignment="0" applyProtection="0"/>
    <xf numFmtId="255" fontId="37" fillId="0" borderId="0" applyFill="0" applyBorder="0" applyAlignment="0" applyProtection="0"/>
    <xf numFmtId="0" fontId="61" fillId="0" borderId="0"/>
    <xf numFmtId="0" fontId="64" fillId="0" borderId="0">
      <protection locked="0"/>
    </xf>
    <xf numFmtId="0" fontId="64" fillId="0" borderId="0">
      <protection locked="0"/>
    </xf>
    <xf numFmtId="270" fontId="76" fillId="0" borderId="0" applyNumberFormat="0" applyFont="0" applyFill="0" applyBorder="0" applyAlignment="0" applyProtection="0"/>
    <xf numFmtId="263" fontId="61" fillId="0" borderId="0">
      <protection locked="0"/>
    </xf>
    <xf numFmtId="228" fontId="37" fillId="0" borderId="0" applyFont="0" applyFill="0" applyBorder="0" applyAlignment="0" applyProtection="0"/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180" fontId="37" fillId="0" borderId="0" applyFont="0" applyFill="0" applyBorder="0" applyAlignment="0" applyProtection="0"/>
    <xf numFmtId="278" fontId="37" fillId="0" borderId="0" applyFont="0" applyFill="0" applyBorder="0" applyAlignment="0" applyProtection="0"/>
    <xf numFmtId="216" fontId="76" fillId="0" borderId="54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219" fontId="76" fillId="0" borderId="48">
      <alignment horizontal="right" vertical="center"/>
    </xf>
    <xf numFmtId="0" fontId="159" fillId="7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56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41" fontId="17" fillId="0" borderId="0" applyFont="0" applyFill="0" applyBorder="0" applyAlignment="0" applyProtection="0"/>
    <xf numFmtId="0" fontId="39" fillId="69" borderId="0" applyNumberFormat="0" applyBorder="0" applyAlignment="0" applyProtection="0">
      <alignment vertical="center"/>
    </xf>
    <xf numFmtId="192" fontId="75" fillId="0" borderId="0">
      <protection locked="0"/>
    </xf>
    <xf numFmtId="233" fontId="61" fillId="0" borderId="54">
      <alignment horizontal="center" vertical="center"/>
    </xf>
    <xf numFmtId="213" fontId="92" fillId="0" borderId="54">
      <alignment horizontal="right" vertical="center"/>
    </xf>
    <xf numFmtId="213" fontId="92" fillId="0" borderId="54">
      <alignment horizontal="right" vertical="center"/>
    </xf>
    <xf numFmtId="215" fontId="92" fillId="0" borderId="54">
      <alignment horizontal="right" vertical="center"/>
    </xf>
    <xf numFmtId="215" fontId="92" fillId="0" borderId="54">
      <alignment horizontal="right" vertical="center"/>
    </xf>
    <xf numFmtId="215" fontId="93" fillId="0" borderId="54">
      <alignment horizontal="right" vertical="center"/>
    </xf>
    <xf numFmtId="217" fontId="93" fillId="0" borderId="54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9" fontId="93" fillId="0" borderId="54">
      <alignment horizontal="right" vertical="center"/>
    </xf>
    <xf numFmtId="0" fontId="37" fillId="0" borderId="54"/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1" fillId="74" borderId="60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4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19" fontId="76" fillId="0" borderId="48">
      <alignment horizontal="right" vertical="center"/>
    </xf>
    <xf numFmtId="312" fontId="2" fillId="0" borderId="0">
      <protection locked="0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0" fontId="48" fillId="61" borderId="60" applyNumberFormat="0" applyAlignment="0" applyProtection="0">
      <alignment vertical="center"/>
    </xf>
    <xf numFmtId="214" fontId="178" fillId="0" borderId="34">
      <alignment vertical="center"/>
    </xf>
    <xf numFmtId="179" fontId="11" fillId="42" borderId="59" applyBorder="0" applyProtection="0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81" fillId="0" borderId="34">
      <alignment vertical="center"/>
    </xf>
    <xf numFmtId="214" fontId="178" fillId="0" borderId="34">
      <alignment vertical="center"/>
    </xf>
    <xf numFmtId="0" fontId="2" fillId="0" borderId="0">
      <protection locked="0"/>
    </xf>
    <xf numFmtId="214" fontId="165" fillId="0" borderId="34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180" fillId="0" borderId="34">
      <alignment vertical="center"/>
    </xf>
    <xf numFmtId="215" fontId="76" fillId="0" borderId="48">
      <alignment horizontal="right" vertical="center"/>
    </xf>
    <xf numFmtId="38" fontId="59" fillId="0" borderId="0" applyFont="0" applyFill="0" applyBorder="0" applyAlignment="0" applyProtection="0">
      <alignment vertical="center"/>
    </xf>
    <xf numFmtId="218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4" fontId="2" fillId="0" borderId="34">
      <alignment vertical="center"/>
      <protection locked="0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52" fillId="0" borderId="0" applyNumberFormat="0" applyFill="0" applyBorder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95" fontId="165" fillId="0" borderId="34" applyFill="0" applyBorder="0" applyProtection="0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218" fontId="76" fillId="0" borderId="48">
      <alignment vertical="center"/>
    </xf>
    <xf numFmtId="0" fontId="2" fillId="0" borderId="0">
      <protection locked="0"/>
    </xf>
    <xf numFmtId="287" fontId="166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4" fontId="76" fillId="0" borderId="48">
      <alignment vertical="center"/>
    </xf>
    <xf numFmtId="301" fontId="37" fillId="0" borderId="54"/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3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198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39" fillId="7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293" fontId="2" fillId="0" borderId="0" applyFont="0" applyFill="0" applyBorder="0" applyAlignment="0" applyProtection="0"/>
    <xf numFmtId="0" fontId="37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191" fontId="198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9" fillId="53" borderId="0"/>
    <xf numFmtId="0" fontId="37" fillId="0" borderId="0" applyNumberFormat="0" applyFill="0" applyBorder="0" applyAlignment="0" applyProtection="0"/>
    <xf numFmtId="0" fontId="187" fillId="80" borderId="54">
      <alignment horizontal="center"/>
    </xf>
    <xf numFmtId="191" fontId="64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9" fontId="59" fillId="0" borderId="0" applyFon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4" fontId="64" fillId="0" borderId="0">
      <protection locked="0"/>
    </xf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129" fillId="0" borderId="49">
      <alignment horizontal="distributed" justifyLastLine="1"/>
    </xf>
    <xf numFmtId="29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306" fontId="17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04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61" fillId="0" borderId="49">
      <alignment horizontal="distributed" justifyLastLine="1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196" fontId="17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305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8">
      <alignment vertical="center"/>
    </xf>
    <xf numFmtId="0" fontId="41" fillId="74" borderId="45" applyNumberFormat="0" applyAlignment="0" applyProtection="0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48" fillId="61" borderId="45" applyNumberFormat="0" applyAlignment="0" applyProtection="0">
      <alignment vertical="center"/>
    </xf>
    <xf numFmtId="0" fontId="175" fillId="0" borderId="34">
      <alignment vertical="center"/>
    </xf>
    <xf numFmtId="246" fontId="67" fillId="0" borderId="65" applyFont="0" applyFill="0" applyBorder="0" applyAlignment="0" applyProtection="0">
      <alignment vertical="center"/>
    </xf>
    <xf numFmtId="192" fontId="75" fillId="0" borderId="0">
      <protection locked="0"/>
    </xf>
    <xf numFmtId="0" fontId="45" fillId="75" borderId="22" applyNumberFormat="0" applyAlignment="0" applyProtection="0">
      <alignment vertical="center"/>
    </xf>
    <xf numFmtId="308" fontId="59" fillId="0" borderId="0" applyFont="0" applyFill="0" applyBorder="0" applyAlignment="0" applyProtection="0"/>
    <xf numFmtId="307" fontId="5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61" fillId="77" borderId="46" applyNumberFormat="0" applyFont="0" applyAlignment="0" applyProtection="0">
      <alignment vertical="center"/>
    </xf>
    <xf numFmtId="0" fontId="122" fillId="0" borderId="34">
      <alignment horizontal="center" vertical="center"/>
    </xf>
    <xf numFmtId="0" fontId="54" fillId="74" borderId="47" applyNumberFormat="0" applyAlignment="0" applyProtection="0">
      <alignment vertical="center"/>
    </xf>
    <xf numFmtId="289" fontId="166" fillId="0" borderId="0">
      <protection locked="0"/>
    </xf>
    <xf numFmtId="0" fontId="39" fillId="7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214" fontId="171" fillId="0" borderId="34">
      <alignment horizontal="distributed" vertical="center"/>
    </xf>
    <xf numFmtId="0" fontId="38" fillId="58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191" fontId="81" fillId="0" borderId="0">
      <protection locked="0"/>
    </xf>
    <xf numFmtId="192" fontId="75" fillId="0" borderId="0">
      <protection locked="0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192" fontId="75" fillId="0" borderId="0">
      <protection locked="0"/>
    </xf>
    <xf numFmtId="24" fontId="60" fillId="0" borderId="0" applyFont="0" applyFill="0" applyBorder="0" applyAlignment="0" applyProtection="0"/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53" applyNumberFormat="0" applyAlignment="0" applyProtection="0">
      <alignment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103" fillId="0" borderId="50">
      <alignment horizontal="left"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0" fontId="61" fillId="0" borderId="43">
      <alignment horizontal="distributed" justifyLastLine="1"/>
    </xf>
    <xf numFmtId="214" fontId="92" fillId="0" borderId="48">
      <alignment vertical="center"/>
    </xf>
    <xf numFmtId="217" fontId="92" fillId="0" borderId="48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129" fillId="0" borderId="43">
      <alignment horizontal="distributed" justifyLastLine="1"/>
    </xf>
    <xf numFmtId="184" fontId="76" fillId="0" borderId="54">
      <alignment vertical="center"/>
    </xf>
    <xf numFmtId="213" fontId="76" fillId="0" borderId="54">
      <alignment vertical="center"/>
    </xf>
    <xf numFmtId="184" fontId="76" fillId="0" borderId="54">
      <alignment vertical="center"/>
    </xf>
    <xf numFmtId="213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12" fontId="2" fillId="0" borderId="0">
      <protection locked="0"/>
    </xf>
    <xf numFmtId="217" fontId="76" fillId="0" borderId="54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312" fontId="2" fillId="0" borderId="0">
      <protection locked="0"/>
    </xf>
    <xf numFmtId="184" fontId="76" fillId="0" borderId="54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3" fontId="129" fillId="0" borderId="48"/>
    <xf numFmtId="218" fontId="76" fillId="0" borderId="54">
      <alignment vertical="center"/>
    </xf>
    <xf numFmtId="3" fontId="129" fillId="0" borderId="48"/>
    <xf numFmtId="0" fontId="2" fillId="0" borderId="0">
      <protection locked="0"/>
    </xf>
    <xf numFmtId="0" fontId="96" fillId="0" borderId="48" applyNumberFormat="0" applyBorder="0" applyAlignment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41" fillId="74" borderId="45" applyNumberFormat="0" applyAlignment="0" applyProtection="0">
      <alignment vertical="center"/>
    </xf>
    <xf numFmtId="0" fontId="103" fillId="0" borderId="44">
      <alignment horizontal="left" vertical="center"/>
    </xf>
    <xf numFmtId="0" fontId="48" fillId="61" borderId="45" applyNumberFormat="0" applyAlignment="0" applyProtection="0">
      <alignment vertical="center"/>
    </xf>
    <xf numFmtId="10" fontId="101" fillId="54" borderId="48" applyNumberFormat="0" applyBorder="0" applyAlignment="0" applyProtection="0"/>
    <xf numFmtId="0" fontId="61" fillId="77" borderId="46" applyNumberFormat="0" applyFont="0" applyAlignment="0" applyProtection="0">
      <alignment vertical="center"/>
    </xf>
    <xf numFmtId="0" fontId="54" fillId="74" borderId="47" applyNumberFormat="0" applyAlignment="0" applyProtection="0">
      <alignment vertical="center"/>
    </xf>
    <xf numFmtId="233" fontId="61" fillId="0" borderId="48">
      <alignment horizontal="center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0" fontId="61" fillId="0" borderId="48">
      <alignment horizontal="distributed" vertical="center" justifyLastLine="1"/>
    </xf>
    <xf numFmtId="0" fontId="61" fillId="0" borderId="43">
      <alignment horizontal="distributed" justifyLastLine="1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9" fontId="92" fillId="0" borderId="48">
      <alignment horizontal="right" vertical="center"/>
    </xf>
    <xf numFmtId="0" fontId="37" fillId="0" borderId="48"/>
    <xf numFmtId="0" fontId="127" fillId="0" borderId="48">
      <alignment vertical="center"/>
    </xf>
    <xf numFmtId="0" fontId="129" fillId="0" borderId="43">
      <alignment horizontal="distributed" justifyLastLine="1"/>
    </xf>
    <xf numFmtId="0" fontId="2" fillId="0" borderId="48" applyNumberFormat="0" applyFill="0" applyProtection="0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48" fillId="61" borderId="60" applyNumberFormat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9" fillId="66" borderId="0" applyNumberFormat="0" applyBorder="0" applyAlignment="0" applyProtection="0">
      <alignment vertical="center"/>
    </xf>
    <xf numFmtId="216" fontId="76" fillId="0" borderId="54">
      <alignment vertical="center"/>
    </xf>
    <xf numFmtId="3" fontId="129" fillId="0" borderId="54"/>
    <xf numFmtId="215" fontId="76" fillId="0" borderId="48">
      <alignment horizontal="right" vertical="center"/>
    </xf>
    <xf numFmtId="0" fontId="2" fillId="0" borderId="54" applyNumberFormat="0" applyFill="0" applyProtection="0">
      <alignment vertical="center"/>
    </xf>
    <xf numFmtId="217" fontId="76" fillId="0" borderId="48">
      <alignment horizontal="right" vertical="center"/>
    </xf>
    <xf numFmtId="0" fontId="54" fillId="74" borderId="68" applyNumberFormat="0" applyAlignment="0" applyProtection="0">
      <alignment vertical="center"/>
    </xf>
    <xf numFmtId="0" fontId="2" fillId="0" borderId="0">
      <protection locked="0"/>
    </xf>
    <xf numFmtId="184" fontId="76" fillId="0" borderId="54">
      <alignment vertical="center"/>
    </xf>
    <xf numFmtId="0" fontId="198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64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8" fillId="62" borderId="0" applyNumberFormat="0" applyBorder="0" applyAlignment="0" applyProtection="0">
      <alignment vertical="center"/>
    </xf>
    <xf numFmtId="218" fontId="76" fillId="0" borderId="54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8" fontId="76" fillId="0" borderId="48">
      <alignment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8" fontId="61" fillId="0" borderId="40">
      <alignment horizontal="right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25" applyNumberFormat="0" applyFill="0" applyAlignment="0" applyProtection="0">
      <alignment vertical="center"/>
    </xf>
    <xf numFmtId="315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199" fontId="90" fillId="0" borderId="0" applyFont="0" applyFill="0" applyBorder="0" applyAlignment="0" applyProtection="0"/>
    <xf numFmtId="214" fontId="178" fillId="0" borderId="34">
      <alignment vertical="center"/>
    </xf>
    <xf numFmtId="0" fontId="2" fillId="0" borderId="0">
      <protection locked="0"/>
    </xf>
    <xf numFmtId="214" fontId="177" fillId="0" borderId="34">
      <alignment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76" fillId="0" borderId="67">
      <alignment vertical="center"/>
    </xf>
    <xf numFmtId="214" fontId="76" fillId="0" borderId="48">
      <alignment vertical="center"/>
    </xf>
    <xf numFmtId="0" fontId="176" fillId="0" borderId="63">
      <alignment vertical="center"/>
    </xf>
    <xf numFmtId="312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93" fontId="2" fillId="0" borderId="0" applyFont="0" applyFill="0" applyBorder="0" applyAlignment="0" applyProtection="0"/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0" fontId="61" fillId="0" borderId="49">
      <alignment horizontal="distributed" justifyLastLine="1"/>
    </xf>
    <xf numFmtId="219" fontId="92" fillId="0" borderId="48">
      <alignment horizontal="right" vertical="center"/>
    </xf>
    <xf numFmtId="219" fontId="92" fillId="0" borderId="48">
      <alignment horizontal="right" vertical="center"/>
    </xf>
    <xf numFmtId="217" fontId="92" fillId="0" borderId="48">
      <alignment horizontal="right" vertical="center"/>
    </xf>
    <xf numFmtId="217" fontId="92" fillId="0" borderId="48">
      <alignment horizontal="right" vertical="center"/>
    </xf>
    <xf numFmtId="215" fontId="92" fillId="0" borderId="48">
      <alignment horizontal="right" vertical="center"/>
    </xf>
    <xf numFmtId="215" fontId="92" fillId="0" borderId="48">
      <alignment horizontal="right"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3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10" fontId="101" fillId="54" borderId="41" applyNumberFormat="0" applyBorder="0" applyAlignment="0" applyProtection="0"/>
    <xf numFmtId="184" fontId="76" fillId="0" borderId="48">
      <alignment vertical="center"/>
    </xf>
    <xf numFmtId="0" fontId="2" fillId="0" borderId="0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8" fontId="76" fillId="0" borderId="54">
      <alignment vertical="center"/>
    </xf>
    <xf numFmtId="293" fontId="2" fillId="0" borderId="0" applyFont="0" applyFill="0" applyBorder="0" applyAlignment="0" applyProtection="0"/>
    <xf numFmtId="0" fontId="2" fillId="0" borderId="0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42" fillId="58" borderId="0" applyNumberFormat="0" applyBorder="0" applyAlignment="0" applyProtection="0">
      <alignment vertical="center"/>
    </xf>
    <xf numFmtId="0" fontId="163" fillId="0" borderId="0"/>
    <xf numFmtId="0" fontId="41" fillId="74" borderId="6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38" fillId="61" borderId="0" applyNumberFormat="0" applyBorder="0" applyAlignment="0" applyProtection="0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93" fillId="0" borderId="48">
      <alignment vertical="center"/>
    </xf>
    <xf numFmtId="219" fontId="93" fillId="0" borderId="48">
      <alignment horizontal="right" vertical="center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312" fontId="2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8" fillId="0" borderId="0">
      <protection locked="0"/>
    </xf>
    <xf numFmtId="255" fontId="11" fillId="0" borderId="34" applyFill="0" applyProtection="0">
      <alignment vertical="center" shrinkToFit="1"/>
    </xf>
    <xf numFmtId="312" fontId="2" fillId="0" borderId="0">
      <protection locked="0"/>
    </xf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179" fontId="165" fillId="54" borderId="36" applyProtection="0">
      <alignment vertical="center" shrinkToFit="1"/>
    </xf>
    <xf numFmtId="0" fontId="61" fillId="0" borderId="56">
      <alignment horizontal="distributed" justifyLastLine="1"/>
    </xf>
    <xf numFmtId="312" fontId="2" fillId="0" borderId="0">
      <protection locked="0"/>
    </xf>
    <xf numFmtId="312" fontId="2" fillId="0" borderId="0">
      <protection locked="0"/>
    </xf>
    <xf numFmtId="314" fontId="2" fillId="0" borderId="0">
      <protection locked="0"/>
    </xf>
    <xf numFmtId="312" fontId="2" fillId="0" borderId="0">
      <protection locked="0"/>
    </xf>
    <xf numFmtId="0" fontId="61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0" fontId="129" fillId="0" borderId="49">
      <alignment horizontal="distributed" justifyLastLine="1"/>
    </xf>
    <xf numFmtId="199" fontId="90" fillId="0" borderId="0" applyFont="0" applyFill="0" applyBorder="0" applyAlignment="0" applyProtection="0"/>
    <xf numFmtId="219" fontId="93" fillId="0" borderId="48">
      <alignment horizontal="right"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199" fontId="90" fillId="0" borderId="0" applyFont="0" applyFill="0" applyBorder="0" applyAlignment="0" applyProtection="0"/>
    <xf numFmtId="218" fontId="92" fillId="0" borderId="48">
      <alignment vertical="center"/>
    </xf>
    <xf numFmtId="218" fontId="92" fillId="0" borderId="48">
      <alignment vertical="center"/>
    </xf>
    <xf numFmtId="216" fontId="92" fillId="0" borderId="48">
      <alignment vertical="center"/>
    </xf>
    <xf numFmtId="216" fontId="92" fillId="0" borderId="48">
      <alignment vertical="center"/>
    </xf>
    <xf numFmtId="214" fontId="92" fillId="0" borderId="48">
      <alignment vertical="center"/>
    </xf>
    <xf numFmtId="214" fontId="92" fillId="0" borderId="48">
      <alignment vertical="center"/>
    </xf>
    <xf numFmtId="184" fontId="92" fillId="0" borderId="48">
      <alignment vertical="center"/>
    </xf>
    <xf numFmtId="184" fontId="92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0" fontId="54" fillId="74" borderId="53" applyNumberFormat="0" applyAlignment="0" applyProtection="0">
      <alignment vertical="center"/>
    </xf>
    <xf numFmtId="0" fontId="103" fillId="0" borderId="50">
      <alignment horizontal="lef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54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184" fontId="76" fillId="0" borderId="48">
      <alignment vertical="center"/>
    </xf>
    <xf numFmtId="9" fontId="17" fillId="0" borderId="0" applyFont="0" applyFill="0" applyBorder="0" applyAlignment="0" applyProtection="0"/>
    <xf numFmtId="214" fontId="76" fillId="0" borderId="48">
      <alignment vertical="center"/>
    </xf>
    <xf numFmtId="217" fontId="76" fillId="0" borderId="48">
      <alignment horizontal="right" vertical="center"/>
    </xf>
    <xf numFmtId="214" fontId="76" fillId="0" borderId="54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5" fontId="76" fillId="0" borderId="54">
      <alignment horizontal="right" vertical="center"/>
    </xf>
    <xf numFmtId="214" fontId="76" fillId="0" borderId="48">
      <alignment vertical="center"/>
    </xf>
    <xf numFmtId="0" fontId="170" fillId="0" borderId="0" applyNumberFormat="0" applyFill="0" applyBorder="0" applyAlignment="0" applyProtection="0">
      <alignment vertical="top"/>
      <protection locked="0"/>
    </xf>
    <xf numFmtId="218" fontId="76" fillId="0" borderId="48">
      <alignment vertical="center"/>
    </xf>
    <xf numFmtId="0" fontId="2" fillId="0" borderId="0"/>
    <xf numFmtId="0" fontId="198" fillId="0" borderId="0">
      <protection locked="0"/>
    </xf>
    <xf numFmtId="216" fontId="76" fillId="0" borderId="54">
      <alignment vertical="center"/>
    </xf>
    <xf numFmtId="214" fontId="76" fillId="0" borderId="48">
      <alignment vertical="center"/>
    </xf>
    <xf numFmtId="218" fontId="76" fillId="0" borderId="54">
      <alignment vertical="center"/>
    </xf>
    <xf numFmtId="215" fontId="76" fillId="0" borderId="54">
      <alignment horizontal="right" vertical="center"/>
    </xf>
    <xf numFmtId="218" fontId="93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3" fontId="76" fillId="0" borderId="48">
      <alignment vertical="center"/>
    </xf>
    <xf numFmtId="213" fontId="76" fillId="0" borderId="54">
      <alignment vertical="center"/>
    </xf>
    <xf numFmtId="3" fontId="129" fillId="0" borderId="54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92" fontId="169" fillId="0" borderId="34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54">
      <alignment vertical="center"/>
    </xf>
    <xf numFmtId="214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10" fontId="101" fillId="78" borderId="41" applyNumberFormat="0" applyBorder="0" applyAlignment="0" applyProtection="0"/>
    <xf numFmtId="184" fontId="76" fillId="0" borderId="54">
      <alignment vertical="center"/>
    </xf>
    <xf numFmtId="0" fontId="2" fillId="0" borderId="0">
      <protection locked="0"/>
    </xf>
    <xf numFmtId="219" fontId="76" fillId="0" borderId="54">
      <alignment horizontal="right" vertical="center"/>
    </xf>
    <xf numFmtId="184" fontId="76" fillId="0" borderId="54">
      <alignment vertical="center"/>
    </xf>
    <xf numFmtId="0" fontId="40" fillId="0" borderId="0" applyNumberFormat="0" applyFill="0" applyBorder="0" applyAlignment="0" applyProtection="0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39" fillId="68" borderId="0" applyNumberFormat="0" applyBorder="0" applyAlignment="0" applyProtection="0">
      <alignment vertical="center"/>
    </xf>
    <xf numFmtId="215" fontId="76" fillId="0" borderId="48">
      <alignment horizontal="right" vertical="center"/>
    </xf>
    <xf numFmtId="292" fontId="169" fillId="0" borderId="34">
      <alignment vertical="center"/>
    </xf>
    <xf numFmtId="213" fontId="76" fillId="0" borderId="48">
      <alignment vertical="center"/>
    </xf>
    <xf numFmtId="0" fontId="2" fillId="0" borderId="0"/>
    <xf numFmtId="0" fontId="37" fillId="0" borderId="0"/>
    <xf numFmtId="219" fontId="76" fillId="0" borderId="54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9" fontId="76" fillId="0" borderId="54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179" fillId="0" borderId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0" fontId="2" fillId="0" borderId="0">
      <protection locked="0"/>
    </xf>
    <xf numFmtId="0" fontId="37" fillId="0" borderId="0"/>
    <xf numFmtId="0" fontId="207" fillId="83" borderId="0"/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315" fontId="2" fillId="0" borderId="0">
      <protection locked="0"/>
    </xf>
    <xf numFmtId="0" fontId="47" fillId="0" borderId="66" applyNumberFormat="0" applyFill="0" applyAlignment="0" applyProtection="0">
      <alignment vertical="center"/>
    </xf>
    <xf numFmtId="213" fontId="76" fillId="0" borderId="48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9" fontId="76" fillId="0" borderId="48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7" fontId="93" fillId="0" borderId="48">
      <alignment horizontal="right" vertical="center"/>
    </xf>
    <xf numFmtId="0" fontId="96" fillId="0" borderId="54" applyNumberFormat="0" applyBorder="0" applyAlignment="0"/>
    <xf numFmtId="213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312" fontId="2" fillId="0" borderId="0">
      <protection locked="0"/>
    </xf>
    <xf numFmtId="312" fontId="2" fillId="0" borderId="0">
      <protection locked="0"/>
    </xf>
    <xf numFmtId="214" fontId="76" fillId="0" borderId="54">
      <alignment vertical="center"/>
    </xf>
    <xf numFmtId="215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52" fillId="0" borderId="27" applyNumberFormat="0" applyFill="0" applyAlignment="0" applyProtection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46" fontId="76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" fontId="129" fillId="0" borderId="54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184" fontId="92" fillId="0" borderId="48">
      <alignment vertical="center"/>
    </xf>
    <xf numFmtId="18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5" fontId="76" fillId="0" borderId="54">
      <alignment horizontal="right"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251" fontId="2" fillId="0" borderId="0" applyFont="0" applyFill="0" applyBorder="0" applyAlignment="0" applyProtection="0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312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0" fontId="2" fillId="0" borderId="0">
      <protection locked="0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0" fontId="103" fillId="0" borderId="50">
      <alignment horizontal="left" vertical="center"/>
    </xf>
    <xf numFmtId="10" fontId="101" fillId="54" borderId="48" applyNumberFormat="0" applyBorder="0" applyAlignment="0" applyProtection="0"/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/>
    <xf numFmtId="0" fontId="2" fillId="0" borderId="0"/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46" fillId="0" borderId="23" applyNumberFormat="0" applyFill="0" applyAlignment="0" applyProtection="0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7" fillId="0" borderId="54">
      <alignment vertical="center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0" fontId="61" fillId="0" borderId="54">
      <alignment horizontal="distributed" vertical="center" justifyLastLine="1"/>
    </xf>
    <xf numFmtId="218" fontId="92" fillId="0" borderId="54">
      <alignment vertical="center"/>
    </xf>
    <xf numFmtId="218" fontId="92" fillId="0" borderId="54">
      <alignment vertical="center"/>
    </xf>
    <xf numFmtId="216" fontId="92" fillId="0" borderId="54">
      <alignment vertical="center"/>
    </xf>
    <xf numFmtId="216" fontId="92" fillId="0" borderId="54">
      <alignment vertical="center"/>
    </xf>
    <xf numFmtId="214" fontId="92" fillId="0" borderId="54">
      <alignment vertical="center"/>
    </xf>
    <xf numFmtId="214" fontId="92" fillId="0" borderId="54">
      <alignment vertical="center"/>
    </xf>
    <xf numFmtId="184" fontId="92" fillId="0" borderId="54">
      <alignment vertical="center"/>
    </xf>
    <xf numFmtId="184" fontId="92" fillId="0" borderId="54">
      <alignment vertical="center"/>
    </xf>
    <xf numFmtId="10" fontId="101" fillId="54" borderId="54" applyNumberFormat="0" applyBorder="0" applyAlignment="0" applyProtection="0"/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94" fontId="166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199" fontId="90" fillId="0" borderId="0" applyFont="0" applyFill="0" applyBorder="0" applyAlignment="0" applyProtection="0"/>
    <xf numFmtId="0" fontId="198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188" fillId="81" borderId="70" applyNumberFormat="0" applyBorder="0" applyAlignment="0">
      <alignment horizontal="left" wrapText="1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8" fillId="0" borderId="0">
      <protection locked="0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24" fontId="2" fillId="0" borderId="0" applyFill="0" applyBorder="0" applyAlignment="0"/>
    <xf numFmtId="246" fontId="76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88" fontId="166" fillId="0" borderId="0">
      <protection locked="0"/>
    </xf>
    <xf numFmtId="0" fontId="2" fillId="0" borderId="0">
      <protection locked="0"/>
    </xf>
    <xf numFmtId="293" fontId="2" fillId="0" borderId="0" applyFont="0" applyFill="0" applyBorder="0" applyAlignment="0" applyProtection="0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90" fontId="166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8" fontId="76" fillId="0" borderId="48">
      <alignment vertical="center"/>
    </xf>
    <xf numFmtId="10" fontId="101" fillId="78" borderId="48" applyNumberFormat="0" applyBorder="0" applyAlignment="0" applyProtection="0"/>
    <xf numFmtId="192" fontId="75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/>
    <xf numFmtId="192" fontId="75" fillId="0" borderId="0">
      <protection locked="0"/>
    </xf>
    <xf numFmtId="0" fontId="38" fillId="60" borderId="0" applyNumberFormat="0" applyBorder="0" applyAlignment="0" applyProtection="0">
      <alignment vertical="center"/>
    </xf>
    <xf numFmtId="312" fontId="2" fillId="0" borderId="0">
      <protection locked="0"/>
    </xf>
    <xf numFmtId="0" fontId="1" fillId="0" borderId="0">
      <alignment vertical="center"/>
    </xf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60" fillId="0" borderId="0" applyFont="0" applyFill="0" applyBorder="0" applyAlignment="0" applyProtection="0"/>
    <xf numFmtId="0" fontId="2" fillId="0" borderId="0"/>
    <xf numFmtId="0" fontId="174" fillId="0" borderId="54" applyNumberFormat="0">
      <alignment horizontal="center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266" fontId="61" fillId="0" borderId="0">
      <protection locked="0"/>
    </xf>
    <xf numFmtId="0" fontId="79" fillId="0" borderId="0"/>
    <xf numFmtId="0" fontId="39" fillId="71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198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191" fontId="81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8" fontId="171" fillId="0" borderId="34">
      <alignment vertical="center"/>
    </xf>
    <xf numFmtId="0" fontId="133" fillId="53" borderId="0"/>
    <xf numFmtId="0" fontId="2" fillId="0" borderId="0">
      <protection locked="0"/>
    </xf>
    <xf numFmtId="0" fontId="39" fillId="68" borderId="0" applyNumberFormat="0" applyBorder="0" applyAlignment="0" applyProtection="0">
      <alignment vertical="center"/>
    </xf>
    <xf numFmtId="0" fontId="79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299" fontId="37" fillId="3" borderId="76" applyBorder="0">
      <alignment horizontal="center"/>
      <protection locked="0"/>
    </xf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37" fillId="53" borderId="76" applyBorder="0">
      <alignment horizontal="center"/>
      <protection locked="0"/>
    </xf>
    <xf numFmtId="217" fontId="76" fillId="0" borderId="48">
      <alignment horizontal="right" vertical="center"/>
    </xf>
    <xf numFmtId="0" fontId="48" fillId="61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40" fontId="60" fillId="0" borderId="0" applyFont="0" applyFill="0" applyBorder="0" applyAlignment="0" applyProtection="0"/>
    <xf numFmtId="12" fontId="37" fillId="3" borderId="76" applyBorder="0">
      <alignment horizontal="center"/>
      <protection locked="0"/>
    </xf>
    <xf numFmtId="297" fontId="101" fillId="54" borderId="0" applyBorder="0">
      <protection locked="0"/>
    </xf>
    <xf numFmtId="284" fontId="2" fillId="0" borderId="0"/>
    <xf numFmtId="0" fontId="203" fillId="0" borderId="0"/>
    <xf numFmtId="298" fontId="37" fillId="0" borderId="0"/>
    <xf numFmtId="49" fontId="200" fillId="53" borderId="0" applyBorder="0">
      <alignment horizontal="centerContinuous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294" fontId="67" fillId="0" borderId="54">
      <alignment horizontal="center" vertical="center"/>
    </xf>
    <xf numFmtId="218" fontId="76" fillId="0" borderId="48">
      <alignment vertical="center"/>
    </xf>
    <xf numFmtId="49" fontId="101" fillId="54" borderId="0" applyBorder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89" fillId="53" borderId="0"/>
    <xf numFmtId="216" fontId="76" fillId="0" borderId="48">
      <alignment vertical="center"/>
    </xf>
    <xf numFmtId="218" fontId="76" fillId="0" borderId="48">
      <alignment vertical="center"/>
    </xf>
    <xf numFmtId="49" fontId="202" fillId="53" borderId="0" applyBorder="0">
      <alignment horizontal="right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1" fontId="64" fillId="0" borderId="0">
      <protection locked="0"/>
    </xf>
    <xf numFmtId="218" fontId="76" fillId="0" borderId="48">
      <alignment vertical="center"/>
    </xf>
    <xf numFmtId="0" fontId="189" fillId="54" borderId="76" applyBorder="0">
      <alignment horizontal="left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93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2" fillId="0" borderId="0"/>
    <xf numFmtId="296" fontId="67" fillId="0" borderId="65" applyFont="0" applyFill="0" applyBorder="0" applyAlignment="0" applyProtection="0">
      <alignment vertical="center"/>
    </xf>
    <xf numFmtId="291" fontId="166" fillId="0" borderId="0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91" fillId="53" borderId="0" applyNumberFormat="0" applyFill="0" applyBorder="0"/>
    <xf numFmtId="216" fontId="76" fillId="0" borderId="48">
      <alignment vertical="center"/>
    </xf>
    <xf numFmtId="0" fontId="17" fillId="0" borderId="0" applyFont="0" applyProtection="0">
      <alignment vertical="center"/>
    </xf>
    <xf numFmtId="218" fontId="76" fillId="0" borderId="48">
      <alignment vertical="center"/>
    </xf>
    <xf numFmtId="0" fontId="39" fillId="68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0" fontId="2" fillId="0" borderId="10">
      <protection locked="0"/>
    </xf>
    <xf numFmtId="217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65" fillId="0" borderId="0"/>
    <xf numFmtId="219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98" fontId="197" fillId="54" borderId="78">
      <alignment horizontal="center"/>
    </xf>
    <xf numFmtId="216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285" fontId="2" fillId="0" borderId="0"/>
    <xf numFmtId="0" fontId="197" fillId="3" borderId="78">
      <alignment horizontal="center" vertical="center"/>
      <protection locked="0"/>
    </xf>
    <xf numFmtId="15" fontId="101" fillId="54" borderId="0" applyBorder="0">
      <protection locked="0"/>
    </xf>
    <xf numFmtId="0" fontId="203" fillId="0" borderId="0"/>
    <xf numFmtId="0" fontId="203" fillId="0" borderId="0"/>
    <xf numFmtId="302" fontId="11" fillId="0" borderId="79" applyFont="0" applyFill="0" applyBorder="0" applyAlignment="0" applyProtection="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129" fillId="0" borderId="56">
      <alignment horizontal="distributed" justifyLastLine="1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49" fontId="101" fillId="54" borderId="55" applyNumberFormat="0" applyBorder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0" fillId="53" borderId="0" applyNumberFormat="0" applyFill="0" applyBorder="0"/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0" fontId="189" fillId="3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4" fontId="184" fillId="0" borderId="34">
      <alignment horizontal="distributed" vertical="center"/>
    </xf>
    <xf numFmtId="219" fontId="76" fillId="0" borderId="48">
      <alignment horizontal="right" vertical="center"/>
    </xf>
    <xf numFmtId="0" fontId="39" fillId="69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180" fontId="2" fillId="0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7" fillId="3" borderId="61" applyBorder="0">
      <protection locked="0"/>
    </xf>
    <xf numFmtId="0" fontId="2" fillId="0" borderId="0">
      <alignment vertical="center"/>
    </xf>
    <xf numFmtId="0" fontId="38" fillId="0" borderId="0">
      <alignment vertical="center"/>
    </xf>
    <xf numFmtId="9" fontId="61" fillId="0" borderId="0" applyFont="0" applyFill="0" applyBorder="0" applyAlignment="0" applyProtection="0"/>
    <xf numFmtId="0" fontId="37" fillId="0" borderId="0"/>
    <xf numFmtId="0" fontId="37" fillId="0" borderId="0"/>
    <xf numFmtId="9" fontId="17" fillId="0" borderId="0" applyFont="0" applyFill="0" applyBorder="0" applyAlignment="0" applyProtection="0"/>
    <xf numFmtId="0" fontId="37" fillId="53" borderId="76" applyBorder="0">
      <alignment horizontal="center"/>
    </xf>
    <xf numFmtId="12" fontId="37" fillId="78" borderId="77" applyNumberFormat="0" applyBorder="0" applyAlignment="0" applyProtection="0">
      <alignment horizontal="center"/>
    </xf>
    <xf numFmtId="0" fontId="195" fillId="54" borderId="76">
      <alignment horizontal="left"/>
    </xf>
    <xf numFmtId="0" fontId="194" fillId="82" borderId="56" applyBorder="0" applyAlignment="0"/>
    <xf numFmtId="246" fontId="172" fillId="0" borderId="63">
      <alignment vertical="center"/>
    </xf>
    <xf numFmtId="0" fontId="101" fillId="53" borderId="0"/>
    <xf numFmtId="299" fontId="37" fillId="54" borderId="74" applyBorder="0">
      <alignment horizontal="center"/>
    </xf>
    <xf numFmtId="0" fontId="47" fillId="0" borderId="93" applyNumberFormat="0" applyFill="0" applyAlignment="0" applyProtection="0">
      <alignment vertical="center"/>
    </xf>
    <xf numFmtId="282" fontId="2" fillId="0" borderId="0"/>
    <xf numFmtId="263" fontId="61" fillId="0" borderId="0">
      <protection locked="0"/>
    </xf>
    <xf numFmtId="297" fontId="101" fillId="53" borderId="72" applyBorder="0"/>
    <xf numFmtId="49" fontId="187" fillId="53" borderId="0" applyBorder="0">
      <alignment horizontal="right"/>
    </xf>
    <xf numFmtId="43" fontId="186" fillId="0" borderId="0" applyFont="0" applyFill="0" applyBorder="0" applyAlignment="0" applyProtection="0"/>
    <xf numFmtId="41" fontId="186" fillId="0" borderId="0" applyFont="0" applyFill="0" applyBorder="0" applyAlignment="0" applyProtection="0"/>
    <xf numFmtId="180" fontId="62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64" fillId="0" borderId="0">
      <protection locked="0"/>
    </xf>
    <xf numFmtId="191" fontId="64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0" fontId="44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6" fontId="168" fillId="0" borderId="34">
      <alignment vertical="center"/>
    </xf>
    <xf numFmtId="0" fontId="38" fillId="59" borderId="0" applyNumberFormat="0" applyBorder="0" applyAlignment="0" applyProtection="0">
      <alignment vertical="center"/>
    </xf>
    <xf numFmtId="0" fontId="13" fillId="0" borderId="34" applyNumberFormat="0" applyFill="0" applyBorder="0" applyProtection="0">
      <alignment horizontal="center" vertical="center"/>
    </xf>
    <xf numFmtId="0" fontId="53" fillId="36" borderId="0" applyNumberFormat="0" applyBorder="0" applyAlignment="0" applyProtection="0">
      <alignment vertical="center"/>
    </xf>
    <xf numFmtId="184" fontId="173" fillId="0" borderId="64">
      <alignment vertical="center"/>
    </xf>
    <xf numFmtId="0" fontId="43" fillId="7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312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Fill="0" applyBorder="0" applyProtection="0"/>
    <xf numFmtId="0" fontId="53" fillId="36" borderId="0" applyNumberFormat="0" applyBorder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7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204" fillId="0" borderId="0" applyFont="0" applyFill="0" applyBorder="0" applyAlignment="0" applyProtection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7" fillId="0" borderId="0"/>
    <xf numFmtId="0" fontId="37" fillId="0" borderId="0"/>
    <xf numFmtId="41" fontId="17" fillId="0" borderId="0" applyFont="0" applyFill="0" applyBorder="0" applyAlignment="0" applyProtection="0"/>
    <xf numFmtId="297" fontId="187" fillId="53" borderId="0"/>
    <xf numFmtId="223" fontId="2" fillId="0" borderId="0">
      <alignment horizontal="center"/>
    </xf>
    <xf numFmtId="0" fontId="37" fillId="53" borderId="76" applyBorder="0">
      <alignment horizontal="center"/>
    </xf>
    <xf numFmtId="0" fontId="201" fillId="53" borderId="0" applyProtection="0">
      <alignment horizontal="centerContinuous" vertical="center"/>
      <protection hidden="1"/>
    </xf>
    <xf numFmtId="0" fontId="37" fillId="3" borderId="61" applyBorder="0">
      <protection locked="0"/>
    </xf>
    <xf numFmtId="0" fontId="10" fillId="53" borderId="62">
      <alignment horizontal="distributed" vertical="center"/>
    </xf>
    <xf numFmtId="0" fontId="196" fillId="53" borderId="0" applyNumberFormat="0" applyFill="0" applyBorder="0"/>
    <xf numFmtId="0" fontId="194" fillId="82" borderId="75" applyBorder="0" applyAlignment="0"/>
    <xf numFmtId="0" fontId="103" fillId="0" borderId="58">
      <alignment horizontal="left" vertical="center"/>
    </xf>
    <xf numFmtId="184" fontId="173" fillId="0" borderId="64">
      <alignment vertical="center"/>
    </xf>
    <xf numFmtId="256" fontId="17" fillId="0" borderId="0" applyFont="0" applyFill="0" applyBorder="0" applyAlignment="0" applyProtection="0"/>
    <xf numFmtId="283" fontId="2" fillId="0" borderId="0"/>
    <xf numFmtId="0" fontId="37" fillId="54" borderId="73" applyBorder="0"/>
    <xf numFmtId="0" fontId="37" fillId="0" borderId="0"/>
    <xf numFmtId="300" fontId="37" fillId="0" borderId="0" applyFont="0" applyFill="0" applyBorder="0" applyAlignment="0" applyProtection="0"/>
    <xf numFmtId="0" fontId="193" fillId="80" borderId="71" applyFont="0" applyBorder="0">
      <alignment horizontal="centerContinuous" vertical="center"/>
    </xf>
    <xf numFmtId="0" fontId="192" fillId="53" borderId="0" applyNumberFormat="0" applyFill="0" applyBorder="0"/>
    <xf numFmtId="191" fontId="64" fillId="0" borderId="0">
      <protection locked="0"/>
    </xf>
    <xf numFmtId="0" fontId="37" fillId="78" borderId="0" applyBorder="0" applyAlignment="0" applyProtection="0"/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44" fontId="186" fillId="0" borderId="0" applyFont="0" applyFill="0" applyBorder="0" applyAlignment="0" applyProtection="0"/>
    <xf numFmtId="42" fontId="186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307" fontId="59" fillId="0" borderId="0" applyNumberFormat="0" applyFont="0" applyFill="0" applyBorder="0" applyProtection="0">
      <alignment horizontal="centerContinuous" vertical="center"/>
    </xf>
    <xf numFmtId="0" fontId="2" fillId="0" borderId="0"/>
    <xf numFmtId="0" fontId="38" fillId="36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0" fontId="2" fillId="0" borderId="0">
      <protection locked="0"/>
    </xf>
    <xf numFmtId="192" fontId="75" fillId="0" borderId="0">
      <protection locked="0"/>
    </xf>
    <xf numFmtId="179" fontId="167" fillId="0" borderId="54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10" fillId="53" borderId="62">
      <alignment horizontal="distributed" vertical="center"/>
    </xf>
    <xf numFmtId="0" fontId="37" fillId="0" borderId="0"/>
    <xf numFmtId="0" fontId="37" fillId="0" borderId="0"/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3" fontId="59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4" fillId="74" borderId="68" applyNumberFormat="0" applyAlignment="0" applyProtection="0">
      <alignment vertical="center"/>
    </xf>
    <xf numFmtId="0" fontId="184" fillId="0" borderId="34">
      <alignment horizontal="distributed" vertical="center"/>
    </xf>
    <xf numFmtId="179" fontId="182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0" fontId="1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85" fillId="0" borderId="0">
      <alignment horizontal="center" vertical="center"/>
    </xf>
    <xf numFmtId="180" fontId="129" fillId="0" borderId="57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8" fillId="0" borderId="69">
      <alignment horizontal="center" vertical="center"/>
    </xf>
    <xf numFmtId="0" fontId="183" fillId="0" borderId="0">
      <alignment vertical="center"/>
      <protection locked="0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" fontId="60" fillId="0" borderId="0" applyFont="0" applyFill="0" applyBorder="0" applyAlignment="0" applyProtection="0"/>
    <xf numFmtId="0" fontId="1" fillId="0" borderId="0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68" fillId="0" borderId="0"/>
    <xf numFmtId="0" fontId="79" fillId="0" borderId="0"/>
    <xf numFmtId="0" fontId="79" fillId="0" borderId="0"/>
    <xf numFmtId="0" fontId="208" fillId="0" borderId="0"/>
    <xf numFmtId="0" fontId="208" fillId="0" borderId="0"/>
    <xf numFmtId="0" fontId="208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79" fillId="0" borderId="0"/>
    <xf numFmtId="0" fontId="68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79" fillId="0" borderId="0"/>
    <xf numFmtId="0" fontId="68" fillId="0" borderId="0"/>
    <xf numFmtId="0" fontId="37" fillId="0" borderId="0"/>
    <xf numFmtId="0" fontId="37" fillId="0" borderId="0"/>
    <xf numFmtId="0" fontId="79" fillId="0" borderId="0"/>
    <xf numFmtId="0" fontId="79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2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68" fillId="0" borderId="0"/>
    <xf numFmtId="0" fontId="68" fillId="0" borderId="0"/>
    <xf numFmtId="0" fontId="68" fillId="0" borderId="0" applyFont="0" applyFill="0" applyBorder="0" applyAlignment="0" applyProtection="0"/>
    <xf numFmtId="0" fontId="68" fillId="0" borderId="0"/>
    <xf numFmtId="0" fontId="68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68" fillId="0" borderId="0"/>
    <xf numFmtId="0" fontId="37" fillId="0" borderId="0"/>
    <xf numFmtId="0" fontId="79" fillId="0" borderId="0"/>
    <xf numFmtId="0" fontId="37" fillId="0" borderId="0"/>
    <xf numFmtId="0" fontId="198" fillId="0" borderId="0">
      <protection locked="0"/>
    </xf>
    <xf numFmtId="310" fontId="2" fillId="0" borderId="0" applyFont="0" applyFill="0" applyBorder="0" applyProtection="0">
      <alignment vertical="center"/>
    </xf>
    <xf numFmtId="316" fontId="2" fillId="0" borderId="0">
      <alignment vertical="center"/>
    </xf>
    <xf numFmtId="315" fontId="2" fillId="0" borderId="0" applyFont="0" applyFill="0" applyBorder="0" applyAlignment="0" applyProtection="0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37" fillId="0" borderId="54">
      <alignment vertical="center"/>
    </xf>
    <xf numFmtId="199" fontId="61" fillId="0" borderId="0">
      <alignment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190" fontId="61" fillId="0" borderId="0">
      <alignment horizontal="center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2" fillId="0" borderId="0"/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0" fontId="64" fillId="0" borderId="0">
      <protection locked="0"/>
    </xf>
    <xf numFmtId="0" fontId="118" fillId="0" borderId="0"/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191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65" fillId="0" borderId="0"/>
    <xf numFmtId="0" fontId="198" fillId="0" borderId="0">
      <protection locked="0"/>
    </xf>
    <xf numFmtId="0" fontId="64" fillId="0" borderId="0">
      <protection locked="0"/>
    </xf>
    <xf numFmtId="0" fontId="189" fillId="0" borderId="0"/>
    <xf numFmtId="0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7" fontId="210" fillId="0" borderId="54" applyFont="0" applyFill="0" applyBorder="0">
      <alignment horizontal="right" vertical="center"/>
    </xf>
    <xf numFmtId="318" fontId="206" fillId="0" borderId="54" applyFill="0" applyBorder="0" applyProtection="0">
      <alignment horizontal="right" vertical="center"/>
    </xf>
    <xf numFmtId="0" fontId="211" fillId="54" borderId="2">
      <alignment horizontal="center" wrapText="1"/>
    </xf>
    <xf numFmtId="0" fontId="212" fillId="0" borderId="0" applyNumberFormat="0" applyFill="0" applyBorder="0" applyAlignment="0" applyProtection="0">
      <alignment vertical="top"/>
      <protection locked="0"/>
    </xf>
    <xf numFmtId="0" fontId="61" fillId="0" borderId="0"/>
    <xf numFmtId="3" fontId="96" fillId="0" borderId="69">
      <alignment horizontal="right" vertical="center"/>
    </xf>
    <xf numFmtId="4" fontId="96" fillId="0" borderId="69">
      <alignment horizontal="right" vertical="center"/>
    </xf>
    <xf numFmtId="0" fontId="213" fillId="0" borderId="0" applyAlignment="0">
      <alignment horizontal="right"/>
    </xf>
    <xf numFmtId="0" fontId="197" fillId="0" borderId="0"/>
    <xf numFmtId="0" fontId="214" fillId="0" borderId="0"/>
    <xf numFmtId="0" fontId="215" fillId="0" borderId="0" applyNumberFormat="0" applyFill="0" applyBorder="0" applyAlignment="0" applyProtection="0">
      <alignment vertical="top"/>
      <protection locked="0"/>
    </xf>
    <xf numFmtId="319" fontId="96" fillId="0" borderId="54">
      <alignment vertical="center"/>
    </xf>
    <xf numFmtId="320" fontId="76" fillId="0" borderId="54" applyFill="0" applyBorder="0" applyProtection="0">
      <alignment horizontal="right" vertical="center"/>
    </xf>
    <xf numFmtId="321" fontId="96" fillId="0" borderId="54">
      <alignment horizontal="right" vertical="center"/>
    </xf>
    <xf numFmtId="322" fontId="96" fillId="0" borderId="54">
      <alignment vertical="center"/>
    </xf>
    <xf numFmtId="323" fontId="96" fillId="0" borderId="54">
      <alignment vertical="center"/>
    </xf>
    <xf numFmtId="324" fontId="206" fillId="0" borderId="54" applyFont="0" applyFill="0" applyBorder="0">
      <alignment horizontal="right" vertical="center"/>
    </xf>
    <xf numFmtId="0" fontId="216" fillId="53" borderId="0" applyNumberFormat="0" applyFont="0" applyFill="0" applyBorder="0" applyAlignment="0">
      <alignment vertical="center"/>
    </xf>
    <xf numFmtId="0" fontId="37" fillId="0" borderId="0"/>
    <xf numFmtId="225" fontId="59" fillId="0" borderId="0">
      <alignment vertical="center"/>
    </xf>
    <xf numFmtId="325" fontId="59" fillId="0" borderId="0">
      <alignment vertical="center"/>
    </xf>
    <xf numFmtId="325" fontId="59" fillId="0" borderId="0">
      <alignment vertical="distributed"/>
    </xf>
    <xf numFmtId="49" fontId="217" fillId="0" borderId="0" applyFill="0" applyBorder="0" applyProtection="0">
      <alignment horizontal="centerContinuous" vertical="center"/>
    </xf>
    <xf numFmtId="326" fontId="61" fillId="0" borderId="54" applyFont="0" applyFill="0" applyBorder="0" applyProtection="0">
      <alignment horizontal="right" vertical="center"/>
    </xf>
    <xf numFmtId="327" fontId="61" fillId="0" borderId="54" applyFont="0" applyFill="0" applyBorder="0">
      <alignment horizontal="right" vertical="center"/>
    </xf>
    <xf numFmtId="328" fontId="206" fillId="0" borderId="54" applyFont="0" applyFill="0" applyBorder="0">
      <alignment horizontal="right" vertical="center"/>
    </xf>
    <xf numFmtId="41" fontId="205" fillId="0" borderId="34">
      <alignment horizontal="center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0" fontId="68" fillId="0" borderId="69">
      <alignment vertical="center"/>
    </xf>
    <xf numFmtId="39" fontId="206" fillId="0" borderId="54" applyFont="0" applyFill="0" applyBorder="0">
      <alignment horizontal="right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329" fontId="61" fillId="0" borderId="0" applyFont="0" applyFill="0" applyBorder="0" applyProtection="0">
      <alignment horizontal="center" vertical="center"/>
    </xf>
    <xf numFmtId="330" fontId="61" fillId="0" borderId="0" applyFont="0" applyFill="0" applyBorder="0" applyProtection="0">
      <alignment horizontal="center" vertical="center"/>
    </xf>
    <xf numFmtId="0" fontId="119" fillId="0" borderId="0"/>
    <xf numFmtId="0" fontId="79" fillId="0" borderId="0"/>
    <xf numFmtId="331" fontId="96" fillId="0" borderId="54" applyBorder="0">
      <alignment vertical="center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11" fontId="2" fillId="0" borderId="0" applyFont="0" applyFill="0" applyBorder="0" applyAlignment="0" applyProtection="0"/>
    <xf numFmtId="212" fontId="61" fillId="0" borderId="0" applyFont="0" applyFill="0" applyBorder="0" applyAlignment="0" applyProtection="0"/>
    <xf numFmtId="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0" fontId="87" fillId="0" borderId="0" applyNumberFormat="0" applyBorder="0" applyAlignment="0">
      <alignment horizontal="centerContinuous" vertical="center"/>
    </xf>
    <xf numFmtId="0" fontId="121" fillId="84" borderId="0"/>
    <xf numFmtId="1" fontId="129" fillId="78" borderId="0" applyNumberFormat="0" applyFont="0" applyFill="0" applyBorder="0" applyAlignment="0">
      <alignment vertical="center"/>
    </xf>
    <xf numFmtId="0" fontId="216" fillId="53" borderId="0" applyNumberFormat="0" applyFont="0" applyFill="0" applyBorder="0" applyAlignment="0">
      <alignment vertical="center"/>
    </xf>
    <xf numFmtId="1" fontId="218" fillId="78" borderId="0" applyNumberFormat="0" applyFont="0" applyFill="0" applyBorder="0" applyAlignment="0">
      <alignment vertical="center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226" fontId="61" fillId="0" borderId="0" applyFont="0" applyFill="0" applyBorder="0" applyProtection="0">
      <alignment vertical="center"/>
    </xf>
    <xf numFmtId="38" fontId="59" fillId="0" borderId="0" applyFont="0" applyFill="0" applyBorder="0" applyProtection="0">
      <alignment vertical="center"/>
    </xf>
    <xf numFmtId="191" fontId="81" fillId="0" borderId="0">
      <protection locked="0"/>
    </xf>
    <xf numFmtId="225" fontId="68" fillId="0" borderId="59"/>
    <xf numFmtId="332" fontId="60" fillId="0" borderId="0" applyFont="0" applyFill="0" applyBorder="0" applyAlignment="0" applyProtection="0"/>
    <xf numFmtId="333" fontId="60" fillId="0" borderId="0" applyFont="0" applyFill="0" applyBorder="0" applyAlignment="0" applyProtection="0"/>
    <xf numFmtId="334" fontId="60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2" fillId="0" borderId="0"/>
    <xf numFmtId="0" fontId="219" fillId="0" borderId="0" applyNumberFormat="0" applyFill="0" applyBorder="0" applyAlignment="0" applyProtection="0">
      <alignment vertical="top"/>
      <protection locked="0"/>
    </xf>
    <xf numFmtId="180" fontId="61" fillId="0" borderId="83"/>
    <xf numFmtId="0" fontId="56" fillId="0" borderId="0">
      <alignment vertical="center"/>
    </xf>
    <xf numFmtId="0" fontId="221" fillId="0" borderId="0"/>
    <xf numFmtId="41" fontId="221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192" fontId="75" fillId="0" borderId="0">
      <protection locked="0"/>
    </xf>
    <xf numFmtId="0" fontId="222" fillId="0" borderId="0">
      <alignment vertical="center"/>
    </xf>
    <xf numFmtId="0" fontId="17" fillId="0" borderId="0"/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41" fillId="74" borderId="60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251" fontId="17" fillId="0" borderId="4" applyBorder="0"/>
    <xf numFmtId="0" fontId="4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185" fontId="17" fillId="0" borderId="4"/>
    <xf numFmtId="259" fontId="17" fillId="0" borderId="4"/>
    <xf numFmtId="41" fontId="17" fillId="0" borderId="0" applyFont="0" applyFill="0" applyBorder="0" applyAlignment="0" applyProtection="0"/>
    <xf numFmtId="180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48" fillId="61" borderId="60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4" fillId="74" borderId="68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10" fillId="0" borderId="0"/>
    <xf numFmtId="0" fontId="38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1" fontId="222" fillId="0" borderId="0" applyFont="0" applyFill="0" applyBorder="0" applyAlignment="0" applyProtection="0">
      <alignment vertical="center"/>
    </xf>
    <xf numFmtId="0" fontId="144" fillId="0" borderId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2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41" fontId="17" fillId="0" borderId="0" applyFont="0" applyFill="0" applyBorder="0" applyAlignment="0" applyProtection="0"/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299" fontId="37" fillId="3" borderId="76" applyBorder="0">
      <alignment horizontal="center"/>
      <protection locked="0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12" fontId="37" fillId="3" borderId="76" applyBorder="0">
      <alignment horizontal="center"/>
      <protection locked="0"/>
    </xf>
    <xf numFmtId="12" fontId="37" fillId="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12" fontId="37" fillId="3" borderId="76" applyBorder="0">
      <alignment horizontal="center"/>
      <protection locked="0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41" fontId="38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225" fontId="79" fillId="0" borderId="0" applyFont="0" applyFill="0" applyBorder="0" applyAlignment="0" applyProtection="0"/>
    <xf numFmtId="225" fontId="7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23" fillId="0" borderId="0">
      <alignment vertical="center"/>
    </xf>
    <xf numFmtId="0" fontId="17" fillId="0" borderId="0"/>
    <xf numFmtId="225" fontId="79" fillId="0" borderId="0" applyFont="0" applyFill="0" applyBorder="0" applyAlignment="0" applyProtection="0"/>
    <xf numFmtId="337" fontId="2" fillId="0" borderId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76" fillId="0" borderId="0">
      <alignment vertical="center"/>
    </xf>
    <xf numFmtId="0" fontId="224" fillId="0" borderId="0">
      <alignment vertical="center"/>
    </xf>
    <xf numFmtId="0" fontId="76" fillId="0" borderId="0">
      <alignment vertical="center"/>
    </xf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338" fontId="2" fillId="0" borderId="0" applyFont="0" applyFill="0" applyBorder="0" applyAlignment="0" applyProtection="0"/>
    <xf numFmtId="180" fontId="37" fillId="0" borderId="0" applyFont="0" applyFill="0" applyBorder="0" applyAlignment="0" applyProtection="0"/>
    <xf numFmtId="38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0" fontId="37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9" fontId="225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225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61" fillId="0" borderId="0" applyFont="0" applyFill="0" applyBorder="0" applyAlignment="0" applyProtection="0"/>
    <xf numFmtId="340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54" fillId="74" borderId="95" applyNumberFormat="0" applyAlignment="0" applyProtection="0">
      <alignment vertical="center"/>
    </xf>
    <xf numFmtId="0" fontId="176" fillId="0" borderId="63">
      <alignment vertical="center"/>
    </xf>
    <xf numFmtId="4" fontId="64" fillId="0" borderId="0">
      <protection locked="0"/>
    </xf>
    <xf numFmtId="179" fontId="11" fillId="42" borderId="92" applyBorder="0" applyProtection="0">
      <alignment vertical="center"/>
    </xf>
    <xf numFmtId="214" fontId="176" fillId="0" borderId="94">
      <alignment vertical="center"/>
    </xf>
    <xf numFmtId="49" fontId="17" fillId="0" borderId="91" applyNumberFormat="0" applyAlignment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191" fontId="198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91" fontId="198" fillId="0" borderId="0">
      <protection locked="0"/>
    </xf>
    <xf numFmtId="191" fontId="198" fillId="0" borderId="0">
      <protection locked="0"/>
    </xf>
    <xf numFmtId="0" fontId="226" fillId="0" borderId="36"/>
    <xf numFmtId="0" fontId="227" fillId="0" borderId="36"/>
    <xf numFmtId="3" fontId="209" fillId="0" borderId="81">
      <alignment horizontal="right" vertical="center"/>
    </xf>
    <xf numFmtId="337" fontId="2" fillId="0" borderId="0" applyFill="0" applyBorder="0" applyAlignment="0" applyProtection="0"/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190" fontId="61" fillId="0" borderId="0">
      <alignment horizontal="center" vertical="center"/>
    </xf>
    <xf numFmtId="341" fontId="61" fillId="0" borderId="0">
      <alignment horizontal="center" vertical="center"/>
    </xf>
    <xf numFmtId="180" fontId="61" fillId="0" borderId="84" applyBorder="0"/>
    <xf numFmtId="337" fontId="2" fillId="0" borderId="0" applyFill="0" applyBorder="0" applyAlignment="0" applyProtection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0" fontId="61" fillId="0" borderId="84" applyBorder="0"/>
    <xf numFmtId="225" fontId="189" fillId="0" borderId="0" applyFont="0" applyFill="0" applyBorder="0" applyAlignment="0" applyProtection="0"/>
    <xf numFmtId="191" fontId="198" fillId="0" borderId="0">
      <protection locked="0"/>
    </xf>
    <xf numFmtId="337" fontId="2" fillId="0" borderId="0" applyFill="0" applyBorder="0" applyAlignment="0" applyProtection="0"/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225" fontId="79" fillId="0" borderId="0" applyFont="0" applyFill="0" applyBorder="0" applyAlignment="0" applyProtection="0"/>
    <xf numFmtId="0" fontId="37" fillId="0" borderId="0" applyFont="0" applyFill="0" applyBorder="0" applyAlignment="0" applyProtection="0"/>
    <xf numFmtId="342" fontId="65" fillId="0" borderId="0" applyFont="0" applyFill="0" applyBorder="0" applyAlignment="0" applyProtection="0"/>
    <xf numFmtId="343" fontId="65" fillId="0" borderId="0" applyFont="0" applyFill="0" applyBorder="0" applyAlignment="0" applyProtection="0"/>
    <xf numFmtId="191" fontId="198" fillId="0" borderId="0">
      <protection locked="0"/>
    </xf>
    <xf numFmtId="344" fontId="2" fillId="0" borderId="0" applyFont="0" applyFill="0" applyBorder="0" applyAlignment="0" applyProtection="0"/>
    <xf numFmtId="329" fontId="2" fillId="0" borderId="0" applyFont="0" applyFill="0" applyBorder="0" applyAlignment="0" applyProtection="0"/>
    <xf numFmtId="191" fontId="198" fillId="0" borderId="0">
      <protection locked="0"/>
    </xf>
    <xf numFmtId="191" fontId="198" fillId="0" borderId="0">
      <protection locked="0"/>
    </xf>
    <xf numFmtId="0" fontId="4" fillId="0" borderId="0" applyNumberForma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62" fillId="0" borderId="0"/>
    <xf numFmtId="0" fontId="118" fillId="0" borderId="0"/>
    <xf numFmtId="0" fontId="228" fillId="0" borderId="0" applyFill="0" applyBorder="0" applyAlignment="0"/>
    <xf numFmtId="0" fontId="41" fillId="74" borderId="60" applyNumberFormat="0" applyAlignment="0" applyProtection="0">
      <alignment vertical="center"/>
    </xf>
    <xf numFmtId="191" fontId="198" fillId="0" borderId="32">
      <protection locked="0"/>
    </xf>
    <xf numFmtId="336" fontId="61" fillId="0" borderId="0">
      <protection locked="0"/>
    </xf>
    <xf numFmtId="190" fontId="118" fillId="0" borderId="0" applyFont="0" applyFill="0" applyBorder="0" applyAlignment="0" applyProtection="0"/>
    <xf numFmtId="268" fontId="79" fillId="0" borderId="0"/>
    <xf numFmtId="0" fontId="61" fillId="0" borderId="0" applyFont="0" applyFill="0" applyBorder="0" applyAlignment="0" applyProtection="0"/>
    <xf numFmtId="0" fontId="2" fillId="0" borderId="0" applyFill="0" applyBorder="0" applyAlignment="0" applyProtection="0"/>
    <xf numFmtId="0" fontId="37" fillId="0" borderId="0" applyFont="0" applyFill="0" applyBorder="0" applyAlignment="0" applyProtection="0"/>
    <xf numFmtId="336" fontId="61" fillId="0" borderId="0">
      <protection locked="0"/>
    </xf>
    <xf numFmtId="0" fontId="2" fillId="0" borderId="0" applyFont="0" applyFill="0" applyBorder="0" applyAlignment="0" applyProtection="0"/>
    <xf numFmtId="0" fontId="2" fillId="0" borderId="0"/>
    <xf numFmtId="336" fontId="61" fillId="0" borderId="0">
      <protection locked="0"/>
    </xf>
    <xf numFmtId="0" fontId="60" fillId="0" borderId="0" applyFont="0" applyFill="0" applyBorder="0" applyAlignment="0" applyProtection="0"/>
    <xf numFmtId="187" fontId="2" fillId="0" borderId="0"/>
    <xf numFmtId="345" fontId="189" fillId="0" borderId="0" applyFill="0" applyBorder="0">
      <alignment horizontal="centerContinuous"/>
    </xf>
    <xf numFmtId="191" fontId="198" fillId="0" borderId="0">
      <protection locked="0"/>
    </xf>
    <xf numFmtId="191" fontId="198" fillId="0" borderId="0">
      <protection locked="0"/>
    </xf>
    <xf numFmtId="180" fontId="37" fillId="0" borderId="0" applyFont="0" applyFill="0" applyBorder="0" applyAlignment="0" applyProtection="0"/>
    <xf numFmtId="256" fontId="2" fillId="0" borderId="0" applyFont="0" applyFill="0" applyBorder="0" applyAlignment="0" applyProtection="0"/>
    <xf numFmtId="336" fontId="61" fillId="0" borderId="0">
      <protection locked="0"/>
    </xf>
    <xf numFmtId="346" fontId="61" fillId="0" borderId="0"/>
    <xf numFmtId="0" fontId="2" fillId="0" borderId="0" applyFill="0" applyBorder="0" applyAlignment="0" applyProtection="0"/>
    <xf numFmtId="38" fontId="101" fillId="78" borderId="0" applyNumberFormat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10" fontId="101" fillId="78" borderId="54" applyNumberFormat="0" applyBorder="0" applyAlignment="0" applyProtection="0"/>
    <xf numFmtId="0" fontId="37" fillId="3" borderId="61" applyBorder="0">
      <protection locked="0"/>
    </xf>
    <xf numFmtId="0" fontId="164" fillId="0" borderId="3" applyFont="0" applyBorder="0" applyAlignment="0">
      <alignment horizontal="center" vertical="center"/>
    </xf>
    <xf numFmtId="325" fontId="2" fillId="0" borderId="0">
      <alignment horizontal="left"/>
    </xf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347" fontId="60" fillId="0" borderId="0" applyFont="0" applyFill="0" applyBorder="0" applyAlignment="0" applyProtection="0"/>
    <xf numFmtId="348" fontId="60" fillId="0" borderId="0" applyFont="0" applyFill="0" applyBorder="0" applyAlignment="0" applyProtection="0"/>
    <xf numFmtId="185" fontId="174" fillId="0" borderId="0">
      <alignment horizontal="centerContinuous" vertical="center"/>
    </xf>
    <xf numFmtId="225" fontId="37" fillId="0" borderId="0" applyFont="0" applyFill="0" applyBorder="0" applyAlignment="0" applyProtection="0"/>
    <xf numFmtId="337" fontId="2" fillId="0" borderId="0" applyFill="0" applyBorder="0" applyAlignment="0" applyProtection="0"/>
    <xf numFmtId="0" fontId="61" fillId="0" borderId="0"/>
    <xf numFmtId="0" fontId="37" fillId="0" borderId="0"/>
    <xf numFmtId="0" fontId="2" fillId="77" borderId="61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 applyFill="0" applyBorder="0" applyAlignment="0" applyProtection="0"/>
    <xf numFmtId="40" fontId="60" fillId="0" borderId="0" applyFont="0" applyFill="0" applyBorder="0" applyAlignment="0" applyProtection="0"/>
    <xf numFmtId="0" fontId="54" fillId="74" borderId="68" applyNumberFormat="0" applyAlignment="0" applyProtection="0">
      <alignment vertical="center"/>
    </xf>
    <xf numFmtId="336" fontId="61" fillId="0" borderId="0">
      <protection locked="0"/>
    </xf>
    <xf numFmtId="281" fontId="2" fillId="0" borderId="0">
      <protection locked="0"/>
    </xf>
    <xf numFmtId="225" fontId="189" fillId="0" borderId="0" applyFont="0" applyFill="0" applyBorder="0" applyAlignment="0" applyProtection="0"/>
    <xf numFmtId="225" fontId="189" fillId="0" borderId="0" applyFont="0" applyFill="0" applyBorder="0" applyAlignment="0" applyProtection="0"/>
    <xf numFmtId="38" fontId="60" fillId="0" borderId="0" applyFont="0" applyFill="0" applyBorder="0" applyAlignment="0" applyProtection="0"/>
    <xf numFmtId="349" fontId="2" fillId="0" borderId="0" applyFont="0" applyFill="0" applyBorder="0" applyAlignment="0" applyProtection="0"/>
    <xf numFmtId="225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350" fontId="2" fillId="0" borderId="0" applyFill="0" applyBorder="0" applyAlignment="0" applyProtection="0"/>
    <xf numFmtId="351" fontId="11" fillId="0" borderId="34" applyFont="0" applyBorder="0">
      <alignment horizontal="center" vertical="center"/>
    </xf>
    <xf numFmtId="40" fontId="60" fillId="0" borderId="0" applyFont="0" applyFill="0" applyBorder="0" applyAlignment="0" applyProtection="0"/>
    <xf numFmtId="352" fontId="2" fillId="0" borderId="0">
      <alignment horizontal="center"/>
    </xf>
    <xf numFmtId="0" fontId="110" fillId="53" borderId="0">
      <alignment horizontal="centerContinuous"/>
    </xf>
    <xf numFmtId="353" fontId="189" fillId="0" borderId="0" applyFill="0" applyBorder="0">
      <alignment horizontal="centerContinuous"/>
    </xf>
    <xf numFmtId="336" fontId="61" fillId="0" borderId="42">
      <protection locked="0"/>
    </xf>
    <xf numFmtId="0" fontId="229" fillId="0" borderId="0" applyNumberFormat="0" applyFill="0" applyBorder="0" applyAlignment="0" applyProtection="0"/>
    <xf numFmtId="292" fontId="230" fillId="0" borderId="34">
      <alignment vertical="center"/>
    </xf>
    <xf numFmtId="292" fontId="230" fillId="0" borderId="34">
      <alignment vertical="center"/>
    </xf>
    <xf numFmtId="0" fontId="127" fillId="0" borderId="88" applyBorder="0">
      <alignment horizontal="distributed"/>
      <protection locked="0"/>
    </xf>
    <xf numFmtId="3" fontId="160" fillId="0" borderId="34" applyNumberFormat="0" applyAlignment="0">
      <alignment vertical="center"/>
    </xf>
    <xf numFmtId="354" fontId="2" fillId="0" borderId="0" applyFill="0" applyBorder="0">
      <alignment horizontal="center" vertical="center"/>
    </xf>
    <xf numFmtId="179" fontId="2" fillId="0" borderId="89" applyFill="0" applyBorder="0">
      <alignment horizontal="center" vertical="center"/>
      <protection locked="0"/>
    </xf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280" fontId="2" fillId="0" borderId="90">
      <alignment horizontal="center"/>
      <protection locked="0"/>
    </xf>
    <xf numFmtId="286" fontId="2" fillId="0" borderId="90">
      <alignment horizontal="center"/>
      <protection locked="0"/>
    </xf>
    <xf numFmtId="280" fontId="2" fillId="0" borderId="90">
      <alignment horizontal="center"/>
      <protection locked="0"/>
    </xf>
    <xf numFmtId="281" fontId="2" fillId="0" borderId="90">
      <alignment horizontal="center"/>
      <protection locked="0"/>
    </xf>
    <xf numFmtId="251" fontId="2" fillId="0" borderId="55" applyFill="0" applyBorder="0">
      <alignment horizontal="center" vertical="center"/>
      <protection locked="0"/>
    </xf>
    <xf numFmtId="0" fontId="231" fillId="0" borderId="0" applyProtection="0"/>
    <xf numFmtId="355" fontId="182" fillId="0" borderId="85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9" fontId="72" fillId="0" borderId="0" applyFont="0" applyFill="0" applyBorder="0" applyAlignment="0" applyProtection="0">
      <alignment vertical="center"/>
    </xf>
    <xf numFmtId="0" fontId="61" fillId="0" borderId="0"/>
    <xf numFmtId="360" fontId="121" fillId="0" borderId="4" applyBorder="0"/>
    <xf numFmtId="49" fontId="127" fillId="0" borderId="59" applyFill="0" applyBorder="0">
      <alignment horizontal="center" vertical="center"/>
      <protection locked="0"/>
    </xf>
    <xf numFmtId="0" fontId="120" fillId="0" borderId="0" applyNumberFormat="0" applyFont="0" applyFill="0" applyBorder="0" applyProtection="0">
      <alignment horizontal="centerContinuous" vertical="center"/>
    </xf>
    <xf numFmtId="0" fontId="2" fillId="0" borderId="0" applyNumberFormat="0" applyFill="0" applyBorder="0" applyProtection="0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246" fontId="120" fillId="0" borderId="0" applyNumberFormat="0" applyFont="0" applyFill="0" applyBorder="0" applyProtection="0">
      <alignment horizontal="centerContinuous" vertical="center"/>
    </xf>
    <xf numFmtId="246" fontId="233" fillId="0" borderId="63">
      <alignment vertical="center"/>
    </xf>
    <xf numFmtId="0" fontId="216" fillId="0" borderId="0" applyProtection="0">
      <alignment vertical="center"/>
      <protection locked="0"/>
    </xf>
    <xf numFmtId="361" fontId="121" fillId="0" borderId="4"/>
    <xf numFmtId="362" fontId="121" fillId="0" borderId="4"/>
    <xf numFmtId="0" fontId="10" fillId="0" borderId="0"/>
    <xf numFmtId="0" fontId="165" fillId="0" borderId="0" applyNumberFormat="0" applyFill="0" applyBorder="0" applyAlignment="0">
      <alignment horizontal="center" vertical="center" shrinkToFit="1"/>
    </xf>
    <xf numFmtId="1" fontId="120" fillId="0" borderId="0" applyFont="0" applyFill="0" applyBorder="0" applyProtection="0">
      <alignment horizontal="centerContinuous" vertical="center"/>
    </xf>
    <xf numFmtId="235" fontId="234" fillId="0" borderId="0">
      <alignment vertical="center"/>
    </xf>
    <xf numFmtId="246" fontId="2" fillId="0" borderId="0" applyFill="0" applyBorder="0" applyProtection="0">
      <alignment horizontal="center" vertical="center"/>
    </xf>
    <xf numFmtId="0" fontId="120" fillId="0" borderId="0" applyFont="0" applyFill="0" applyBorder="0" applyProtection="0">
      <alignment horizontal="centerContinuous" vertical="center"/>
    </xf>
    <xf numFmtId="185" fontId="120" fillId="0" borderId="0" applyFont="0" applyFill="0" applyBorder="0" applyProtection="0">
      <alignment horizontal="centerContinuous" vertical="center"/>
    </xf>
    <xf numFmtId="363" fontId="120" fillId="0" borderId="34" applyFont="0" applyFill="0" applyBorder="0" applyProtection="0">
      <alignment horizontal="right" vertical="center"/>
      <protection locked="0"/>
    </xf>
    <xf numFmtId="363" fontId="6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5" fillId="0" borderId="34">
      <alignment vertical="center"/>
    </xf>
    <xf numFmtId="0" fontId="236" fillId="0" borderId="59" applyBorder="0">
      <alignment horizontal="distributed" vertical="center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364" fontId="11" fillId="0" borderId="0" applyFill="0" applyBorder="0">
      <alignment horizontal="centerContinuous"/>
    </xf>
    <xf numFmtId="365" fontId="11" fillId="0" borderId="0" applyFill="0" applyBorder="0">
      <alignment horizontal="centerContinuous"/>
    </xf>
    <xf numFmtId="0" fontId="38" fillId="0" borderId="0">
      <alignment vertical="center"/>
    </xf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366" fontId="2" fillId="0" borderId="0" applyFont="0" applyFill="0" applyBorder="0" applyAlignment="0" applyProtection="0"/>
    <xf numFmtId="367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68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366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38" fillId="0" borderId="0" applyFont="0" applyBorder="0">
      <alignment horizontal="centerContinuous" vertical="center"/>
    </xf>
    <xf numFmtId="0" fontId="220" fillId="0" borderId="0" applyFill="0" applyProtection="0">
      <alignment horizontal="left" vertical="center"/>
    </xf>
    <xf numFmtId="369" fontId="189" fillId="0" borderId="0" applyFill="0" applyBorder="0">
      <alignment horizontal="centerContinuous"/>
    </xf>
    <xf numFmtId="214" fontId="239" fillId="0" borderId="34">
      <alignment vertical="center"/>
    </xf>
    <xf numFmtId="214" fontId="239" fillId="0" borderId="34">
      <alignment vertical="center"/>
    </xf>
    <xf numFmtId="214" fontId="239" fillId="0" borderId="34">
      <alignment vertical="center"/>
    </xf>
    <xf numFmtId="370" fontId="11" fillId="0" borderId="0" applyFill="0" applyBorder="0">
      <alignment horizontal="centerContinuous"/>
    </xf>
    <xf numFmtId="371" fontId="11" fillId="0" borderId="0" applyFill="0" applyBorder="0">
      <alignment horizontal="centerContinuous"/>
    </xf>
    <xf numFmtId="0" fontId="240" fillId="0" borderId="0">
      <alignment vertical="center"/>
      <protection locked="0"/>
    </xf>
    <xf numFmtId="0" fontId="241" fillId="0" borderId="34">
      <alignment horizontal="distributed" vertical="center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61" fillId="0" borderId="2">
      <alignment horizontal="center" vertical="center"/>
    </xf>
    <xf numFmtId="180" fontId="68" fillId="0" borderId="80">
      <alignment vertical="center"/>
    </xf>
    <xf numFmtId="0" fontId="37" fillId="0" borderId="54"/>
    <xf numFmtId="38" fontId="243" fillId="0" borderId="82">
      <alignment horizontal="right" vertical="center"/>
    </xf>
    <xf numFmtId="372" fontId="244" fillId="0" borderId="86"/>
    <xf numFmtId="279" fontId="127" fillId="0" borderId="54">
      <alignment vertical="center"/>
    </xf>
    <xf numFmtId="0" fontId="76" fillId="0" borderId="0"/>
    <xf numFmtId="38" fontId="61" fillId="0" borderId="91">
      <alignment horizontal="right"/>
    </xf>
    <xf numFmtId="0" fontId="68" fillId="0" borderId="54" applyNumberFormat="0" applyFont="0" applyFill="0" applyAlignment="0" applyProtection="0"/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2" fillId="0" borderId="0"/>
    <xf numFmtId="221" fontId="2" fillId="0" borderId="0">
      <protection locked="0"/>
    </xf>
    <xf numFmtId="356" fontId="6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2" fillId="0" borderId="0"/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0" fontId="2" fillId="0" borderId="0"/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4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222" fillId="0" borderId="0">
      <alignment vertical="center"/>
    </xf>
    <xf numFmtId="0" fontId="38" fillId="0" borderId="0">
      <alignment vertical="center"/>
    </xf>
    <xf numFmtId="0" fontId="61" fillId="0" borderId="0"/>
    <xf numFmtId="214" fontId="241" fillId="0" borderId="34">
      <alignment horizontal="distributed" vertical="center"/>
    </xf>
    <xf numFmtId="0" fontId="68" fillId="0" borderId="0" applyProtection="0"/>
    <xf numFmtId="276" fontId="64" fillId="0" borderId="0">
      <protection locked="0"/>
    </xf>
    <xf numFmtId="277" fontId="64" fillId="0" borderId="0">
      <protection locked="0"/>
    </xf>
    <xf numFmtId="0" fontId="56" fillId="0" borderId="0">
      <alignment vertical="center"/>
    </xf>
    <xf numFmtId="0" fontId="2" fillId="0" borderId="0">
      <protection locked="0"/>
    </xf>
    <xf numFmtId="41" fontId="56" fillId="0" borderId="0" applyFont="0" applyFill="0" applyBorder="0" applyAlignment="0" applyProtection="0">
      <alignment vertical="center"/>
    </xf>
    <xf numFmtId="0" fontId="2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0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8" fillId="0" borderId="0">
      <alignment vertical="center"/>
    </xf>
    <xf numFmtId="41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23" fontId="2" fillId="0" borderId="0">
      <alignment horizontal="center"/>
    </xf>
    <xf numFmtId="0" fontId="2" fillId="0" borderId="0">
      <protection locked="0"/>
    </xf>
    <xf numFmtId="284" fontId="2" fillId="0" borderId="0"/>
    <xf numFmtId="180" fontId="2" fillId="0" borderId="0">
      <alignment horizontal="left"/>
    </xf>
    <xf numFmtId="283" fontId="2" fillId="0" borderId="0"/>
    <xf numFmtId="256" fontId="17" fillId="0" borderId="0" applyFont="0" applyFill="0" applyBorder="0" applyAlignment="0" applyProtection="0"/>
    <xf numFmtId="282" fontId="2" fillId="0" borderId="0"/>
    <xf numFmtId="285" fontId="2" fillId="0" borderId="0"/>
    <xf numFmtId="4" fontId="64" fillId="0" borderId="0">
      <protection locked="0"/>
    </xf>
    <xf numFmtId="224" fontId="2" fillId="0" borderId="0" applyFill="0" applyBorder="0" applyAlignment="0"/>
    <xf numFmtId="38" fontId="101" fillId="53" borderId="0" applyNumberFormat="0" applyBorder="0" applyAlignment="0" applyProtection="0"/>
    <xf numFmtId="0" fontId="194" fillId="82" borderId="75" applyBorder="0" applyAlignment="0"/>
    <xf numFmtId="4" fontId="64" fillId="0" borderId="0">
      <protection locked="0"/>
    </xf>
    <xf numFmtId="290" fontId="166" fillId="0" borderId="0">
      <protection locked="0"/>
    </xf>
    <xf numFmtId="194" fontId="166" fillId="0" borderId="0">
      <protection locked="0"/>
    </xf>
    <xf numFmtId="214" fontId="184" fillId="0" borderId="34">
      <alignment horizontal="distributed" vertical="center"/>
    </xf>
    <xf numFmtId="0" fontId="17" fillId="0" borderId="0" applyFont="0" applyProtection="0">
      <alignment vertical="center"/>
    </xf>
    <xf numFmtId="288" fontId="16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29" fillId="0" borderId="57" applyFont="0" applyFill="0" applyBorder="0" applyAlignment="0" applyProtection="0">
      <alignment vertical="center"/>
    </xf>
    <xf numFmtId="301" fontId="37" fillId="0" borderId="54"/>
    <xf numFmtId="0" fontId="2" fillId="0" borderId="0">
      <protection locked="0"/>
    </xf>
    <xf numFmtId="0" fontId="2" fillId="0" borderId="0">
      <protection locked="0"/>
    </xf>
    <xf numFmtId="0" fontId="184" fillId="0" borderId="34">
      <alignment horizontal="distributed" vertical="center"/>
    </xf>
    <xf numFmtId="0" fontId="183" fillId="0" borderId="0">
      <alignment vertical="center"/>
      <protection locked="0"/>
    </xf>
    <xf numFmtId="214" fontId="178" fillId="0" borderId="34">
      <alignment vertical="center"/>
    </xf>
    <xf numFmtId="214" fontId="178" fillId="0" borderId="34">
      <alignment vertical="center"/>
    </xf>
    <xf numFmtId="214" fontId="178" fillId="0" borderId="34">
      <alignment vertical="center"/>
    </xf>
    <xf numFmtId="201" fontId="10" fillId="0" borderId="0" applyFont="0" applyFill="0" applyBorder="0" applyAlignment="0" applyProtection="0"/>
    <xf numFmtId="287" fontId="166" fillId="0" borderId="0">
      <protection locked="0"/>
    </xf>
    <xf numFmtId="291" fontId="166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289" fontId="166" fillId="0" borderId="0">
      <protection locked="0"/>
    </xf>
    <xf numFmtId="292" fontId="169" fillId="0" borderId="34">
      <alignment vertical="center"/>
    </xf>
    <xf numFmtId="292" fontId="169" fillId="0" borderId="34">
      <alignment vertical="center"/>
    </xf>
    <xf numFmtId="0" fontId="175" fillId="0" borderId="34">
      <alignment vertical="center"/>
    </xf>
    <xf numFmtId="0" fontId="56" fillId="0" borderId="0">
      <alignment vertical="center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41" fontId="223" fillId="0" borderId="0" applyFont="0" applyFill="0" applyBorder="0" applyAlignment="0" applyProtection="0">
      <alignment vertical="center"/>
    </xf>
    <xf numFmtId="41" fontId="223" fillId="0" borderId="0" applyFont="0" applyFill="0" applyBorder="0" applyAlignment="0" applyProtection="0">
      <alignment vertical="center"/>
    </xf>
    <xf numFmtId="0" fontId="2" fillId="0" borderId="0"/>
    <xf numFmtId="0" fontId="144" fillId="0" borderId="0">
      <alignment vertical="center"/>
    </xf>
    <xf numFmtId="41" fontId="17" fillId="0" borderId="0" applyFon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336" fontId="61" fillId="0" borderId="0">
      <protection locked="0"/>
    </xf>
    <xf numFmtId="191" fontId="81" fillId="0" borderId="0">
      <protection locked="0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191" fontId="198" fillId="0" borderId="0">
      <protection locked="0"/>
    </xf>
    <xf numFmtId="41" fontId="61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79" fillId="0" borderId="0" applyFont="0" applyFill="0" applyBorder="0" applyAlignment="0" applyProtection="0"/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0" fontId="2" fillId="0" borderId="0">
      <protection locked="0"/>
    </xf>
    <xf numFmtId="0" fontId="79" fillId="0" borderId="0"/>
    <xf numFmtId="0" fontId="79" fillId="0" borderId="0"/>
    <xf numFmtId="0" fontId="79" fillId="0" borderId="0"/>
    <xf numFmtId="0" fontId="79" fillId="0" borderId="0"/>
    <xf numFmtId="225" fontId="68" fillId="0" borderId="59"/>
    <xf numFmtId="0" fontId="2" fillId="0" borderId="0"/>
    <xf numFmtId="41" fontId="17" fillId="0" borderId="0" applyFont="0" applyFill="0" applyBorder="0" applyAlignment="0" applyProtection="0"/>
    <xf numFmtId="0" fontId="137" fillId="0" borderId="0"/>
    <xf numFmtId="49" fontId="217" fillId="0" borderId="0" applyFill="0" applyBorder="0" applyProtection="0">
      <alignment horizontal="centerContinuous" vertical="center"/>
    </xf>
    <xf numFmtId="0" fontId="55" fillId="0" borderId="0"/>
    <xf numFmtId="0" fontId="1" fillId="0" borderId="0">
      <alignment vertical="center"/>
    </xf>
    <xf numFmtId="0" fontId="245" fillId="0" borderId="0"/>
    <xf numFmtId="373" fontId="245" fillId="0" borderId="0"/>
    <xf numFmtId="41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41" fontId="22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37" fillId="54" borderId="73" applyBorder="0"/>
    <xf numFmtId="299" fontId="37" fillId="54" borderId="74" applyBorder="0">
      <alignment horizontal="center"/>
    </xf>
    <xf numFmtId="0" fontId="194" fillId="82" borderId="75" applyBorder="0" applyAlignment="0"/>
    <xf numFmtId="12" fontId="37" fillId="78" borderId="77" applyNumberFormat="0" applyBorder="0" applyAlignment="0" applyProtection="0">
      <alignment horizontal="center"/>
    </xf>
    <xf numFmtId="0" fontId="37" fillId="3" borderId="61" applyBorder="0">
      <protection locked="0"/>
    </xf>
    <xf numFmtId="0" fontId="197" fillId="3" borderId="78">
      <alignment horizontal="center" vertical="center"/>
      <protection locked="0"/>
    </xf>
    <xf numFmtId="0" fontId="37" fillId="0" borderId="0" applyNumberFormat="0" applyFill="0" applyBorder="0" applyAlignment="0" applyProtection="0"/>
    <xf numFmtId="298" fontId="197" fillId="54" borderId="78">
      <alignment horizontal="center"/>
    </xf>
    <xf numFmtId="266" fontId="61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68" fillId="0" borderId="92"/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0" fontId="37" fillId="3" borderId="61" applyBorder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49" fontId="217" fillId="0" borderId="0" applyFill="0" applyBorder="0" applyProtection="0">
      <alignment horizontal="centerContinuous"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41" fillId="74" borderId="60" applyNumberFormat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54" fillId="74" borderId="95" applyNumberFormat="0" applyAlignment="0" applyProtection="0">
      <alignment vertical="center"/>
    </xf>
    <xf numFmtId="49" fontId="127" fillId="0" borderId="92" applyFill="0" applyBorder="0">
      <alignment horizontal="center" vertical="center"/>
      <protection locked="0"/>
    </xf>
    <xf numFmtId="246" fontId="233" fillId="0" borderId="63">
      <alignment vertical="center"/>
    </xf>
    <xf numFmtId="192" fontId="75" fillId="0" borderId="0">
      <protection locked="0"/>
    </xf>
    <xf numFmtId="0" fontId="236" fillId="0" borderId="92" applyBorder="0">
      <alignment horizontal="distributed" vertical="center"/>
      <protection locked="0"/>
    </xf>
    <xf numFmtId="263" fontId="61" fillId="0" borderId="0">
      <protection locked="0"/>
    </xf>
    <xf numFmtId="0" fontId="194" fillId="82" borderId="75" applyBorder="0" applyAlignment="0"/>
    <xf numFmtId="246" fontId="172" fillId="0" borderId="63">
      <alignment vertical="center"/>
    </xf>
    <xf numFmtId="225" fontId="68" fillId="0" borderId="92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142" fillId="0" borderId="0"/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3" fontId="129" fillId="0" borderId="41"/>
    <xf numFmtId="192" fontId="75" fillId="0" borderId="0">
      <protection locked="0"/>
    </xf>
    <xf numFmtId="192" fontId="75" fillId="0" borderId="0">
      <protection locked="0"/>
    </xf>
    <xf numFmtId="213" fontId="93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79" fontId="167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74" fillId="0" borderId="41" applyNumberFormat="0">
      <alignment horizontal="center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33" fontId="61" fillId="0" borderId="98">
      <alignment horizontal="center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92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98">
      <alignment horizontal="right" vertical="center"/>
    </xf>
    <xf numFmtId="215" fontId="93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93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4" fontId="64" fillId="0" borderId="0">
      <protection locked="0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0" fontId="129" fillId="0" borderId="43">
      <alignment horizontal="distributed" justifyLastLine="1"/>
    </xf>
    <xf numFmtId="0" fontId="1" fillId="0" borderId="0">
      <alignment vertical="center"/>
    </xf>
    <xf numFmtId="219" fontId="93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301" fontId="37" fillId="0" borderId="41"/>
    <xf numFmtId="216" fontId="76" fillId="0" borderId="98">
      <alignment vertical="center"/>
    </xf>
    <xf numFmtId="180" fontId="129" fillId="0" borderId="96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41">
      <alignment horizontal="center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87" fillId="80" borderId="41">
      <alignment horizontal="center"/>
    </xf>
    <xf numFmtId="216" fontId="76" fillId="0" borderId="41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92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7" fontId="92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49" fontId="101" fillId="54" borderId="97" applyNumberFormat="0" applyBorder="0"/>
    <xf numFmtId="219" fontId="76" fillId="0" borderId="41">
      <alignment horizontal="right" vertical="center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215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66" fontId="61" fillId="0" borderId="0">
      <protection locked="0"/>
    </xf>
    <xf numFmtId="217" fontId="76" fillId="0" borderId="41">
      <alignment horizontal="right" vertical="center"/>
    </xf>
    <xf numFmtId="213" fontId="93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4" fontId="93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3" fontId="93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63" fontId="61" fillId="0" borderId="0">
      <protection locked="0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92" fillId="0" borderId="41">
      <alignment horizontal="right" vertical="center"/>
    </xf>
    <xf numFmtId="213" fontId="93" fillId="0" borderId="41">
      <alignment horizontal="right" vertical="center"/>
    </xf>
    <xf numFmtId="216" fontId="93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3" fontId="93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4" fontId="93" fillId="0" borderId="41">
      <alignment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93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5" fontId="93" fillId="0" borderId="98">
      <alignment horizontal="right" vertical="center"/>
    </xf>
    <xf numFmtId="213" fontId="76" fillId="0" borderId="98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0" fontId="129" fillId="0" borderId="56">
      <alignment horizontal="distributed" justifyLastLine="1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5" fontId="92" fillId="0" borderId="98">
      <alignment horizontal="right" vertical="center"/>
    </xf>
    <xf numFmtId="219" fontId="93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92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0" fontId="61" fillId="0" borderId="98">
      <alignment horizontal="distributed" vertical="center" justifyLastLine="1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92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37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93" fillId="0" borderId="98">
      <alignment horizontal="right" vertical="center"/>
    </xf>
    <xf numFmtId="213" fontId="76" fillId="0" borderId="41">
      <alignment vertical="center"/>
    </xf>
    <xf numFmtId="184" fontId="92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317" fontId="210" fillId="0" borderId="41" applyFont="0" applyFill="0" applyBorder="0">
      <alignment horizontal="right" vertical="center"/>
    </xf>
    <xf numFmtId="318" fontId="206" fillId="0" borderId="41" applyFill="0" applyBorder="0" applyProtection="0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319" fontId="96" fillId="0" borderId="41">
      <alignment vertical="center"/>
    </xf>
    <xf numFmtId="320" fontId="76" fillId="0" borderId="41" applyFill="0" applyBorder="0" applyProtection="0">
      <alignment horizontal="right" vertical="center"/>
    </xf>
    <xf numFmtId="321" fontId="96" fillId="0" borderId="41">
      <alignment horizontal="right" vertical="center"/>
    </xf>
    <xf numFmtId="322" fontId="96" fillId="0" borderId="41">
      <alignment vertical="center"/>
    </xf>
    <xf numFmtId="323" fontId="96" fillId="0" borderId="41">
      <alignment vertical="center"/>
    </xf>
    <xf numFmtId="324" fontId="206" fillId="0" borderId="41" applyFont="0" applyFill="0" applyBorder="0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9" fontId="217" fillId="0" borderId="0" applyFill="0" applyBorder="0" applyProtection="0">
      <alignment horizontal="centerContinuous" vertical="center"/>
    </xf>
    <xf numFmtId="326" fontId="61" fillId="0" borderId="41" applyFont="0" applyFill="0" applyBorder="0" applyProtection="0">
      <alignment horizontal="right" vertical="center"/>
    </xf>
    <xf numFmtId="327" fontId="61" fillId="0" borderId="41" applyFont="0" applyFill="0" applyBorder="0">
      <alignment horizontal="right" vertical="center"/>
    </xf>
    <xf numFmtId="328" fontId="206" fillId="0" borderId="41" applyFont="0" applyFill="0" applyBorder="0">
      <alignment horizontal="right" vertical="center"/>
    </xf>
    <xf numFmtId="39" fontId="206" fillId="0" borderId="41" applyFont="0" applyFill="0" applyBorder="0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331" fontId="96" fillId="0" borderId="41" applyBorder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98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43">
      <alignment horizontal="distributed" justifyLastLine="1"/>
    </xf>
    <xf numFmtId="218" fontId="76" fillId="0" borderId="41">
      <alignment vertical="center"/>
    </xf>
    <xf numFmtId="184" fontId="76" fillId="0" borderId="98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41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4" fontId="76" fillId="0" borderId="98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66" fontId="61" fillId="0" borderId="0">
      <protection locked="0"/>
    </xf>
    <xf numFmtId="0" fontId="1" fillId="0" borderId="0">
      <alignment vertical="center"/>
    </xf>
    <xf numFmtId="184" fontId="76" fillId="0" borderId="98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92" fillId="0" borderId="98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63" fontId="61" fillId="0" borderId="0">
      <protection locked="0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8" fontId="76" fillId="0" borderId="98">
      <alignment vertical="center"/>
    </xf>
    <xf numFmtId="0" fontId="1" fillId="0" borderId="0">
      <alignment vertical="center"/>
    </xf>
    <xf numFmtId="4" fontId="64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93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5" fontId="92" fillId="0" borderId="41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41">
      <alignment vertical="center"/>
    </xf>
    <xf numFmtId="214" fontId="76" fillId="0" borderId="98">
      <alignment vertical="center"/>
    </xf>
    <xf numFmtId="184" fontId="92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0" fontId="54" fillId="74" borderId="95" applyNumberFormat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92" fontId="75" fillId="0" borderId="0">
      <protection locked="0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9" fontId="217" fillId="0" borderId="0" applyFill="0" applyBorder="0" applyProtection="0">
      <alignment horizontal="centerContinuous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92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93" fillId="0" borderId="98">
      <alignment vertical="center"/>
    </xf>
    <xf numFmtId="218" fontId="76" fillId="0" borderId="98">
      <alignment vertical="center"/>
    </xf>
    <xf numFmtId="215" fontId="92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93" fillId="0" borderId="98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92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92" fontId="75" fillId="0" borderId="0">
      <protection locked="0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0" fontId="54" fillId="74" borderId="95" applyNumberForma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93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4" fontId="64" fillId="0" borderId="0">
      <protection locked="0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93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60" applyNumberFormat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184" fontId="93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4" fontId="92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2" fillId="0" borderId="41">
      <alignment horizontal="right" vertical="center"/>
    </xf>
    <xf numFmtId="0" fontId="54" fillId="74" borderId="95" applyNumberFormat="0" applyAlignment="0" applyProtection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0" fontId="101" fillId="78" borderId="41" applyNumberFormat="0" applyBorder="0" applyAlignment="0" applyProtection="0"/>
    <xf numFmtId="214" fontId="92" fillId="0" borderId="98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91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5" fontId="92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93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4" fontId="76" fillId="0" borderId="41">
      <alignment vertical="center"/>
    </xf>
    <xf numFmtId="218" fontId="92" fillId="0" borderId="41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5" fontId="92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92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92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61" fillId="77" borderId="61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6" fontId="92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92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27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37" fillId="0" borderId="98"/>
    <xf numFmtId="215" fontId="76" fillId="0" borderId="41">
      <alignment horizontal="right" vertical="center"/>
    </xf>
    <xf numFmtId="266" fontId="61" fillId="0" borderId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93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6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7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0" fontId="61" fillId="0" borderId="56">
      <alignment horizontal="distributed" justifyLastLine="1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84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6" fontId="93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215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8" fontId="92" fillId="0" borderId="41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0" fontId="101" fillId="54" borderId="41" applyNumberFormat="0" applyBorder="0" applyAlignment="0" applyProtection="0"/>
    <xf numFmtId="217" fontId="76" fillId="0" borderId="41">
      <alignment horizontal="right" vertical="center"/>
    </xf>
    <xf numFmtId="0" fontId="41" fillId="74" borderId="60" applyNumberFormat="0" applyAlignment="0" applyProtection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192" fontId="75" fillId="0" borderId="0">
      <protection locked="0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3" fontId="129" fillId="0" borderId="98"/>
    <xf numFmtId="216" fontId="76" fillId="0" borderId="98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2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93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4" fontId="92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92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184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9" fontId="93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8" fontId="92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8" fontId="93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41">
      <alignment vertical="center"/>
    </xf>
    <xf numFmtId="213" fontId="92" fillId="0" borderId="41">
      <alignment horizontal="right" vertical="center"/>
    </xf>
    <xf numFmtId="0" fontId="1" fillId="0" borderId="0">
      <alignment vertical="center"/>
    </xf>
    <xf numFmtId="213" fontId="92" fillId="0" borderId="41">
      <alignment horizontal="right" vertical="center"/>
    </xf>
    <xf numFmtId="215" fontId="92" fillId="0" borderId="41">
      <alignment horizontal="right" vertical="center"/>
    </xf>
    <xf numFmtId="215" fontId="92" fillId="0" borderId="41">
      <alignment horizontal="right" vertical="center"/>
    </xf>
    <xf numFmtId="217" fontId="92" fillId="0" borderId="41">
      <alignment horizontal="right" vertical="center"/>
    </xf>
    <xf numFmtId="217" fontId="92" fillId="0" borderId="41">
      <alignment horizontal="right" vertical="center"/>
    </xf>
    <xf numFmtId="0" fontId="1" fillId="0" borderId="0">
      <alignment vertical="center"/>
    </xf>
    <xf numFmtId="219" fontId="92" fillId="0" borderId="41">
      <alignment horizontal="right"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91">
      <alignment horizontal="right"/>
    </xf>
    <xf numFmtId="3" fontId="129" fillId="0" borderId="41"/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6" fontId="92" fillId="0" borderId="41">
      <alignment vertical="center"/>
    </xf>
    <xf numFmtId="214" fontId="93" fillId="0" borderId="41">
      <alignment vertical="center"/>
    </xf>
    <xf numFmtId="214" fontId="92" fillId="0" borderId="41">
      <alignment vertical="center"/>
    </xf>
    <xf numFmtId="0" fontId="61" fillId="0" borderId="4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03" fillId="0" borderId="58">
      <alignment horizontal="lef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41">
      <alignment vertical="center"/>
    </xf>
    <xf numFmtId="233" fontId="61" fillId="0" borderId="41">
      <alignment horizontal="center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93" fillId="0" borderId="98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41" fillId="53" borderId="60" applyNumberFormat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6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0" fontId="101" fillId="54" borderId="41" applyNumberFormat="0" applyBorder="0" applyAlignment="0" applyProtection="0"/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8" fontId="93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92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2" fillId="0" borderId="41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0" fontId="61" fillId="0" borderId="43">
      <alignment horizontal="distributed" justifyLastLine="1"/>
    </xf>
    <xf numFmtId="184" fontId="92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7" fontId="93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215" fontId="92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48" fillId="40" borderId="60" applyNumberFormat="0" applyAlignment="0" applyProtection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03" fillId="0" borderId="58">
      <alignment horizontal="left" vertical="center"/>
    </xf>
    <xf numFmtId="216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92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96" fillId="0" borderId="98" applyNumberFormat="0" applyBorder="0" applyAlignment="0"/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92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93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5" fontId="93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3" fillId="0" borderId="98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9" fontId="17" fillId="0" borderId="99" applyNumberFormat="0" applyAlignment="0"/>
    <xf numFmtId="213" fontId="93" fillId="0" borderId="41">
      <alignment horizontal="right" vertical="center"/>
    </xf>
    <xf numFmtId="218" fontId="92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5" fontId="93" fillId="0" borderId="98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93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0" fontId="48" fillId="61" borderId="60" applyNumberFormat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2" fillId="0" borderId="98" applyNumberFormat="0" applyFill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3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61" fillId="0" borderId="41">
      <alignment horizontal="distributed" vertical="center" justifyLastLine="1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49" fontId="17" fillId="0" borderId="99" applyNumberFormat="0" applyAlignment="0"/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93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92" fillId="0" borderId="41">
      <alignment vertical="center"/>
    </xf>
    <xf numFmtId="213" fontId="93" fillId="0" borderId="98">
      <alignment horizontal="right" vertical="center"/>
    </xf>
    <xf numFmtId="184" fontId="76" fillId="0" borderId="41">
      <alignment vertical="center"/>
    </xf>
    <xf numFmtId="218" fontId="93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93" fillId="0" borderId="98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93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92" fillId="0" borderId="98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93" fillId="0" borderId="41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54" fillId="53" borderId="95" applyNumberFormat="0" applyAlignment="0" applyProtection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3" fontId="93" fillId="0" borderId="98">
      <alignment horizontal="right" vertical="center"/>
    </xf>
    <xf numFmtId="10" fontId="101" fillId="78" borderId="41" applyNumberFormat="0" applyBorder="0" applyAlignment="0" applyProtection="0"/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97" applyFill="0" applyBorder="0">
      <alignment horizontal="center" vertical="center"/>
      <protection locked="0"/>
    </xf>
    <xf numFmtId="192" fontId="75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41" fillId="74" borderId="60" applyNumberFormat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0" fontId="61" fillId="77" borderId="61" applyNumberFormat="0" applyFont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6" fontId="61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93" fillId="0" borderId="41">
      <alignment vertical="center"/>
    </xf>
    <xf numFmtId="214" fontId="93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92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3" fontId="93" fillId="0" borderId="41">
      <alignment horizontal="right" vertical="center"/>
    </xf>
    <xf numFmtId="218" fontId="76" fillId="0" borderId="98">
      <alignment vertical="center"/>
    </xf>
    <xf numFmtId="0" fontId="37" fillId="0" borderId="41"/>
    <xf numFmtId="213" fontId="76" fillId="0" borderId="41">
      <alignment vertical="center"/>
    </xf>
    <xf numFmtId="214" fontId="93" fillId="0" borderId="41">
      <alignment vertical="center"/>
    </xf>
    <xf numFmtId="279" fontId="127" fillId="0" borderId="41">
      <alignment vertical="center"/>
    </xf>
    <xf numFmtId="0" fontId="68" fillId="0" borderId="41" applyNumberFormat="0" applyFont="0" applyFill="0" applyAlignment="0" applyProtection="0"/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2" fillId="0" borderId="41" applyNumberFormat="0" applyFill="0" applyProtection="0">
      <alignment vertical="center"/>
    </xf>
    <xf numFmtId="218" fontId="76" fillId="0" borderId="41">
      <alignment vertical="center"/>
    </xf>
    <xf numFmtId="184" fontId="93" fillId="0" borderId="41">
      <alignment vertical="center"/>
    </xf>
    <xf numFmtId="214" fontId="76" fillId="0" borderId="98">
      <alignment vertical="center"/>
    </xf>
    <xf numFmtId="0" fontId="37" fillId="0" borderId="41"/>
    <xf numFmtId="49" fontId="17" fillId="0" borderId="91" applyNumberFormat="0" applyAlignment="0"/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92" fillId="0" borderId="41">
      <alignment horizontal="right" vertical="center"/>
    </xf>
    <xf numFmtId="184" fontId="76" fillId="0" borderId="41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93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92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0" fontId="129" fillId="0" borderId="96" applyFont="0" applyFill="0" applyBorder="0" applyAlignment="0" applyProtection="0">
      <alignment vertical="center"/>
    </xf>
    <xf numFmtId="301" fontId="37" fillId="0" borderId="41"/>
    <xf numFmtId="217" fontId="76" fillId="0" borderId="41">
      <alignment horizontal="right"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93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93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7" fontId="92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10" fontId="101" fillId="54" borderId="98" applyNumberFormat="0" applyBorder="0" applyAlignment="0" applyProtection="0"/>
    <xf numFmtId="214" fontId="93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92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4" fontId="93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3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92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0" fontId="2" fillId="54" borderId="61" applyNumberFormat="0" applyFon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18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92" fillId="0" borderId="41">
      <alignment horizontal="right" vertical="center"/>
    </xf>
    <xf numFmtId="218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5" fontId="93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2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92" fontId="75" fillId="0" borderId="0">
      <protection locked="0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92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4" fontId="64" fillId="0" borderId="0">
      <protection locked="0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219" fontId="76" fillId="0" borderId="41">
      <alignment horizontal="right" vertical="center"/>
    </xf>
    <xf numFmtId="216" fontId="92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3" fontId="129" fillId="0" borderId="98"/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192" fontId="75" fillId="0" borderId="0">
      <protection locked="0"/>
    </xf>
    <xf numFmtId="215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92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93" fillId="0" borderId="41">
      <alignment vertical="center"/>
    </xf>
    <xf numFmtId="216" fontId="76" fillId="0" borderId="41">
      <alignment vertical="center"/>
    </xf>
    <xf numFmtId="216" fontId="92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5" fontId="93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92" fillId="0" borderId="98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92" fillId="0" borderId="41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3" borderId="102" applyNumberFormat="0" applyAlignment="0" applyProtection="0">
      <alignment vertical="center"/>
    </xf>
    <xf numFmtId="0" fontId="2" fillId="54" borderId="103" applyNumberFormat="0" applyFont="0" applyAlignment="0" applyProtection="0">
      <alignment vertical="center"/>
    </xf>
    <xf numFmtId="0" fontId="47" fillId="0" borderId="104" applyNumberFormat="0" applyFill="0" applyAlignment="0" applyProtection="0">
      <alignment vertical="center"/>
    </xf>
    <xf numFmtId="0" fontId="48" fillId="40" borderId="102" applyNumberFormat="0" applyAlignment="0" applyProtection="0">
      <alignment vertical="center"/>
    </xf>
    <xf numFmtId="0" fontId="54" fillId="53" borderId="105" applyNumberFormat="0" applyAlignment="0" applyProtection="0">
      <alignment vertical="center"/>
    </xf>
    <xf numFmtId="3" fontId="129" fillId="0" borderId="98"/>
    <xf numFmtId="216" fontId="76" fillId="0" borderId="112">
      <alignment vertical="center"/>
    </xf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218" fontId="76" fillId="0" borderId="112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98"/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0" fontId="101" fillId="78" borderId="98" applyNumberFormat="0" applyBorder="0" applyAlignment="0" applyProtection="0"/>
    <xf numFmtId="216" fontId="76" fillId="0" borderId="112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33" fontId="61" fillId="0" borderId="112">
      <alignment horizontal="center" vertical="center"/>
    </xf>
    <xf numFmtId="213" fontId="92" fillId="0" borderId="112">
      <alignment horizontal="right" vertical="center"/>
    </xf>
    <xf numFmtId="213" fontId="92" fillId="0" borderId="112">
      <alignment horizontal="right" vertical="center"/>
    </xf>
    <xf numFmtId="215" fontId="92" fillId="0" borderId="112">
      <alignment horizontal="right" vertical="center"/>
    </xf>
    <xf numFmtId="215" fontId="92" fillId="0" borderId="112">
      <alignment horizontal="right" vertical="center"/>
    </xf>
    <xf numFmtId="215" fontId="93" fillId="0" borderId="112">
      <alignment horizontal="right" vertical="center"/>
    </xf>
    <xf numFmtId="217" fontId="93" fillId="0" borderId="112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9" fontId="93" fillId="0" borderId="112">
      <alignment horizontal="right" vertical="center"/>
    </xf>
    <xf numFmtId="0" fontId="37" fillId="0" borderId="112"/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48" fillId="61" borderId="118" applyNumberFormat="0" applyAlignment="0" applyProtection="0">
      <alignment vertical="center"/>
    </xf>
    <xf numFmtId="179" fontId="11" fillId="42" borderId="117" applyBorder="0" applyProtection="0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301" fontId="37" fillId="0" borderId="112"/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187" fillId="80" borderId="112">
      <alignment horizont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106">
      <alignment vertical="center"/>
    </xf>
    <xf numFmtId="0" fontId="41" fillId="74" borderId="102" applyNumberFormat="0" applyAlignment="0" applyProtection="0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48" fillId="61" borderId="102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11" applyNumberFormat="0" applyAlignment="0" applyProtection="0">
      <alignment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103" fillId="0" borderId="108">
      <alignment horizontal="left"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0" fontId="61" fillId="0" borderId="100">
      <alignment horizontal="distributed" justifyLastLine="1"/>
    </xf>
    <xf numFmtId="214" fontId="92" fillId="0" borderId="106">
      <alignment vertical="center"/>
    </xf>
    <xf numFmtId="217" fontId="92" fillId="0" borderId="106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129" fillId="0" borderId="100">
      <alignment horizontal="distributed" justifyLastLine="1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3" fontId="129" fillId="0" borderId="106"/>
    <xf numFmtId="218" fontId="76" fillId="0" borderId="112">
      <alignment vertical="center"/>
    </xf>
    <xf numFmtId="3" fontId="129" fillId="0" borderId="106"/>
    <xf numFmtId="0" fontId="96" fillId="0" borderId="106" applyNumberFormat="0" applyBorder="0" applyAlignment="0"/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106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106">
      <alignment horizontal="center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0" fontId="61" fillId="0" borderId="106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9" fontId="92" fillId="0" borderId="106">
      <alignment horizontal="right" vertical="center"/>
    </xf>
    <xf numFmtId="0" fontId="37" fillId="0" borderId="106"/>
    <xf numFmtId="0" fontId="127" fillId="0" borderId="106">
      <alignment vertical="center"/>
    </xf>
    <xf numFmtId="0" fontId="129" fillId="0" borderId="100">
      <alignment horizontal="distributed" justifyLastLine="1"/>
    </xf>
    <xf numFmtId="0" fontId="2" fillId="0" borderId="106" applyNumberFormat="0" applyFill="0" applyProtection="0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3" fontId="76" fillId="0" borderId="112">
      <alignment vertical="center"/>
    </xf>
    <xf numFmtId="0" fontId="48" fillId="61" borderId="118" applyNumberFormat="0" applyAlignment="0" applyProtection="0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0" fontId="2" fillId="77" borderId="119" applyNumberFormat="0" applyFont="0" applyAlignment="0" applyProtection="0">
      <alignment vertical="center"/>
    </xf>
    <xf numFmtId="216" fontId="76" fillId="0" borderId="112">
      <alignment vertical="center"/>
    </xf>
    <xf numFmtId="3" fontId="129" fillId="0" borderId="112"/>
    <xf numFmtId="215" fontId="76" fillId="0" borderId="106">
      <alignment horizontal="right" vertical="center"/>
    </xf>
    <xf numFmtId="0" fontId="2" fillId="0" borderId="112" applyNumberFormat="0" applyFill="0" applyProtection="0">
      <alignment vertical="center"/>
    </xf>
    <xf numFmtId="217" fontId="76" fillId="0" borderId="106">
      <alignment horizontal="right" vertical="center"/>
    </xf>
    <xf numFmtId="0" fontId="54" fillId="74" borderId="125" applyNumberFormat="0" applyAlignment="0" applyProtection="0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38" fontId="61" fillId="0" borderId="99">
      <alignment horizontal="right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176" fillId="0" borderId="124">
      <alignment vertical="center"/>
    </xf>
    <xf numFmtId="214" fontId="76" fillId="0" borderId="106">
      <alignment vertical="center"/>
    </xf>
    <xf numFmtId="0" fontId="176" fillId="0" borderId="121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9" fontId="92" fillId="0" borderId="106">
      <alignment horizontal="right" vertical="center"/>
    </xf>
    <xf numFmtId="217" fontId="92" fillId="0" borderId="106">
      <alignment horizontal="right" vertical="center"/>
    </xf>
    <xf numFmtId="217" fontId="92" fillId="0" borderId="106">
      <alignment horizontal="right" vertical="center"/>
    </xf>
    <xf numFmtId="215" fontId="92" fillId="0" borderId="106">
      <alignment horizontal="right" vertical="center"/>
    </xf>
    <xf numFmtId="215" fontId="92" fillId="0" borderId="106">
      <alignment horizontal="right"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84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93" fillId="0" borderId="106">
      <alignment vertical="center"/>
    </xf>
    <xf numFmtId="219" fontId="93" fillId="0" borderId="106">
      <alignment horizontal="right" vertical="center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0" fontId="61" fillId="0" borderId="114">
      <alignment horizontal="distributed" justifyLastLine="1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8" fontId="92" fillId="0" borderId="106">
      <alignment vertical="center"/>
    </xf>
    <xf numFmtId="218" fontId="92" fillId="0" borderId="106">
      <alignment vertical="center"/>
    </xf>
    <xf numFmtId="216" fontId="92" fillId="0" borderId="106">
      <alignment vertical="center"/>
    </xf>
    <xf numFmtId="216" fontId="92" fillId="0" borderId="106">
      <alignment vertical="center"/>
    </xf>
    <xf numFmtId="214" fontId="92" fillId="0" borderId="106">
      <alignment vertical="center"/>
    </xf>
    <xf numFmtId="214" fontId="92" fillId="0" borderId="106">
      <alignment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0" fontId="54" fillId="74" borderId="111" applyNumberFormat="0" applyAlignment="0" applyProtection="0">
      <alignment vertical="center"/>
    </xf>
    <xf numFmtId="0" fontId="103" fillId="0" borderId="108">
      <alignment horizontal="lef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184" fontId="76" fillId="0" borderId="106">
      <alignment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12">
      <alignment vertical="center"/>
    </xf>
    <xf numFmtId="18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6" fontId="76" fillId="0" borderId="112">
      <alignment vertical="center"/>
    </xf>
    <xf numFmtId="21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93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3" fontId="76" fillId="0" borderId="106">
      <alignment vertical="center"/>
    </xf>
    <xf numFmtId="213" fontId="76" fillId="0" borderId="112">
      <alignment vertical="center"/>
    </xf>
    <xf numFmtId="3" fontId="129" fillId="0" borderId="112"/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12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10" fontId="101" fillId="78" borderId="98" applyNumberFormat="0" applyBorder="0" applyAlignment="0" applyProtection="0"/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9" fontId="76" fillId="0" borderId="112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9" fontId="76" fillId="0" borderId="112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0" fontId="47" fillId="0" borderId="123" applyNumberFormat="0" applyFill="0" applyAlignment="0" applyProtection="0">
      <alignment vertical="center"/>
    </xf>
    <xf numFmtId="213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7" fontId="93" fillId="0" borderId="106">
      <alignment horizontal="right" vertical="center"/>
    </xf>
    <xf numFmtId="0" fontId="96" fillId="0" borderId="112" applyNumberFormat="0" applyBorder="0" applyAlignment="0"/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3" fontId="129" fillId="0" borderId="112"/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12">
      <alignment horizontal="right"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0" fontId="103" fillId="0" borderId="108">
      <alignment horizontal="left" vertical="center"/>
    </xf>
    <xf numFmtId="10" fontId="101" fillId="54" borderId="106" applyNumberFormat="0" applyBorder="0" applyAlignment="0" applyProtection="0"/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0" fontId="127" fillId="0" borderId="112">
      <alignment vertical="center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0" fontId="61" fillId="0" borderId="112">
      <alignment horizontal="distributed" vertical="center" justifyLastLine="1"/>
    </xf>
    <xf numFmtId="218" fontId="92" fillId="0" borderId="112">
      <alignment vertical="center"/>
    </xf>
    <xf numFmtId="218" fontId="92" fillId="0" borderId="112">
      <alignment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2" fillId="0" borderId="112">
      <alignment vertical="center"/>
    </xf>
    <xf numFmtId="214" fontId="92" fillId="0" borderId="112">
      <alignment vertical="center"/>
    </xf>
    <xf numFmtId="184" fontId="92" fillId="0" borderId="112">
      <alignment vertical="center"/>
    </xf>
    <xf numFmtId="184" fontId="92" fillId="0" borderId="112">
      <alignment vertical="center"/>
    </xf>
    <xf numFmtId="10" fontId="101" fillId="54" borderId="112" applyNumberFormat="0" applyBorder="0" applyAlignment="0" applyProtection="0"/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10" fontId="101" fillId="78" borderId="106" applyNumberFormat="0" applyBorder="0" applyAlignment="0" applyProtection="0"/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4" fillId="0" borderId="112" applyNumberFormat="0">
      <alignment horizontal="center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0" fontId="48" fillId="61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94" fontId="67" fillId="0" borderId="112">
      <alignment horizontal="center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98" fontId="197" fillId="54" borderId="131">
      <alignment horizont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0" fontId="197" fillId="3" borderId="131">
      <alignment horizontal="center" vertical="center"/>
      <protection locked="0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0" fontId="129" fillId="0" borderId="114">
      <alignment horizontal="distributed" justifyLastLine="1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49" fontId="101" fillId="54" borderId="113" applyNumberFormat="0" applyBorder="0"/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0" fontId="37" fillId="3" borderId="119" applyBorder="0">
      <protection locked="0"/>
    </xf>
    <xf numFmtId="12" fontId="37" fillId="78" borderId="130" applyNumberFormat="0" applyBorder="0" applyAlignment="0" applyProtection="0">
      <alignment horizontal="center"/>
    </xf>
    <xf numFmtId="0" fontId="194" fillId="82" borderId="114" applyBorder="0" applyAlignment="0"/>
    <xf numFmtId="246" fontId="172" fillId="0" borderId="121">
      <alignment vertical="center"/>
    </xf>
    <xf numFmtId="299" fontId="37" fillId="54" borderId="128" applyBorder="0">
      <alignment horizontal="center"/>
    </xf>
    <xf numFmtId="0" fontId="47" fillId="0" borderId="123" applyNumberFormat="0" applyFill="0" applyAlignment="0" applyProtection="0">
      <alignment vertical="center"/>
    </xf>
    <xf numFmtId="297" fontId="101" fillId="53" borderId="126" applyBorder="0"/>
    <xf numFmtId="184" fontId="173" fillId="0" borderId="122">
      <alignment vertical="center"/>
    </xf>
    <xf numFmtId="0" fontId="47" fillId="0" borderId="123" applyNumberFormat="0" applyFill="0" applyAlignment="0" applyProtection="0">
      <alignment vertical="center"/>
    </xf>
    <xf numFmtId="0" fontId="37" fillId="3" borderId="119" applyBorder="0">
      <protection locked="0"/>
    </xf>
    <xf numFmtId="0" fontId="10" fillId="53" borderId="120">
      <alignment horizontal="distributed" vertical="center"/>
    </xf>
    <xf numFmtId="0" fontId="194" fillId="82" borderId="129" applyBorder="0" applyAlignment="0"/>
    <xf numFmtId="0" fontId="103" fillId="0" borderId="116">
      <alignment horizontal="left" vertical="center"/>
    </xf>
    <xf numFmtId="184" fontId="173" fillId="0" borderId="122">
      <alignment vertical="center"/>
    </xf>
    <xf numFmtId="0" fontId="37" fillId="54" borderId="127" applyBorder="0"/>
    <xf numFmtId="0" fontId="2" fillId="77" borderId="119" applyNumberFormat="0" applyFont="0" applyAlignment="0" applyProtection="0">
      <alignment vertical="center"/>
    </xf>
    <xf numFmtId="179" fontId="167" fillId="0" borderId="112">
      <alignment vertical="center"/>
    </xf>
    <xf numFmtId="0" fontId="10" fillId="53" borderId="120">
      <alignment horizontal="distributed" vertical="center"/>
    </xf>
    <xf numFmtId="0" fontId="54" fillId="74" borderId="125" applyNumberFormat="0" applyAlignment="0" applyProtection="0">
      <alignment vertical="center"/>
    </xf>
    <xf numFmtId="246" fontId="172" fillId="0" borderId="121">
      <alignment vertical="center"/>
    </xf>
    <xf numFmtId="0" fontId="1" fillId="0" borderId="0">
      <alignment vertical="center"/>
    </xf>
    <xf numFmtId="180" fontId="129" fillId="0" borderId="115" applyFont="0" applyFill="0" applyBorder="0" applyAlignment="0" applyProtection="0">
      <alignment vertical="center"/>
    </xf>
    <xf numFmtId="0" fontId="1" fillId="0" borderId="0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37" fillId="0" borderId="112">
      <alignment vertical="center"/>
    </xf>
    <xf numFmtId="317" fontId="210" fillId="0" borderId="112" applyFont="0" applyFill="0" applyBorder="0">
      <alignment horizontal="right" vertical="center"/>
    </xf>
    <xf numFmtId="318" fontId="206" fillId="0" borderId="112" applyFill="0" applyBorder="0" applyProtection="0">
      <alignment horizontal="right" vertical="center"/>
    </xf>
    <xf numFmtId="319" fontId="96" fillId="0" borderId="112">
      <alignment vertical="center"/>
    </xf>
    <xf numFmtId="320" fontId="76" fillId="0" borderId="112" applyFill="0" applyBorder="0" applyProtection="0">
      <alignment horizontal="right" vertical="center"/>
    </xf>
    <xf numFmtId="321" fontId="96" fillId="0" borderId="112">
      <alignment horizontal="right" vertical="center"/>
    </xf>
    <xf numFmtId="322" fontId="96" fillId="0" borderId="112">
      <alignment vertical="center"/>
    </xf>
    <xf numFmtId="323" fontId="96" fillId="0" borderId="112">
      <alignment vertical="center"/>
    </xf>
    <xf numFmtId="324" fontId="206" fillId="0" borderId="112" applyFont="0" applyFill="0" applyBorder="0">
      <alignment horizontal="right" vertical="center"/>
    </xf>
    <xf numFmtId="326" fontId="61" fillId="0" borderId="112" applyFont="0" applyFill="0" applyBorder="0" applyProtection="0">
      <alignment horizontal="right" vertical="center"/>
    </xf>
    <xf numFmtId="327" fontId="61" fillId="0" borderId="112" applyFont="0" applyFill="0" applyBorder="0">
      <alignment horizontal="right" vertical="center"/>
    </xf>
    <xf numFmtId="328" fontId="206" fillId="0" borderId="112" applyFont="0" applyFill="0" applyBorder="0">
      <alignment horizontal="right" vertical="center"/>
    </xf>
    <xf numFmtId="39" fontId="206" fillId="0" borderId="112" applyFont="0" applyFill="0" applyBorder="0">
      <alignment horizontal="right" vertical="center"/>
    </xf>
    <xf numFmtId="331" fontId="96" fillId="0" borderId="112" applyBorder="0">
      <alignment vertical="center"/>
    </xf>
    <xf numFmtId="225" fontId="68" fillId="0" borderId="117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25" applyNumberFormat="0" applyAlignment="0" applyProtection="0">
      <alignment vertical="center"/>
    </xf>
    <xf numFmtId="0" fontId="176" fillId="0" borderId="121">
      <alignment vertical="center"/>
    </xf>
    <xf numFmtId="179" fontId="11" fillId="42" borderId="117" applyBorder="0" applyProtection="0">
      <alignment vertical="center"/>
    </xf>
    <xf numFmtId="214" fontId="176" fillId="0" borderId="124">
      <alignment vertical="center"/>
    </xf>
    <xf numFmtId="49" fontId="17" fillId="0" borderId="132" applyNumberFormat="0" applyAlignment="0"/>
    <xf numFmtId="0" fontId="41" fillId="74" borderId="118" applyNumberFormat="0" applyAlignment="0" applyProtection="0">
      <alignment vertical="center"/>
    </xf>
    <xf numFmtId="10" fontId="101" fillId="78" borderId="112" applyNumberFormat="0" applyBorder="0" applyAlignment="0" applyProtection="0"/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41" fontId="1" fillId="0" borderId="0" applyFont="0" applyFill="0" applyBorder="0" applyAlignment="0" applyProtection="0">
      <alignment vertical="center"/>
    </xf>
    <xf numFmtId="0" fontId="236" fillId="0" borderId="117" applyBorder="0">
      <alignment horizontal="distributed" vertical="center"/>
      <protection locked="0"/>
    </xf>
    <xf numFmtId="0" fontId="37" fillId="0" borderId="112"/>
    <xf numFmtId="279" fontId="127" fillId="0" borderId="112">
      <alignment vertical="center"/>
    </xf>
    <xf numFmtId="38" fontId="61" fillId="0" borderId="132">
      <alignment horizontal="right"/>
    </xf>
    <xf numFmtId="0" fontId="68" fillId="0" borderId="112" applyNumberFormat="0" applyFont="0" applyFill="0" applyAlignment="0" applyProtection="0"/>
    <xf numFmtId="0" fontId="1" fillId="0" borderId="0">
      <alignment vertical="center"/>
    </xf>
    <xf numFmtId="0" fontId="194" fillId="82" borderId="129" applyBorder="0" applyAlignment="0"/>
    <xf numFmtId="180" fontId="129" fillId="0" borderId="115" applyFont="0" applyFill="0" applyBorder="0" applyAlignment="0" applyProtection="0">
      <alignment vertical="center"/>
    </xf>
    <xf numFmtId="301" fontId="37" fillId="0" borderId="112"/>
    <xf numFmtId="246" fontId="172" fillId="0" borderId="12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5" fontId="68" fillId="0" borderId="117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4" borderId="127" applyBorder="0"/>
    <xf numFmtId="299" fontId="37" fillId="54" borderId="128" applyBorder="0">
      <alignment horizontal="center"/>
    </xf>
    <xf numFmtId="0" fontId="194" fillId="82" borderId="129" applyBorder="0" applyAlignment="0"/>
    <xf numFmtId="12" fontId="37" fillId="78" borderId="130" applyNumberFormat="0" applyBorder="0" applyAlignment="0" applyProtection="0">
      <alignment horizontal="center"/>
    </xf>
    <xf numFmtId="0" fontId="37" fillId="3" borderId="119" applyBorder="0">
      <protection locked="0"/>
    </xf>
    <xf numFmtId="0" fontId="197" fillId="3" borderId="131">
      <alignment horizontal="center" vertical="center"/>
      <protection locked="0"/>
    </xf>
    <xf numFmtId="298" fontId="197" fillId="54" borderId="131">
      <alignment horizontal="center"/>
    </xf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25" fontId="68" fillId="0" borderId="117"/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37" fillId="3" borderId="119" applyBorder="0">
      <protection locked="0"/>
    </xf>
    <xf numFmtId="0" fontId="41" fillId="74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0" fontId="236" fillId="0" borderId="117" applyBorder="0">
      <alignment horizontal="distributed" vertical="center"/>
      <protection locked="0"/>
    </xf>
    <xf numFmtId="0" fontId="194" fillId="82" borderId="129" applyBorder="0" applyAlignment="0"/>
    <xf numFmtId="246" fontId="172" fillId="0" borderId="121">
      <alignment vertical="center"/>
    </xf>
    <xf numFmtId="225" fontId="68" fillId="0" borderId="117"/>
    <xf numFmtId="0" fontId="48" fillId="61" borderId="1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3" fontId="129" fillId="0" borderId="98"/>
    <xf numFmtId="213" fontId="93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79" fontId="167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74" fillId="0" borderId="98" applyNumberFormat="0">
      <alignment horizontal="center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3" fontId="92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92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112">
      <alignment horizontal="right" vertical="center"/>
    </xf>
    <xf numFmtId="215" fontId="93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6" fontId="93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93" fillId="0" borderId="98">
      <alignment vertical="center"/>
    </xf>
    <xf numFmtId="219" fontId="76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9" fontId="93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301" fontId="37" fillId="0" borderId="98"/>
    <xf numFmtId="216" fontId="76" fillId="0" borderId="112">
      <alignment vertical="center"/>
    </xf>
    <xf numFmtId="180" fontId="129" fillId="0" borderId="115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98">
      <alignment horizontal="center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87" fillId="80" borderId="98">
      <alignment horizont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92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37" fillId="3" borderId="119" applyBorder="0">
      <protection locked="0"/>
    </xf>
    <xf numFmtId="217" fontId="92" fillId="0" borderId="112">
      <alignment horizontal="right"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49" fontId="101" fillId="54" borderId="113" applyNumberFormat="0" applyBorder="0"/>
    <xf numFmtId="219" fontId="76" fillId="0" borderId="98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4" fontId="93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8" fontId="92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3" fontId="93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3" fontId="93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4" fontId="93" fillId="0" borderId="98">
      <alignment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5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92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9" fontId="93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92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93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92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61" fillId="0" borderId="112">
      <alignment horizontal="distributed" vertical="center" justifyLastLine="1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9" fontId="93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93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92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37" fillId="0" borderId="98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93" fillId="0" borderId="112">
      <alignment horizontal="right" vertical="center"/>
    </xf>
    <xf numFmtId="213" fontId="76" fillId="0" borderId="98">
      <alignment vertical="center"/>
    </xf>
    <xf numFmtId="184" fontId="92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317" fontId="210" fillId="0" borderId="98" applyFont="0" applyFill="0" applyBorder="0">
      <alignment horizontal="right" vertical="center"/>
    </xf>
    <xf numFmtId="318" fontId="206" fillId="0" borderId="98" applyFill="0" applyBorder="0" applyProtection="0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319" fontId="96" fillId="0" borderId="98">
      <alignment vertical="center"/>
    </xf>
    <xf numFmtId="320" fontId="76" fillId="0" borderId="98" applyFill="0" applyBorder="0" applyProtection="0">
      <alignment horizontal="right" vertical="center"/>
    </xf>
    <xf numFmtId="321" fontId="96" fillId="0" borderId="98">
      <alignment horizontal="right" vertical="center"/>
    </xf>
    <xf numFmtId="322" fontId="96" fillId="0" borderId="98">
      <alignment vertical="center"/>
    </xf>
    <xf numFmtId="323" fontId="96" fillId="0" borderId="98">
      <alignment vertical="center"/>
    </xf>
    <xf numFmtId="324" fontId="206" fillId="0" borderId="98" applyFont="0" applyFill="0" applyBorder="0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326" fontId="61" fillId="0" borderId="98" applyFont="0" applyFill="0" applyBorder="0" applyProtection="0">
      <alignment horizontal="right" vertical="center"/>
    </xf>
    <xf numFmtId="327" fontId="61" fillId="0" borderId="98" applyFont="0" applyFill="0" applyBorder="0">
      <alignment horizontal="right" vertical="center"/>
    </xf>
    <xf numFmtId="328" fontId="206" fillId="0" borderId="98" applyFont="0" applyFill="0" applyBorder="0">
      <alignment horizontal="right" vertical="center"/>
    </xf>
    <xf numFmtId="39" fontId="206" fillId="0" borderId="98" applyFont="0" applyFill="0" applyBorder="0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331" fontId="96" fillId="0" borderId="98" applyBorder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112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114">
      <alignment horizontal="distributed" justifyLastLine="1"/>
    </xf>
    <xf numFmtId="218" fontId="76" fillId="0" borderId="98">
      <alignment vertical="center"/>
    </xf>
    <xf numFmtId="184" fontId="76" fillId="0" borderId="112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112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4" fontId="76" fillId="0" borderId="112">
      <alignment vertical="center"/>
    </xf>
    <xf numFmtId="214" fontId="76" fillId="0" borderId="112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92" fillId="0" borderId="98">
      <alignment vertical="center"/>
    </xf>
    <xf numFmtId="0" fontId="37" fillId="3" borderId="119" applyBorder="0">
      <protection locked="0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5" fontId="92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93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214" fontId="76" fillId="0" borderId="112">
      <alignment vertical="center"/>
    </xf>
    <xf numFmtId="184" fontId="92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8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6" fontId="93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92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93" fillId="0" borderId="112">
      <alignment vertical="center"/>
    </xf>
    <xf numFmtId="218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93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0" fontId="54" fillId="74" borderId="125" applyNumberFormat="0" applyAlignment="0" applyProtection="0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7" fontId="93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93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118" applyNumberFormat="0" applyAlignment="0" applyProtection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4" fontId="92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7" fontId="92" fillId="0" borderId="98">
      <alignment horizontal="right" vertical="center"/>
    </xf>
    <xf numFmtId="0" fontId="54" fillId="74" borderId="125" applyNumberFormat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10" fontId="101" fillId="78" borderId="112" applyNumberFormat="0" applyBorder="0" applyAlignment="0" applyProtection="0"/>
    <xf numFmtId="214" fontId="92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132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4" fontId="92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5" fontId="92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7" fontId="93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112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92" fillId="0" borderId="112">
      <alignment vertical="center"/>
    </xf>
    <xf numFmtId="214" fontId="76" fillId="0" borderId="98">
      <alignment vertical="center"/>
    </xf>
    <xf numFmtId="218" fontId="92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92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184" fontId="92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92" fillId="0" borderId="112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0" fontId="61" fillId="77" borderId="119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184" fontId="92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92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27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0" fontId="37" fillId="0" borderId="112"/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184" fontId="93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93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93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8" fontId="92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213" fontId="76" fillId="0" borderId="112">
      <alignment vertical="center"/>
    </xf>
    <xf numFmtId="214" fontId="76" fillId="0" borderId="98">
      <alignment vertical="center"/>
    </xf>
    <xf numFmtId="219" fontId="92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93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8" fontId="93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4" fontId="92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0" fontId="101" fillId="54" borderId="112" applyNumberFormat="0" applyBorder="0" applyAlignment="0" applyProtection="0"/>
    <xf numFmtId="217" fontId="76" fillId="0" borderId="112">
      <alignment horizontal="right" vertical="center"/>
    </xf>
    <xf numFmtId="0" fontId="41" fillId="74" borderId="118" applyNumberFormat="0" applyAlignment="0" applyProtection="0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184" fontId="93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3" fontId="129" fillId="0" borderId="112"/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92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93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4" fontId="92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6" fontId="93" fillId="0" borderId="98">
      <alignment vertical="center"/>
    </xf>
    <xf numFmtId="215" fontId="93" fillId="0" borderId="112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7" fontId="93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93" fillId="0" borderId="98">
      <alignment horizontal="right" vertical="center"/>
    </xf>
    <xf numFmtId="216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8" fontId="92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8" fontId="93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98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3" fontId="92" fillId="0" borderId="98">
      <alignment horizontal="right" vertical="center"/>
    </xf>
    <xf numFmtId="215" fontId="92" fillId="0" borderId="98">
      <alignment horizontal="right" vertical="center"/>
    </xf>
    <xf numFmtId="215" fontId="92" fillId="0" borderId="98">
      <alignment horizontal="right" vertical="center"/>
    </xf>
    <xf numFmtId="217" fontId="92" fillId="0" borderId="98">
      <alignment horizontal="right" vertical="center"/>
    </xf>
    <xf numFmtId="217" fontId="92" fillId="0" borderId="98">
      <alignment horizontal="right" vertical="center"/>
    </xf>
    <xf numFmtId="0" fontId="1" fillId="0" borderId="0">
      <alignment vertical="center"/>
    </xf>
    <xf numFmtId="219" fontId="92" fillId="0" borderId="98">
      <alignment horizontal="right"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112"/>
    <xf numFmtId="38" fontId="61" fillId="0" borderId="132">
      <alignment horizontal="right"/>
    </xf>
    <xf numFmtId="3" fontId="129" fillId="0" borderId="112"/>
    <xf numFmtId="0" fontId="96" fillId="0" borderId="112" applyNumberFormat="0" applyBorder="0" applyAlignment="0"/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3" fillId="0" borderId="112">
      <alignment vertical="center"/>
    </xf>
    <xf numFmtId="214" fontId="92" fillId="0" borderId="112">
      <alignment vertical="center"/>
    </xf>
    <xf numFmtId="0" fontId="61" fillId="0" borderId="114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0" fontId="103" fillId="0" borderId="116">
      <alignment horizontal="lef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8" fontId="93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41" fillId="53" borderId="118" applyNumberFormat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0" fontId="101" fillId="54" borderId="112" applyNumberFormat="0" applyBorder="0" applyAlignment="0" applyProtection="0"/>
    <xf numFmtId="184" fontId="76" fillId="0" borderId="112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93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92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92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8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48" fillId="40" borderId="118" applyNumberFormat="0" applyAlignment="0" applyProtection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0" fontId="103" fillId="0" borderId="116">
      <alignment horizontal="left" vertical="center"/>
    </xf>
    <xf numFmtId="216" fontId="92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0" fontId="96" fillId="0" borderId="112" applyNumberFormat="0" applyBorder="0" applyAlignment="0"/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92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184" fontId="93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5" fontId="93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3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9" fontId="17" fillId="0" borderId="132" applyNumberFormat="0" applyAlignment="0"/>
    <xf numFmtId="213" fontId="93" fillId="0" borderId="112">
      <alignment horizontal="right" vertical="center"/>
    </xf>
    <xf numFmtId="218" fontId="92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93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0" fontId="48" fillId="61" borderId="118" applyNumberFormat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0" fontId="2" fillId="0" borderId="112" applyNumberFormat="0" applyFill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6" fontId="76" fillId="0" borderId="112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93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61" fillId="0" borderId="112">
      <alignment horizontal="distributed" vertical="center" justifyLastLine="1"/>
    </xf>
    <xf numFmtId="184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49" fontId="17" fillId="0" borderId="132" applyNumberFormat="0" applyAlignment="0"/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92" fillId="0" borderId="112">
      <alignment vertical="center"/>
    </xf>
    <xf numFmtId="213" fontId="93" fillId="0" borderId="112">
      <alignment horizontal="right" vertical="center"/>
    </xf>
    <xf numFmtId="184" fontId="76" fillId="0" borderId="98">
      <alignment vertical="center"/>
    </xf>
    <xf numFmtId="218" fontId="93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93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93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54" fillId="53" borderId="125" applyNumberFormat="0" applyAlignment="0" applyProtection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92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3" fontId="93" fillId="0" borderId="112">
      <alignment horizontal="right" vertical="center"/>
    </xf>
    <xf numFmtId="10" fontId="101" fillId="78" borderId="98" applyNumberFormat="0" applyBorder="0" applyAlignment="0" applyProtection="0"/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215" fontId="76" fillId="0" borderId="112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0" fontId="41" fillId="74" borderId="118" applyNumberFormat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0" fontId="61" fillId="77" borderId="119" applyNumberFormat="0" applyFont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93" fillId="0" borderId="98">
      <alignment vertical="center"/>
    </xf>
    <xf numFmtId="214" fontId="93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92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6" fontId="93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93" fillId="0" borderId="98">
      <alignment horizontal="right" vertical="center"/>
    </xf>
    <xf numFmtId="216" fontId="92" fillId="0" borderId="98">
      <alignment vertical="center"/>
    </xf>
    <xf numFmtId="213" fontId="93" fillId="0" borderId="98">
      <alignment horizontal="right" vertical="center"/>
    </xf>
    <xf numFmtId="218" fontId="76" fillId="0" borderId="112">
      <alignment vertical="center"/>
    </xf>
    <xf numFmtId="0" fontId="37" fillId="0" borderId="98"/>
    <xf numFmtId="213" fontId="76" fillId="0" borderId="98">
      <alignment vertical="center"/>
    </xf>
    <xf numFmtId="214" fontId="93" fillId="0" borderId="98">
      <alignment vertical="center"/>
    </xf>
    <xf numFmtId="279" fontId="127" fillId="0" borderId="98">
      <alignment vertical="center"/>
    </xf>
    <xf numFmtId="0" fontId="68" fillId="0" borderId="98" applyNumberFormat="0" applyFont="0" applyFill="0" applyAlignment="0" applyProtection="0"/>
    <xf numFmtId="21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2" fillId="0" borderId="112" applyNumberFormat="0" applyFill="0" applyProtection="0">
      <alignment vertical="center"/>
    </xf>
    <xf numFmtId="218" fontId="76" fillId="0" borderId="98">
      <alignment vertical="center"/>
    </xf>
    <xf numFmtId="184" fontId="93" fillId="0" borderId="98">
      <alignment vertical="center"/>
    </xf>
    <xf numFmtId="214" fontId="76" fillId="0" borderId="112">
      <alignment vertical="center"/>
    </xf>
    <xf numFmtId="0" fontId="37" fillId="0" borderId="112"/>
    <xf numFmtId="49" fontId="17" fillId="0" borderId="132" applyNumberFormat="0" applyAlignment="0"/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5" fontId="93" fillId="0" borderId="98">
      <alignment horizontal="right" vertical="center"/>
    </xf>
    <xf numFmtId="219" fontId="92" fillId="0" borderId="98">
      <alignment horizontal="right" vertical="center"/>
    </xf>
    <xf numFmtId="184" fontId="76" fillId="0" borderId="112">
      <alignment vertical="center"/>
    </xf>
    <xf numFmtId="214" fontId="93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93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92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0" fontId="129" fillId="0" borderId="115" applyFont="0" applyFill="0" applyBorder="0" applyAlignment="0" applyProtection="0">
      <alignment vertical="center"/>
    </xf>
    <xf numFmtId="301" fontId="37" fillId="0" borderId="98"/>
    <xf numFmtId="217" fontId="76" fillId="0" borderId="112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93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7" fontId="92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0" fontId="101" fillId="54" borderId="112" applyNumberFormat="0" applyBorder="0" applyAlignment="0" applyProtection="0"/>
    <xf numFmtId="214" fontId="93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6" fontId="92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93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5" fontId="92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0" fontId="2" fillId="54" borderId="119" applyNumberFormat="0" applyFont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3" fontId="92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93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2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92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92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3" fontId="129" fillId="0" borderId="112"/>
    <xf numFmtId="216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92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9" fontId="93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93" fillId="0" borderId="112">
      <alignment vertical="center"/>
    </xf>
    <xf numFmtId="216" fontId="76" fillId="0" borderId="112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92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92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>
      <alignment vertical="center"/>
    </xf>
    <xf numFmtId="38" fontId="61" fillId="0" borderId="132">
      <alignment horizontal="right"/>
    </xf>
    <xf numFmtId="49" fontId="17" fillId="0" borderId="132" applyNumberFormat="0" applyAlignment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6" fillId="0" borderId="0"/>
    <xf numFmtId="0" fontId="211" fillId="54" borderId="133">
      <alignment horizontal="center" wrapText="1"/>
    </xf>
    <xf numFmtId="0" fontId="247" fillId="0" borderId="134"/>
    <xf numFmtId="0" fontId="246" fillId="0" borderId="0"/>
    <xf numFmtId="180" fontId="246" fillId="0" borderId="0"/>
    <xf numFmtId="0" fontId="61" fillId="0" borderId="133">
      <alignment horizontal="center"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68" fillId="0" borderId="0"/>
  </cellStyleXfs>
  <cellXfs count="215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54" fillId="0" borderId="4" xfId="0" applyFont="1" applyBorder="1" applyAlignment="1">
      <alignment horizontal="center" vertical="center"/>
    </xf>
    <xf numFmtId="0" fontId="254" fillId="0" borderId="4" xfId="0" applyFont="1" applyFill="1" applyBorder="1" applyAlignment="1">
      <alignment vertical="center"/>
    </xf>
    <xf numFmtId="0" fontId="248" fillId="0" borderId="0" xfId="0" applyFont="1" applyAlignment="1">
      <alignment vertical="center"/>
    </xf>
    <xf numFmtId="0" fontId="254" fillId="0" borderId="4" xfId="0" applyFont="1" applyBorder="1" applyAlignment="1">
      <alignment horizontal="center" vertical="center" shrinkToFit="1"/>
    </xf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1" fontId="256" fillId="0" borderId="0" xfId="0" applyNumberFormat="1" applyFont="1" applyAlignment="1">
      <alignment vertical="center"/>
    </xf>
    <xf numFmtId="0" fontId="255" fillId="0" borderId="0" xfId="0" applyFont="1" applyAlignment="1">
      <alignment horizontal="right" vertical="center"/>
    </xf>
    <xf numFmtId="0" fontId="254" fillId="0" borderId="4" xfId="0" applyFont="1" applyFill="1" applyBorder="1" applyAlignment="1">
      <alignment horizontal="center" vertical="center"/>
    </xf>
    <xf numFmtId="0" fontId="254" fillId="0" borderId="112" xfId="0" applyFont="1" applyBorder="1" applyAlignment="1">
      <alignment horizontal="center" vertical="center" shrinkToFit="1"/>
    </xf>
    <xf numFmtId="0" fontId="254" fillId="0" borderId="112" xfId="0" applyFont="1" applyBorder="1" applyAlignment="1">
      <alignment vertical="center"/>
    </xf>
    <xf numFmtId="0" fontId="254" fillId="0" borderId="112" xfId="0" applyFont="1" applyBorder="1" applyAlignment="1">
      <alignment horizontal="center" vertical="center"/>
    </xf>
    <xf numFmtId="41" fontId="254" fillId="0" borderId="112" xfId="1" applyFont="1" applyBorder="1" applyAlignment="1">
      <alignment vertical="center"/>
    </xf>
    <xf numFmtId="0" fontId="254" fillId="0" borderId="112" xfId="0" applyFont="1" applyFill="1" applyBorder="1" applyAlignment="1">
      <alignment horizontal="left" vertical="center" shrinkToFit="1"/>
    </xf>
    <xf numFmtId="0" fontId="254" fillId="0" borderId="112" xfId="0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vertical="center"/>
    </xf>
    <xf numFmtId="0" fontId="254" fillId="0" borderId="112" xfId="0" applyFont="1" applyFill="1" applyBorder="1" applyAlignment="1">
      <alignment horizontal="center" vertical="center"/>
    </xf>
    <xf numFmtId="0" fontId="254" fillId="0" borderId="4" xfId="0" applyFont="1" applyFill="1" applyBorder="1" applyAlignment="1">
      <alignment horizontal="center" vertical="center" shrinkToFit="1"/>
    </xf>
    <xf numFmtId="0" fontId="254" fillId="0" borderId="4" xfId="0" applyFont="1" applyFill="1" applyBorder="1" applyAlignment="1">
      <alignment horizontal="left" vertical="center" shrinkToFit="1"/>
    </xf>
    <xf numFmtId="0" fontId="254" fillId="0" borderId="112" xfId="0" applyFont="1" applyFill="1" applyBorder="1" applyAlignment="1">
      <alignment vertical="center" shrinkToFit="1"/>
    </xf>
    <xf numFmtId="41" fontId="254" fillId="0" borderId="112" xfId="1" applyFont="1" applyFill="1" applyBorder="1" applyAlignment="1">
      <alignment vertical="center" shrinkToFit="1"/>
    </xf>
    <xf numFmtId="0" fontId="254" fillId="0" borderId="4" xfId="0" applyFont="1" applyFill="1" applyBorder="1" applyAlignment="1">
      <alignment vertical="center" shrinkToFit="1"/>
    </xf>
    <xf numFmtId="41" fontId="254" fillId="0" borderId="4" xfId="1" applyFont="1" applyFill="1" applyBorder="1" applyAlignment="1">
      <alignment vertical="center" shrinkToFit="1"/>
    </xf>
    <xf numFmtId="0" fontId="0" fillId="0" borderId="0" xfId="0" applyNumberFormat="1" applyAlignment="1">
      <alignment vertical="center"/>
    </xf>
    <xf numFmtId="0" fontId="249" fillId="85" borderId="37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 shrinkToFit="1"/>
    </xf>
    <xf numFmtId="0" fontId="249" fillId="85" borderId="37" xfId="0" applyFont="1" applyFill="1" applyBorder="1" applyAlignment="1">
      <alignment horizontal="center" vertical="center"/>
    </xf>
    <xf numFmtId="49" fontId="249" fillId="85" borderId="37" xfId="0" applyNumberFormat="1" applyFont="1" applyFill="1" applyBorder="1" applyAlignment="1">
      <alignment horizontal="center" vertical="center"/>
    </xf>
    <xf numFmtId="177" fontId="249" fillId="85" borderId="37" xfId="0" applyNumberFormat="1" applyFont="1" applyFill="1" applyBorder="1" applyAlignment="1">
      <alignment horizontal="center" vertical="center" wrapText="1"/>
    </xf>
    <xf numFmtId="177" fontId="249" fillId="85" borderId="37" xfId="0" applyNumberFormat="1" applyFont="1" applyFill="1" applyBorder="1" applyAlignment="1">
      <alignment horizontal="center" vertical="center"/>
    </xf>
    <xf numFmtId="1" fontId="249" fillId="85" borderId="37" xfId="0" applyNumberFormat="1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/>
    </xf>
    <xf numFmtId="0" fontId="249" fillId="85" borderId="37" xfId="0" applyFont="1" applyFill="1" applyBorder="1" applyAlignment="1">
      <alignment horizontal="center" vertical="center" wrapText="1" shrinkToFit="1"/>
    </xf>
    <xf numFmtId="0" fontId="254" fillId="0" borderId="4" xfId="0" applyFont="1" applyBorder="1" applyAlignment="1">
      <alignment vertical="center"/>
    </xf>
    <xf numFmtId="41" fontId="254" fillId="0" borderId="4" xfId="1" applyFont="1" applyBorder="1" applyAlignment="1">
      <alignment vertical="center"/>
    </xf>
    <xf numFmtId="178" fontId="249" fillId="85" borderId="37" xfId="0" applyNumberFormat="1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/>
    </xf>
    <xf numFmtId="0" fontId="254" fillId="0" borderId="4" xfId="0" applyFont="1" applyFill="1" applyBorder="1" applyAlignment="1">
      <alignment horizontal="left" vertical="center"/>
    </xf>
    <xf numFmtId="49" fontId="254" fillId="0" borderId="4" xfId="0" applyNumberFormat="1" applyFont="1" applyFill="1" applyBorder="1" applyAlignment="1">
      <alignment horizontal="left" vertical="center"/>
    </xf>
    <xf numFmtId="41" fontId="254" fillId="0" borderId="112" xfId="1" applyFont="1" applyFill="1" applyBorder="1" applyAlignment="1">
      <alignment vertical="center"/>
    </xf>
    <xf numFmtId="1" fontId="254" fillId="0" borderId="4" xfId="0" applyNumberFormat="1" applyFont="1" applyFill="1" applyBorder="1" applyAlignment="1">
      <alignment vertical="center"/>
    </xf>
    <xf numFmtId="0" fontId="254" fillId="0" borderId="112" xfId="0" applyFont="1" applyFill="1" applyBorder="1" applyAlignment="1">
      <alignment horizontal="left" vertical="center"/>
    </xf>
    <xf numFmtId="49" fontId="254" fillId="0" borderId="112" xfId="0" applyNumberFormat="1" applyFont="1" applyFill="1" applyBorder="1" applyAlignment="1">
      <alignment horizontal="left" vertical="center"/>
    </xf>
    <xf numFmtId="1" fontId="254" fillId="0" borderId="112" xfId="0" applyNumberFormat="1" applyFont="1" applyFill="1" applyBorder="1" applyAlignment="1">
      <alignment vertical="center"/>
    </xf>
    <xf numFmtId="0" fontId="258" fillId="0" borderId="112" xfId="0" applyFont="1" applyFill="1" applyBorder="1" applyAlignment="1">
      <alignment horizontal="center" vertical="center"/>
    </xf>
    <xf numFmtId="0" fontId="258" fillId="0" borderId="112" xfId="0" applyFont="1" applyFill="1" applyBorder="1" applyAlignment="1">
      <alignment horizontal="left" vertical="center"/>
    </xf>
    <xf numFmtId="49" fontId="258" fillId="0" borderId="112" xfId="0" applyNumberFormat="1" applyFont="1" applyFill="1" applyBorder="1" applyAlignment="1">
      <alignment horizontal="left" vertical="center"/>
    </xf>
    <xf numFmtId="41" fontId="258" fillId="0" borderId="112" xfId="1" applyFont="1" applyFill="1" applyBorder="1" applyAlignment="1">
      <alignment horizontal="center" vertical="center"/>
    </xf>
    <xf numFmtId="0" fontId="258" fillId="0" borderId="112" xfId="0" applyFont="1" applyFill="1" applyBorder="1" applyAlignment="1">
      <alignment horizontal="center" vertical="center" shrinkToFit="1"/>
    </xf>
    <xf numFmtId="1" fontId="258" fillId="0" borderId="112" xfId="0" applyNumberFormat="1" applyFont="1" applyFill="1" applyBorder="1" applyAlignment="1">
      <alignment horizontal="center" vertical="center"/>
    </xf>
    <xf numFmtId="0" fontId="0" fillId="0" borderId="112" xfId="0" applyFont="1" applyFill="1" applyBorder="1" applyAlignment="1">
      <alignment horizontal="center" vertical="center" shrinkToFit="1"/>
    </xf>
    <xf numFmtId="41" fontId="254" fillId="0" borderId="112" xfId="1" applyFont="1" applyFill="1" applyBorder="1" applyAlignment="1">
      <alignment horizontal="center" vertical="center"/>
    </xf>
    <xf numFmtId="41" fontId="258" fillId="0" borderId="112" xfId="1" applyFont="1" applyFill="1" applyBorder="1" applyAlignment="1">
      <alignment vertical="center"/>
    </xf>
    <xf numFmtId="41" fontId="254" fillId="0" borderId="112" xfId="1" applyNumberFormat="1" applyFont="1" applyFill="1" applyBorder="1" applyAlignment="1">
      <alignment vertical="center"/>
    </xf>
    <xf numFmtId="0" fontId="258" fillId="0" borderId="112" xfId="0" applyFont="1" applyFill="1" applyBorder="1" applyAlignment="1">
      <alignment vertical="center"/>
    </xf>
    <xf numFmtId="0" fontId="0" fillId="0" borderId="112" xfId="0" applyFont="1" applyFill="1" applyBorder="1" applyAlignment="1">
      <alignment horizontal="center" vertical="center"/>
    </xf>
    <xf numFmtId="0" fontId="258" fillId="0" borderId="112" xfId="0" applyFont="1" applyFill="1" applyBorder="1" applyAlignment="1">
      <alignment horizontal="left" vertical="center" shrinkToFit="1"/>
    </xf>
    <xf numFmtId="1" fontId="254" fillId="0" borderId="112" xfId="0" applyNumberFormat="1" applyFont="1" applyFill="1" applyBorder="1" applyAlignment="1">
      <alignment horizontal="center" vertical="center"/>
    </xf>
    <xf numFmtId="0" fontId="256" fillId="0" borderId="4" xfId="0" applyFont="1" applyFill="1" applyBorder="1" applyAlignment="1">
      <alignment horizontal="center" vertical="center"/>
    </xf>
    <xf numFmtId="41" fontId="254" fillId="0" borderId="4" xfId="1" applyFont="1" applyFill="1" applyBorder="1" applyAlignment="1">
      <alignment vertical="center"/>
    </xf>
    <xf numFmtId="49" fontId="254" fillId="0" borderId="4" xfId="1" applyNumberFormat="1" applyFont="1" applyFill="1" applyBorder="1" applyAlignment="1">
      <alignment vertical="center"/>
    </xf>
    <xf numFmtId="41" fontId="254" fillId="0" borderId="112" xfId="1" applyFont="1" applyFill="1" applyBorder="1" applyAlignment="1">
      <alignment horizontal="center" vertical="center" shrinkToFit="1"/>
    </xf>
    <xf numFmtId="0" fontId="258" fillId="0" borderId="112" xfId="0" applyNumberFormat="1" applyFont="1" applyFill="1" applyBorder="1" applyAlignment="1">
      <alignment horizontal="center" vertical="center" shrinkToFit="1"/>
    </xf>
    <xf numFmtId="41" fontId="258" fillId="0" borderId="112" xfId="1" applyFont="1" applyFill="1" applyBorder="1" applyAlignment="1">
      <alignment horizontal="center" vertical="center" shrinkToFit="1"/>
    </xf>
    <xf numFmtId="0" fontId="258" fillId="0" borderId="112" xfId="1" applyNumberFormat="1" applyFont="1" applyFill="1" applyBorder="1" applyAlignment="1">
      <alignment horizontal="center" vertical="center" shrinkToFit="1"/>
    </xf>
    <xf numFmtId="0" fontId="258" fillId="0" borderId="4" xfId="0" applyFont="1" applyFill="1" applyBorder="1" applyAlignment="1">
      <alignment horizontal="center" vertical="center"/>
    </xf>
    <xf numFmtId="0" fontId="258" fillId="0" borderId="4" xfId="0" applyFont="1" applyFill="1" applyBorder="1" applyAlignment="1">
      <alignment horizontal="center" vertical="center" shrinkToFit="1"/>
    </xf>
    <xf numFmtId="41" fontId="258" fillId="0" borderId="4" xfId="1" applyFont="1" applyFill="1" applyBorder="1" applyAlignment="1">
      <alignment horizontal="center" vertical="center" shrinkToFit="1"/>
    </xf>
    <xf numFmtId="41" fontId="254" fillId="0" borderId="4" xfId="1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vertical="center" wrapText="1" shrinkToFit="1"/>
    </xf>
    <xf numFmtId="41" fontId="220" fillId="0" borderId="112" xfId="1" applyFont="1" applyFill="1" applyBorder="1" applyAlignment="1">
      <alignment vertical="center" shrinkToFit="1"/>
    </xf>
    <xf numFmtId="0" fontId="254" fillId="0" borderId="112" xfId="6852" applyFont="1" applyFill="1" applyBorder="1" applyAlignment="1">
      <alignment horizontal="center" vertical="center" shrinkToFit="1"/>
    </xf>
    <xf numFmtId="0" fontId="261" fillId="0" borderId="4" xfId="0" applyFont="1" applyFill="1" applyBorder="1" applyAlignment="1">
      <alignment horizontal="center" vertical="center"/>
    </xf>
    <xf numFmtId="0" fontId="261" fillId="0" borderId="4" xfId="0" applyFont="1" applyFill="1" applyBorder="1" applyAlignment="1">
      <alignment horizontal="center" vertical="center" shrinkToFit="1"/>
    </xf>
    <xf numFmtId="0" fontId="261" fillId="0" borderId="4" xfId="0" applyFont="1" applyFill="1" applyBorder="1" applyAlignment="1">
      <alignment horizontal="left" vertical="center" shrinkToFit="1"/>
    </xf>
    <xf numFmtId="41" fontId="261" fillId="0" borderId="4" xfId="1" applyFont="1" applyFill="1" applyBorder="1" applyAlignment="1">
      <alignment horizontal="center" vertical="center" shrinkToFit="1"/>
    </xf>
    <xf numFmtId="41" fontId="261" fillId="0" borderId="4" xfId="1" applyFont="1" applyFill="1" applyBorder="1" applyAlignment="1">
      <alignment vertical="center" shrinkToFit="1"/>
    </xf>
    <xf numFmtId="0" fontId="261" fillId="0" borderId="4" xfId="0" applyFont="1" applyFill="1" applyBorder="1" applyAlignment="1">
      <alignment vertical="center" shrinkToFit="1"/>
    </xf>
    <xf numFmtId="0" fontId="261" fillId="0" borderId="112" xfId="0" applyFont="1" applyFill="1" applyBorder="1" applyAlignment="1">
      <alignment horizontal="center" vertical="center"/>
    </xf>
    <xf numFmtId="0" fontId="261" fillId="0" borderId="112" xfId="0" applyFont="1" applyFill="1" applyBorder="1" applyAlignment="1">
      <alignment horizontal="center" vertical="center" shrinkToFit="1"/>
    </xf>
    <xf numFmtId="0" fontId="261" fillId="0" borderId="112" xfId="1" applyNumberFormat="1" applyFont="1" applyFill="1" applyBorder="1" applyAlignment="1">
      <alignment horizontal="center" vertical="center" shrinkToFit="1"/>
    </xf>
    <xf numFmtId="41" fontId="261" fillId="0" borderId="112" xfId="1" applyFont="1" applyFill="1" applyBorder="1" applyAlignment="1">
      <alignment horizontal="center" vertical="center" shrinkToFit="1"/>
    </xf>
    <xf numFmtId="41" fontId="261" fillId="0" borderId="112" xfId="1" applyFont="1" applyFill="1" applyBorder="1" applyAlignment="1">
      <alignment vertical="center" shrinkToFit="1"/>
    </xf>
    <xf numFmtId="0" fontId="261" fillId="0" borderId="112" xfId="0" applyFont="1" applyFill="1" applyBorder="1" applyAlignment="1">
      <alignment vertical="center" shrinkToFit="1"/>
    </xf>
    <xf numFmtId="0" fontId="262" fillId="0" borderId="112" xfId="0" applyFont="1" applyFill="1" applyBorder="1" applyAlignment="1">
      <alignment horizontal="center" vertical="center"/>
    </xf>
    <xf numFmtId="292" fontId="254" fillId="0" borderId="112" xfId="1" applyNumberFormat="1" applyFont="1" applyFill="1" applyBorder="1" applyAlignment="1">
      <alignment horizontal="center" vertical="center" shrinkToFit="1"/>
    </xf>
    <xf numFmtId="292" fontId="254" fillId="0" borderId="4" xfId="1" applyNumberFormat="1" applyFont="1" applyFill="1" applyBorder="1" applyAlignment="1">
      <alignment horizontal="center" vertical="center" shrinkToFit="1"/>
    </xf>
    <xf numFmtId="286" fontId="254" fillId="0" borderId="112" xfId="1" applyNumberFormat="1" applyFont="1" applyFill="1" applyBorder="1" applyAlignment="1">
      <alignment vertical="center" shrinkToFit="1"/>
    </xf>
    <xf numFmtId="0" fontId="258" fillId="0" borderId="4" xfId="0" applyFont="1" applyFill="1" applyBorder="1" applyAlignment="1">
      <alignment horizontal="left" vertical="center" shrinkToFit="1"/>
    </xf>
    <xf numFmtId="0" fontId="258" fillId="0" borderId="4" xfId="1" applyNumberFormat="1" applyFont="1" applyFill="1" applyBorder="1" applyAlignment="1">
      <alignment horizontal="center" vertical="center" shrinkToFit="1"/>
    </xf>
    <xf numFmtId="0" fontId="249" fillId="0" borderId="4" xfId="0" applyFont="1" applyFill="1" applyBorder="1" applyAlignment="1">
      <alignment horizontal="center" vertical="center" shrinkToFit="1"/>
    </xf>
    <xf numFmtId="0" fontId="263" fillId="0" borderId="112" xfId="0" applyFont="1" applyFill="1" applyBorder="1" applyAlignment="1">
      <alignment vertical="center" shrinkToFit="1"/>
    </xf>
    <xf numFmtId="0" fontId="265" fillId="0" borderId="112" xfId="0" applyFont="1" applyFill="1" applyBorder="1" applyAlignment="1">
      <alignment vertical="center" shrinkToFit="1"/>
    </xf>
    <xf numFmtId="279" fontId="254" fillId="0" borderId="112" xfId="1" applyNumberFormat="1" applyFont="1" applyFill="1" applyBorder="1" applyAlignment="1">
      <alignment vertical="center" shrinkToFit="1"/>
    </xf>
    <xf numFmtId="0" fontId="254" fillId="0" borderId="69" xfId="0" applyFont="1" applyFill="1" applyBorder="1" applyAlignment="1">
      <alignment vertical="center" shrinkToFit="1"/>
    </xf>
    <xf numFmtId="3" fontId="266" fillId="0" borderId="112" xfId="0" applyNumberFormat="1" applyFont="1" applyFill="1" applyBorder="1" applyAlignment="1">
      <alignment horizontal="left" vertical="center"/>
    </xf>
    <xf numFmtId="0" fontId="249" fillId="0" borderId="112" xfId="0" applyFont="1" applyFill="1" applyBorder="1" applyAlignment="1">
      <alignment horizontal="center" vertical="center" shrinkToFit="1"/>
    </xf>
    <xf numFmtId="0" fontId="254" fillId="0" borderId="135" xfId="0" applyFont="1" applyFill="1" applyBorder="1" applyAlignment="1">
      <alignment horizontal="center" vertical="center" shrinkToFit="1"/>
    </xf>
    <xf numFmtId="0" fontId="254" fillId="0" borderId="114" xfId="0" applyFont="1" applyFill="1" applyBorder="1" applyAlignment="1">
      <alignment horizontal="center" vertical="center" shrinkToFit="1"/>
    </xf>
    <xf numFmtId="41" fontId="254" fillId="0" borderId="135" xfId="1" applyFont="1" applyFill="1" applyBorder="1" applyAlignment="1">
      <alignment vertical="center" shrinkToFit="1"/>
    </xf>
    <xf numFmtId="0" fontId="254" fillId="0" borderId="114" xfId="0" applyFont="1" applyFill="1" applyBorder="1" applyAlignment="1">
      <alignment vertical="center" shrinkToFit="1"/>
    </xf>
    <xf numFmtId="280" fontId="254" fillId="0" borderId="112" xfId="1" applyNumberFormat="1" applyFont="1" applyFill="1" applyBorder="1" applyAlignment="1">
      <alignment vertical="center" shrinkToFit="1"/>
    </xf>
    <xf numFmtId="41" fontId="254" fillId="0" borderId="112" xfId="1" applyNumberFormat="1" applyFont="1" applyFill="1" applyBorder="1" applyAlignment="1">
      <alignment vertical="center" shrinkToFit="1"/>
    </xf>
    <xf numFmtId="0" fontId="254" fillId="0" borderId="0" xfId="0" applyFont="1" applyFill="1" applyBorder="1" applyAlignment="1">
      <alignment horizontal="center" vertical="center" shrinkToFit="1"/>
    </xf>
    <xf numFmtId="41" fontId="254" fillId="0" borderId="4" xfId="1" applyNumberFormat="1" applyFont="1" applyFill="1" applyBorder="1" applyAlignment="1">
      <alignment vertical="center" shrinkToFit="1"/>
    </xf>
    <xf numFmtId="292" fontId="258" fillId="0" borderId="4" xfId="1" applyNumberFormat="1" applyFont="1" applyFill="1" applyBorder="1" applyAlignment="1">
      <alignment horizontal="center" vertical="center" shrinkToFit="1"/>
    </xf>
    <xf numFmtId="292" fontId="258" fillId="0" borderId="112" xfId="1" applyNumberFormat="1" applyFont="1" applyFill="1" applyBorder="1" applyAlignment="1">
      <alignment horizontal="center" vertical="center" shrinkToFit="1"/>
    </xf>
    <xf numFmtId="0" fontId="258" fillId="0" borderId="4" xfId="0" applyNumberFormat="1" applyFont="1" applyFill="1" applyBorder="1" applyAlignment="1">
      <alignment horizontal="center" vertical="center" shrinkToFit="1"/>
    </xf>
    <xf numFmtId="0" fontId="254" fillId="0" borderId="136" xfId="0" applyFont="1" applyFill="1" applyBorder="1" applyAlignment="1">
      <alignment horizontal="center" vertical="center" shrinkToFit="1"/>
    </xf>
    <xf numFmtId="0" fontId="254" fillId="0" borderId="34" xfId="0" applyFont="1" applyFill="1" applyBorder="1" applyAlignment="1">
      <alignment vertical="center" shrinkToFit="1"/>
    </xf>
    <xf numFmtId="0" fontId="261" fillId="0" borderId="112" xfId="0" applyFont="1" applyFill="1" applyBorder="1" applyAlignment="1">
      <alignment horizontal="left" vertical="center" shrinkToFit="1"/>
    </xf>
    <xf numFmtId="0" fontId="261" fillId="0" borderId="34" xfId="0" applyFont="1" applyFill="1" applyBorder="1" applyAlignment="1">
      <alignment horizontal="center" vertical="center" shrinkToFit="1"/>
    </xf>
    <xf numFmtId="0" fontId="254" fillId="0" borderId="4" xfId="0" quotePrefix="1" applyFont="1" applyFill="1" applyBorder="1" applyAlignment="1">
      <alignment horizontal="center" vertical="center"/>
    </xf>
    <xf numFmtId="0" fontId="258" fillId="0" borderId="4" xfId="0" applyFont="1" applyFill="1" applyBorder="1" applyAlignment="1">
      <alignment horizontal="left" vertical="center"/>
    </xf>
    <xf numFmtId="0" fontId="56" fillId="0" borderId="4" xfId="0" applyFont="1" applyFill="1" applyBorder="1" applyAlignment="1">
      <alignment horizontal="center" vertical="center"/>
    </xf>
    <xf numFmtId="0" fontId="56" fillId="0" borderId="4" xfId="0" applyFont="1" applyFill="1" applyBorder="1" applyAlignment="1">
      <alignment horizontal="center" vertical="center" shrinkToFit="1"/>
    </xf>
    <xf numFmtId="0" fontId="56" fillId="0" borderId="4" xfId="0" applyFont="1" applyFill="1" applyBorder="1" applyAlignment="1">
      <alignment horizontal="left" vertical="center"/>
    </xf>
    <xf numFmtId="41" fontId="56" fillId="0" borderId="4" xfId="1" applyFont="1" applyFill="1" applyBorder="1" applyAlignment="1">
      <alignment vertical="center"/>
    </xf>
    <xf numFmtId="0" fontId="56" fillId="0" borderId="4" xfId="0" applyFont="1" applyFill="1" applyBorder="1" applyAlignment="1">
      <alignment vertical="center"/>
    </xf>
    <xf numFmtId="41" fontId="56" fillId="0" borderId="4" xfId="1" applyFont="1" applyFill="1" applyBorder="1" applyAlignment="1">
      <alignment horizontal="center" vertical="center"/>
    </xf>
    <xf numFmtId="0" fontId="56" fillId="0" borderId="112" xfId="0" applyFont="1" applyFill="1" applyBorder="1" applyAlignment="1">
      <alignment horizontal="center" vertical="center"/>
    </xf>
    <xf numFmtId="0" fontId="56" fillId="0" borderId="112" xfId="0" applyFont="1" applyFill="1" applyBorder="1" applyAlignment="1">
      <alignment vertical="center"/>
    </xf>
    <xf numFmtId="0" fontId="56" fillId="0" borderId="112" xfId="0" applyFont="1" applyFill="1" applyBorder="1" applyAlignment="1">
      <alignment horizontal="left" vertical="center"/>
    </xf>
    <xf numFmtId="0" fontId="56" fillId="0" borderId="112" xfId="0" applyFont="1" applyFill="1" applyBorder="1" applyAlignment="1">
      <alignment horizontal="center" vertical="center" shrinkToFit="1"/>
    </xf>
    <xf numFmtId="41" fontId="56" fillId="0" borderId="112" xfId="1" applyFont="1" applyFill="1" applyBorder="1" applyAlignment="1">
      <alignment vertical="center"/>
    </xf>
    <xf numFmtId="176" fontId="56" fillId="0" borderId="4" xfId="0" applyNumberFormat="1" applyFont="1" applyFill="1" applyBorder="1" applyAlignment="1">
      <alignment vertical="center"/>
    </xf>
    <xf numFmtId="292" fontId="254" fillId="0" borderId="112" xfId="0" applyNumberFormat="1" applyFont="1" applyFill="1" applyBorder="1" applyAlignment="1">
      <alignment vertical="center"/>
    </xf>
    <xf numFmtId="41" fontId="254" fillId="0" borderId="112" xfId="0" applyNumberFormat="1" applyFont="1" applyFill="1" applyBorder="1" applyAlignment="1">
      <alignment vertical="center"/>
    </xf>
    <xf numFmtId="0" fontId="56" fillId="0" borderId="112" xfId="0" applyFont="1" applyFill="1" applyBorder="1" applyAlignment="1">
      <alignment horizontal="left" vertical="center" shrinkToFit="1"/>
    </xf>
    <xf numFmtId="178" fontId="254" fillId="0" borderId="112" xfId="0" applyNumberFormat="1" applyFont="1" applyFill="1" applyBorder="1" applyAlignment="1">
      <alignment vertical="center"/>
    </xf>
    <xf numFmtId="41" fontId="254" fillId="0" borderId="4" xfId="1" applyFont="1" applyFill="1" applyBorder="1" applyAlignment="1">
      <alignment horizontal="center" vertical="center"/>
    </xf>
    <xf numFmtId="41" fontId="254" fillId="0" borderId="112" xfId="1" applyFont="1" applyFill="1" applyBorder="1" applyAlignment="1">
      <alignment horizontal="left" vertical="center"/>
    </xf>
    <xf numFmtId="176" fontId="254" fillId="0" borderId="4" xfId="0" applyNumberFormat="1" applyFont="1" applyFill="1" applyBorder="1" applyAlignment="1">
      <alignment vertical="center"/>
    </xf>
    <xf numFmtId="0" fontId="254" fillId="0" borderId="115" xfId="0" applyFont="1" applyFill="1" applyBorder="1" applyAlignment="1">
      <alignment horizontal="center" vertical="center"/>
    </xf>
    <xf numFmtId="41" fontId="254" fillId="0" borderId="4" xfId="0" applyNumberFormat="1" applyFont="1" applyFill="1" applyBorder="1" applyAlignment="1">
      <alignment vertical="center"/>
    </xf>
    <xf numFmtId="176" fontId="254" fillId="0" borderId="112" xfId="0" applyNumberFormat="1" applyFont="1" applyFill="1" applyBorder="1" applyAlignment="1">
      <alignment vertical="center"/>
    </xf>
    <xf numFmtId="0" fontId="254" fillId="0" borderId="137" xfId="0" applyFont="1" applyFill="1" applyBorder="1" applyAlignment="1">
      <alignment horizontal="center" vertical="center"/>
    </xf>
    <xf numFmtId="41" fontId="56" fillId="0" borderId="112" xfId="1" applyFont="1" applyFill="1" applyBorder="1" applyAlignment="1">
      <alignment horizontal="center" vertical="center"/>
    </xf>
    <xf numFmtId="0" fontId="56" fillId="0" borderId="4" xfId="0" applyFont="1" applyFill="1" applyBorder="1" applyAlignment="1">
      <alignment horizontal="left" vertical="center" shrinkToFit="1"/>
    </xf>
    <xf numFmtId="0" fontId="254" fillId="0" borderId="4" xfId="7" applyFont="1" applyFill="1" applyBorder="1" applyAlignment="1">
      <alignment horizontal="center" vertical="center" shrinkToFit="1"/>
    </xf>
    <xf numFmtId="0" fontId="254" fillId="0" borderId="4" xfId="7" applyFont="1" applyFill="1" applyBorder="1" applyAlignment="1">
      <alignment horizontal="left" vertical="center"/>
    </xf>
    <xf numFmtId="0" fontId="254" fillId="0" borderId="4" xfId="7" applyFont="1" applyFill="1" applyBorder="1" applyAlignment="1">
      <alignment horizontal="center" vertical="center"/>
    </xf>
    <xf numFmtId="41" fontId="254" fillId="0" borderId="4" xfId="7036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54" fillId="0" borderId="112" xfId="0" applyFont="1" applyBorder="1" applyAlignment="1">
      <alignment horizontal="left" vertical="center"/>
    </xf>
    <xf numFmtId="49" fontId="254" fillId="0" borderId="112" xfId="0" applyNumberFormat="1" applyFont="1" applyBorder="1" applyAlignment="1">
      <alignment horizontal="left" vertical="center"/>
    </xf>
    <xf numFmtId="1" fontId="254" fillId="0" borderId="112" xfId="0" applyNumberFormat="1" applyFont="1" applyBorder="1" applyAlignment="1">
      <alignment vertical="center"/>
    </xf>
    <xf numFmtId="41" fontId="258" fillId="0" borderId="4" xfId="1" applyFont="1" applyFill="1" applyBorder="1" applyAlignment="1">
      <alignment horizontal="center" vertical="center"/>
    </xf>
    <xf numFmtId="41" fontId="254" fillId="0" borderId="112" xfId="1" applyFont="1" applyBorder="1" applyAlignment="1">
      <alignment horizontal="center" vertical="center"/>
    </xf>
    <xf numFmtId="1" fontId="254" fillId="0" borderId="112" xfId="0" applyNumberFormat="1" applyFont="1" applyBorder="1" applyAlignment="1">
      <alignment horizontal="center" vertical="center"/>
    </xf>
    <xf numFmtId="0" fontId="254" fillId="0" borderId="4" xfId="0" applyFont="1" applyBorder="1" applyAlignment="1">
      <alignment horizontal="left" vertical="center"/>
    </xf>
    <xf numFmtId="49" fontId="254" fillId="0" borderId="4" xfId="0" applyNumberFormat="1" applyFont="1" applyBorder="1" applyAlignment="1">
      <alignment horizontal="left" vertical="center"/>
    </xf>
    <xf numFmtId="41" fontId="254" fillId="0" borderId="4" xfId="1" applyFont="1" applyBorder="1" applyAlignment="1">
      <alignment horizontal="center" vertical="center"/>
    </xf>
    <xf numFmtId="1" fontId="254" fillId="0" borderId="4" xfId="0" applyNumberFormat="1" applyFont="1" applyBorder="1" applyAlignment="1">
      <alignment horizontal="center" vertical="center"/>
    </xf>
    <xf numFmtId="1" fontId="254" fillId="0" borderId="4" xfId="0" applyNumberFormat="1" applyFont="1" applyBorder="1" applyAlignment="1">
      <alignment vertical="center"/>
    </xf>
    <xf numFmtId="0" fontId="0" fillId="0" borderId="4" xfId="0" applyFont="1" applyFill="1" applyBorder="1" applyAlignment="1">
      <alignment horizontal="center" vertical="center" shrinkToFit="1"/>
    </xf>
    <xf numFmtId="0" fontId="254" fillId="0" borderId="4" xfId="0" applyFont="1" applyFill="1" applyBorder="1" applyAlignment="1">
      <alignment horizontal="center" vertical="center" wrapText="1"/>
    </xf>
    <xf numFmtId="0" fontId="254" fillId="0" borderId="4" xfId="0" applyFont="1" applyBorder="1" applyAlignment="1">
      <alignment vertical="center" shrinkToFit="1"/>
    </xf>
    <xf numFmtId="0" fontId="254" fillId="0" borderId="112" xfId="0" applyFont="1" applyBorder="1" applyAlignment="1">
      <alignment vertical="center" shrinkToFit="1"/>
    </xf>
    <xf numFmtId="0" fontId="254" fillId="0" borderId="112" xfId="0" applyFont="1" applyBorder="1" applyAlignment="1">
      <alignment horizontal="left" vertical="center" shrinkToFit="1"/>
    </xf>
    <xf numFmtId="41" fontId="254" fillId="0" borderId="112" xfId="1" applyFont="1" applyBorder="1" applyAlignment="1">
      <alignment horizontal="center" vertical="center" shrinkToFit="1"/>
    </xf>
    <xf numFmtId="0" fontId="254" fillId="0" borderId="4" xfId="0" applyFont="1" applyBorder="1" applyAlignment="1">
      <alignment horizontal="left" vertical="center" shrinkToFit="1"/>
    </xf>
    <xf numFmtId="41" fontId="254" fillId="0" borderId="4" xfId="1" applyFont="1" applyBorder="1" applyAlignment="1">
      <alignment horizontal="center" vertical="center" shrinkToFit="1"/>
    </xf>
    <xf numFmtId="41" fontId="268" fillId="0" borderId="4" xfId="1" applyFont="1" applyFill="1" applyBorder="1" applyAlignment="1">
      <alignment horizontal="center" vertical="center" shrinkToFit="1"/>
    </xf>
    <xf numFmtId="41" fontId="268" fillId="0" borderId="112" xfId="1" applyFont="1" applyFill="1" applyBorder="1" applyAlignment="1">
      <alignment horizontal="center" vertical="center" shrinkToFit="1"/>
    </xf>
    <xf numFmtId="41" fontId="248" fillId="0" borderId="112" xfId="1" applyFont="1" applyFill="1" applyBorder="1" applyAlignment="1">
      <alignment horizontal="center" vertical="center" shrinkToFit="1"/>
    </xf>
    <xf numFmtId="41" fontId="269" fillId="0" borderId="112" xfId="1" applyFont="1" applyFill="1" applyBorder="1" applyAlignment="1">
      <alignment horizontal="center" vertical="center" shrinkToFit="1"/>
    </xf>
    <xf numFmtId="0" fontId="261" fillId="0" borderId="112" xfId="0" applyFont="1" applyFill="1" applyBorder="1" applyAlignment="1">
      <alignment vertical="center"/>
    </xf>
    <xf numFmtId="0" fontId="261" fillId="0" borderId="112" xfId="0" applyFont="1" applyFill="1" applyBorder="1" applyAlignment="1">
      <alignment horizontal="left" vertical="center"/>
    </xf>
    <xf numFmtId="4" fontId="261" fillId="0" borderId="112" xfId="0" applyNumberFormat="1" applyFont="1" applyFill="1" applyBorder="1" applyAlignment="1">
      <alignment vertical="center"/>
    </xf>
    <xf numFmtId="3" fontId="261" fillId="0" borderId="112" xfId="0" applyNumberFormat="1" applyFont="1" applyFill="1" applyBorder="1" applyAlignment="1">
      <alignment vertical="center"/>
    </xf>
    <xf numFmtId="176" fontId="254" fillId="0" borderId="4" xfId="1" applyNumberFormat="1" applyFont="1" applyFill="1" applyBorder="1" applyAlignment="1">
      <alignment horizontal="center" vertical="center" shrinkToFit="1"/>
    </xf>
    <xf numFmtId="41" fontId="248" fillId="0" borderId="4" xfId="1" applyFont="1" applyFill="1" applyBorder="1" applyAlignment="1">
      <alignment horizontal="center" vertical="center" shrinkToFit="1"/>
    </xf>
    <xf numFmtId="41" fontId="254" fillId="0" borderId="112" xfId="1" applyFont="1" applyFill="1" applyBorder="1" applyAlignment="1">
      <alignment horizontal="right" vertical="center" shrinkToFit="1"/>
    </xf>
    <xf numFmtId="0" fontId="254" fillId="0" borderId="135" xfId="0" applyFont="1" applyFill="1" applyBorder="1" applyAlignment="1">
      <alignment horizontal="left" vertical="center"/>
    </xf>
    <xf numFmtId="0" fontId="254" fillId="0" borderId="135" xfId="0" applyFont="1" applyFill="1" applyBorder="1" applyAlignment="1">
      <alignment vertical="center" shrinkToFit="1"/>
    </xf>
    <xf numFmtId="41" fontId="248" fillId="0" borderId="135" xfId="1" applyFont="1" applyFill="1" applyBorder="1" applyAlignment="1">
      <alignment horizontal="center" vertical="center" shrinkToFit="1"/>
    </xf>
    <xf numFmtId="0" fontId="267" fillId="0" borderId="4" xfId="42182" applyFont="1" applyFill="1" applyBorder="1" applyAlignment="1">
      <alignment horizontal="center" vertical="center"/>
    </xf>
    <xf numFmtId="41" fontId="254" fillId="0" borderId="112" xfId="1" applyFont="1" applyBorder="1" applyAlignment="1">
      <alignment vertical="center" shrinkToFit="1"/>
    </xf>
    <xf numFmtId="41" fontId="254" fillId="0" borderId="4" xfId="1" applyFont="1" applyBorder="1" applyAlignment="1">
      <alignment vertical="center" shrinkToFit="1"/>
    </xf>
    <xf numFmtId="292" fontId="254" fillId="0" borderId="4" xfId="0" applyNumberFormat="1" applyFont="1" applyFill="1" applyBorder="1" applyAlignment="1">
      <alignment vertical="center"/>
    </xf>
    <xf numFmtId="0" fontId="254" fillId="0" borderId="4" xfId="0" quotePrefix="1" applyFont="1" applyFill="1" applyBorder="1" applyAlignment="1">
      <alignment horizontal="left" vertical="center" shrinkToFit="1"/>
    </xf>
    <xf numFmtId="0" fontId="249" fillId="85" borderId="112" xfId="0" applyFont="1" applyFill="1" applyBorder="1" applyAlignment="1">
      <alignment horizontal="center" vertical="center"/>
    </xf>
    <xf numFmtId="0" fontId="257" fillId="0" borderId="0" xfId="0" applyFont="1" applyAlignment="1">
      <alignment horizontal="left" vertical="center"/>
    </xf>
    <xf numFmtId="0" fontId="249" fillId="85" borderId="106" xfId="0" applyFont="1" applyFill="1" applyBorder="1" applyAlignment="1">
      <alignment horizontal="center" vertical="center"/>
    </xf>
    <xf numFmtId="0" fontId="249" fillId="0" borderId="0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/>
    </xf>
    <xf numFmtId="0" fontId="249" fillId="85" borderId="112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/>
    </xf>
    <xf numFmtId="0" fontId="249" fillId="85" borderId="112" xfId="0" applyFont="1" applyFill="1" applyBorder="1" applyAlignment="1">
      <alignment horizontal="center" vertical="center" wrapText="1" shrinkToFit="1"/>
    </xf>
    <xf numFmtId="0" fontId="249" fillId="85" borderId="37" xfId="0" applyFont="1" applyFill="1" applyBorder="1" applyAlignment="1">
      <alignment horizontal="center" vertical="center" wrapText="1" shrinkToFit="1"/>
    </xf>
    <xf numFmtId="0" fontId="249" fillId="85" borderId="112" xfId="0" applyNumberFormat="1" applyFont="1" applyFill="1" applyBorder="1" applyAlignment="1">
      <alignment horizontal="center" vertical="center" wrapText="1"/>
    </xf>
    <xf numFmtId="0" fontId="249" fillId="85" borderId="37" xfId="0" applyNumberFormat="1" applyFont="1" applyFill="1" applyBorder="1" applyAlignment="1">
      <alignment horizontal="center" vertical="center" wrapText="1"/>
    </xf>
    <xf numFmtId="179" fontId="254" fillId="0" borderId="112" xfId="1" applyNumberFormat="1" applyFont="1" applyFill="1" applyBorder="1" applyAlignment="1">
      <alignment horizontal="left" vertical="center" shrinkToFit="1"/>
    </xf>
    <xf numFmtId="179" fontId="254" fillId="0" borderId="4" xfId="1" applyNumberFormat="1" applyFont="1" applyFill="1" applyBorder="1" applyAlignment="1">
      <alignment horizontal="left" vertical="center" shrinkToFit="1"/>
    </xf>
    <xf numFmtId="179" fontId="254" fillId="0" borderId="4" xfId="1" applyNumberFormat="1" applyFont="1" applyBorder="1" applyAlignment="1">
      <alignment horizontal="left" vertical="center" shrinkToFit="1"/>
    </xf>
    <xf numFmtId="0" fontId="261" fillId="0" borderId="4" xfId="0" applyFont="1" applyFill="1" applyBorder="1" applyAlignment="1">
      <alignment horizontal="left" vertical="center"/>
    </xf>
  </cellXfs>
  <cellStyles count="42183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_공명세" xfId="42182" xr:uid="{96EFEB2E-3A7B-4E13-928D-71E9B43496BB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334"/>
  <sheetViews>
    <sheetView tabSelected="1" zoomScaleNormal="100" workbookViewId="0">
      <pane ySplit="4" topLeftCell="A5" activePane="bottomLeft" state="frozen"/>
      <selection pane="bottomLeft"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59.6640625" customWidth="1"/>
    <col min="5" max="5" width="10.5546875" style="2" customWidth="1"/>
    <col min="6" max="6" width="8.88671875" bestFit="1" customWidth="1"/>
    <col min="7" max="7" width="12" bestFit="1" customWidth="1"/>
    <col min="8" max="9" width="13.77734375" customWidth="1"/>
    <col min="10" max="10" width="12.88671875" customWidth="1"/>
    <col min="11" max="11" width="21.21875" style="5" customWidth="1"/>
    <col min="12" max="12" width="17.77734375" customWidth="1"/>
    <col min="13" max="13" width="23.5546875" customWidth="1"/>
    <col min="14" max="14" width="17.44140625" style="1" bestFit="1" customWidth="1"/>
    <col min="15" max="15" width="34.21875" customWidth="1"/>
    <col min="17" max="17" width="14.5546875" customWidth="1"/>
    <col min="20" max="20" width="37.44140625" bestFit="1" customWidth="1"/>
    <col min="21" max="22" width="8.88671875" customWidth="1"/>
  </cols>
  <sheetData>
    <row r="1" spans="1:20" ht="34.5" customHeight="1">
      <c r="A1" s="201" t="s">
        <v>160</v>
      </c>
      <c r="B1" s="201"/>
      <c r="C1" s="201"/>
      <c r="D1" s="10"/>
      <c r="H1" s="23" t="s">
        <v>58</v>
      </c>
      <c r="L1" s="13"/>
      <c r="M1" s="13"/>
    </row>
    <row r="2" spans="1:20" ht="10.5" customHeight="1">
      <c r="D2" s="10"/>
      <c r="H2" s="10"/>
      <c r="L2" s="13"/>
      <c r="M2" s="13"/>
    </row>
    <row r="3" spans="1:20" ht="25.5" customHeight="1">
      <c r="A3" s="200" t="s">
        <v>531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</row>
    <row r="4" spans="1:20" ht="50.25" thickBot="1">
      <c r="A4" s="40" t="s">
        <v>135</v>
      </c>
      <c r="B4" s="40" t="s">
        <v>136</v>
      </c>
      <c r="C4" s="41" t="s">
        <v>137</v>
      </c>
      <c r="D4" s="42" t="s">
        <v>138</v>
      </c>
      <c r="E4" s="43" t="s">
        <v>139</v>
      </c>
      <c r="F4" s="42" t="s">
        <v>0</v>
      </c>
      <c r="G4" s="42" t="s">
        <v>1</v>
      </c>
      <c r="H4" s="44" t="s">
        <v>53</v>
      </c>
      <c r="I4" s="44" t="s">
        <v>54</v>
      </c>
      <c r="J4" s="44" t="s">
        <v>55</v>
      </c>
      <c r="K4" s="44" t="s">
        <v>140</v>
      </c>
      <c r="L4" s="44" t="s">
        <v>141</v>
      </c>
      <c r="M4" s="44" t="s">
        <v>142</v>
      </c>
      <c r="N4" s="44" t="s">
        <v>6</v>
      </c>
      <c r="O4" s="45" t="s">
        <v>2</v>
      </c>
      <c r="P4" s="45" t="s">
        <v>3</v>
      </c>
      <c r="Q4" s="45" t="s">
        <v>4</v>
      </c>
      <c r="R4" s="45" t="s">
        <v>5</v>
      </c>
      <c r="S4" s="45" t="s">
        <v>56</v>
      </c>
      <c r="T4" s="45" t="s">
        <v>57</v>
      </c>
    </row>
    <row r="5" spans="1:20" ht="17.25" customHeight="1" thickTop="1">
      <c r="A5" s="27">
        <v>2023</v>
      </c>
      <c r="B5" s="27">
        <v>10</v>
      </c>
      <c r="C5" s="27" t="s">
        <v>14</v>
      </c>
      <c r="D5" s="162" t="s">
        <v>2773</v>
      </c>
      <c r="E5" s="163" t="s">
        <v>2774</v>
      </c>
      <c r="F5" s="58" t="s">
        <v>17</v>
      </c>
      <c r="G5" s="27" t="s">
        <v>51</v>
      </c>
      <c r="H5" s="28">
        <v>270000000</v>
      </c>
      <c r="I5" s="28">
        <v>0</v>
      </c>
      <c r="J5" s="28">
        <v>0</v>
      </c>
      <c r="K5" s="28">
        <v>270000000</v>
      </c>
      <c r="L5" s="28">
        <v>10000000</v>
      </c>
      <c r="M5" s="28">
        <v>10000000</v>
      </c>
      <c r="N5" s="164"/>
      <c r="O5" s="162" t="s">
        <v>2775</v>
      </c>
      <c r="P5" s="27" t="s">
        <v>2776</v>
      </c>
      <c r="Q5" s="27" t="s">
        <v>2777</v>
      </c>
      <c r="R5" s="30" t="s">
        <v>24</v>
      </c>
      <c r="S5" s="25"/>
      <c r="T5" s="26"/>
    </row>
    <row r="6" spans="1:20" ht="17.25" customHeight="1">
      <c r="A6" s="27">
        <v>2023</v>
      </c>
      <c r="B6" s="27">
        <v>10</v>
      </c>
      <c r="C6" s="27" t="s">
        <v>14</v>
      </c>
      <c r="D6" s="162" t="s">
        <v>2778</v>
      </c>
      <c r="E6" s="163" t="s">
        <v>2774</v>
      </c>
      <c r="F6" s="58" t="s">
        <v>17</v>
      </c>
      <c r="G6" s="27" t="s">
        <v>51</v>
      </c>
      <c r="H6" s="28">
        <v>60000000</v>
      </c>
      <c r="I6" s="28">
        <v>0</v>
      </c>
      <c r="J6" s="28">
        <v>0</v>
      </c>
      <c r="K6" s="28">
        <v>60000000</v>
      </c>
      <c r="L6" s="28">
        <v>60000000</v>
      </c>
      <c r="M6" s="28">
        <v>60000000</v>
      </c>
      <c r="N6" s="164"/>
      <c r="O6" s="162" t="s">
        <v>2775</v>
      </c>
      <c r="P6" s="27" t="s">
        <v>2776</v>
      </c>
      <c r="Q6" s="27" t="s">
        <v>2777</v>
      </c>
      <c r="R6" s="30" t="s">
        <v>24</v>
      </c>
      <c r="S6" s="25"/>
      <c r="T6" s="26"/>
    </row>
    <row r="7" spans="1:20" ht="17.25" customHeight="1">
      <c r="A7" s="27">
        <v>2023</v>
      </c>
      <c r="B7" s="27">
        <v>10</v>
      </c>
      <c r="C7" s="27" t="s">
        <v>14</v>
      </c>
      <c r="D7" s="26" t="s">
        <v>2779</v>
      </c>
      <c r="E7" s="163" t="s">
        <v>2774</v>
      </c>
      <c r="F7" s="58" t="s">
        <v>35</v>
      </c>
      <c r="G7" s="27" t="s">
        <v>51</v>
      </c>
      <c r="H7" s="28">
        <v>1429516000</v>
      </c>
      <c r="I7" s="28">
        <v>746237000</v>
      </c>
      <c r="J7" s="28"/>
      <c r="K7" s="28">
        <f>SUM(H7:J7)</f>
        <v>2175753000</v>
      </c>
      <c r="L7" s="28">
        <v>10000000</v>
      </c>
      <c r="M7" s="28">
        <f>K7/2</f>
        <v>1087876500</v>
      </c>
      <c r="N7" s="164"/>
      <c r="O7" s="162" t="s">
        <v>2780</v>
      </c>
      <c r="P7" s="27" t="s">
        <v>2781</v>
      </c>
      <c r="Q7" s="27" t="s">
        <v>2782</v>
      </c>
      <c r="R7" s="25" t="s">
        <v>24</v>
      </c>
      <c r="S7" s="25"/>
      <c r="T7" s="26"/>
    </row>
    <row r="8" spans="1:20" ht="17.25" customHeight="1">
      <c r="A8" s="27">
        <v>2023</v>
      </c>
      <c r="B8" s="27">
        <v>10</v>
      </c>
      <c r="C8" s="27" t="s">
        <v>14</v>
      </c>
      <c r="D8" s="26" t="s">
        <v>2783</v>
      </c>
      <c r="E8" s="163" t="s">
        <v>2774</v>
      </c>
      <c r="F8" s="58" t="s">
        <v>36</v>
      </c>
      <c r="G8" s="27" t="s">
        <v>51</v>
      </c>
      <c r="H8" s="28">
        <v>141317000</v>
      </c>
      <c r="I8" s="28">
        <v>63523000</v>
      </c>
      <c r="J8" s="28"/>
      <c r="K8" s="28">
        <f>SUM(H8:J8)</f>
        <v>204840000</v>
      </c>
      <c r="L8" s="28">
        <v>5000000</v>
      </c>
      <c r="M8" s="28">
        <f>K8/2</f>
        <v>102420000</v>
      </c>
      <c r="N8" s="164"/>
      <c r="O8" s="162" t="s">
        <v>2780</v>
      </c>
      <c r="P8" s="27" t="s">
        <v>2781</v>
      </c>
      <c r="Q8" s="27" t="s">
        <v>2782</v>
      </c>
      <c r="R8" s="25" t="s">
        <v>24</v>
      </c>
      <c r="S8" s="25"/>
      <c r="T8" s="26"/>
    </row>
    <row r="9" spans="1:20" ht="17.25" customHeight="1">
      <c r="A9" s="27">
        <v>2023</v>
      </c>
      <c r="B9" s="27">
        <v>10</v>
      </c>
      <c r="C9" s="27" t="s">
        <v>14</v>
      </c>
      <c r="D9" s="26" t="s">
        <v>2784</v>
      </c>
      <c r="E9" s="163" t="s">
        <v>2774</v>
      </c>
      <c r="F9" s="58" t="s">
        <v>37</v>
      </c>
      <c r="G9" s="27" t="s">
        <v>51</v>
      </c>
      <c r="H9" s="28">
        <v>477437000</v>
      </c>
      <c r="I9" s="28">
        <v>19186000</v>
      </c>
      <c r="J9" s="28"/>
      <c r="K9" s="28">
        <f>SUM(H9:J9)</f>
        <v>496623000</v>
      </c>
      <c r="L9" s="28">
        <v>5000000</v>
      </c>
      <c r="M9" s="28">
        <f>K9/2</f>
        <v>248311500</v>
      </c>
      <c r="N9" s="164"/>
      <c r="O9" s="162" t="s">
        <v>2780</v>
      </c>
      <c r="P9" s="27" t="s">
        <v>2781</v>
      </c>
      <c r="Q9" s="27" t="s">
        <v>2782</v>
      </c>
      <c r="R9" s="25" t="s">
        <v>24</v>
      </c>
      <c r="S9" s="25"/>
      <c r="T9" s="26"/>
    </row>
    <row r="10" spans="1:20" ht="17.25" customHeight="1">
      <c r="A10" s="24">
        <v>2023</v>
      </c>
      <c r="B10" s="24">
        <v>10</v>
      </c>
      <c r="C10" s="32" t="s">
        <v>14</v>
      </c>
      <c r="D10" s="62" t="s">
        <v>2785</v>
      </c>
      <c r="E10" s="63" t="s">
        <v>2786</v>
      </c>
      <c r="F10" s="62" t="s">
        <v>16</v>
      </c>
      <c r="G10" s="61" t="s">
        <v>51</v>
      </c>
      <c r="H10" s="64">
        <v>70000000</v>
      </c>
      <c r="I10" s="64">
        <v>30000000</v>
      </c>
      <c r="J10" s="165">
        <v>25000000</v>
      </c>
      <c r="K10" s="64">
        <f>SUM(H10:J10)</f>
        <v>125000000</v>
      </c>
      <c r="L10" s="64">
        <v>70000000</v>
      </c>
      <c r="M10" s="64">
        <v>125000000</v>
      </c>
      <c r="N10" s="57"/>
      <c r="O10" s="58" t="s">
        <v>2787</v>
      </c>
      <c r="P10" s="24" t="s">
        <v>2788</v>
      </c>
      <c r="Q10" s="24" t="s">
        <v>2789</v>
      </c>
      <c r="R10" s="33" t="s">
        <v>24</v>
      </c>
      <c r="S10" s="33"/>
      <c r="T10" s="16"/>
    </row>
    <row r="11" spans="1:20" ht="17.25" customHeight="1">
      <c r="A11" s="32">
        <v>2023</v>
      </c>
      <c r="B11" s="32">
        <v>10</v>
      </c>
      <c r="C11" s="32" t="s">
        <v>14</v>
      </c>
      <c r="D11" s="58" t="s">
        <v>2790</v>
      </c>
      <c r="E11" s="63" t="s">
        <v>2786</v>
      </c>
      <c r="F11" s="62" t="s">
        <v>35</v>
      </c>
      <c r="G11" s="61" t="s">
        <v>50</v>
      </c>
      <c r="H11" s="56">
        <v>787600000</v>
      </c>
      <c r="I11" s="56">
        <v>871250000</v>
      </c>
      <c r="J11" s="56"/>
      <c r="K11" s="64">
        <f>SUM(H11:J11)</f>
        <v>1658850000</v>
      </c>
      <c r="L11" s="56">
        <v>50000000</v>
      </c>
      <c r="M11" s="64">
        <f>K11</f>
        <v>1658850000</v>
      </c>
      <c r="N11" s="60"/>
      <c r="O11" s="58" t="s">
        <v>2787</v>
      </c>
      <c r="P11" s="32" t="s">
        <v>2788</v>
      </c>
      <c r="Q11" s="32" t="s">
        <v>2789</v>
      </c>
      <c r="R11" s="30" t="s">
        <v>24</v>
      </c>
      <c r="S11" s="30"/>
      <c r="T11" s="31"/>
    </row>
    <row r="12" spans="1:20" ht="17.25" customHeight="1">
      <c r="A12" s="32">
        <v>2023</v>
      </c>
      <c r="B12" s="32">
        <v>10</v>
      </c>
      <c r="C12" s="32" t="s">
        <v>14</v>
      </c>
      <c r="D12" s="58" t="s">
        <v>2791</v>
      </c>
      <c r="E12" s="59" t="s">
        <v>2774</v>
      </c>
      <c r="F12" s="58" t="s">
        <v>66</v>
      </c>
      <c r="G12" s="32" t="s">
        <v>51</v>
      </c>
      <c r="H12" s="56">
        <v>200000000</v>
      </c>
      <c r="I12" s="56">
        <v>10000000</v>
      </c>
      <c r="J12" s="56"/>
      <c r="K12" s="56">
        <f>H12+I12+J12</f>
        <v>210000000</v>
      </c>
      <c r="L12" s="56">
        <v>50000000</v>
      </c>
      <c r="M12" s="56"/>
      <c r="N12" s="60"/>
      <c r="O12" s="58" t="s">
        <v>2792</v>
      </c>
      <c r="P12" s="24" t="s">
        <v>2793</v>
      </c>
      <c r="Q12" s="24" t="s">
        <v>2794</v>
      </c>
      <c r="R12" s="33" t="s">
        <v>24</v>
      </c>
      <c r="S12" s="30"/>
      <c r="T12" s="31"/>
    </row>
    <row r="13" spans="1:20" ht="17.25" customHeight="1">
      <c r="A13" s="27">
        <v>2023</v>
      </c>
      <c r="B13" s="27">
        <v>10</v>
      </c>
      <c r="C13" s="27" t="s">
        <v>14</v>
      </c>
      <c r="D13" s="162" t="s">
        <v>2795</v>
      </c>
      <c r="E13" s="163" t="s">
        <v>2774</v>
      </c>
      <c r="F13" s="58" t="s">
        <v>16</v>
      </c>
      <c r="G13" s="27" t="s">
        <v>52</v>
      </c>
      <c r="H13" s="166">
        <v>19000000</v>
      </c>
      <c r="I13" s="166">
        <v>0</v>
      </c>
      <c r="J13" s="166">
        <v>0</v>
      </c>
      <c r="K13" s="166">
        <f>SUM(H13:J13)</f>
        <v>19000000</v>
      </c>
      <c r="L13" s="166">
        <v>19000000</v>
      </c>
      <c r="M13" s="166">
        <v>19000000</v>
      </c>
      <c r="N13" s="167"/>
      <c r="O13" s="162" t="s">
        <v>2796</v>
      </c>
      <c r="P13" s="27" t="s">
        <v>2797</v>
      </c>
      <c r="Q13" s="27" t="s">
        <v>2798</v>
      </c>
      <c r="R13" s="25" t="s">
        <v>24</v>
      </c>
      <c r="S13" s="25"/>
      <c r="T13" s="27" t="s">
        <v>2828</v>
      </c>
    </row>
    <row r="14" spans="1:20" ht="17.25" customHeight="1">
      <c r="A14" s="15">
        <v>2023</v>
      </c>
      <c r="B14" s="15">
        <v>10</v>
      </c>
      <c r="C14" s="15" t="s">
        <v>14</v>
      </c>
      <c r="D14" s="168" t="s">
        <v>2799</v>
      </c>
      <c r="E14" s="169" t="s">
        <v>2774</v>
      </c>
      <c r="F14" s="54" t="s">
        <v>16</v>
      </c>
      <c r="G14" s="15" t="s">
        <v>52</v>
      </c>
      <c r="H14" s="170">
        <v>22000000</v>
      </c>
      <c r="I14" s="170">
        <v>0</v>
      </c>
      <c r="J14" s="170">
        <v>0</v>
      </c>
      <c r="K14" s="170">
        <f>SUM(H14:J14)</f>
        <v>22000000</v>
      </c>
      <c r="L14" s="170">
        <v>22000000</v>
      </c>
      <c r="M14" s="170">
        <v>22000000</v>
      </c>
      <c r="N14" s="171"/>
      <c r="O14" s="168" t="s">
        <v>2796</v>
      </c>
      <c r="P14" s="15" t="s">
        <v>2797</v>
      </c>
      <c r="Q14" s="15" t="s">
        <v>2798</v>
      </c>
      <c r="R14" s="25" t="s">
        <v>24</v>
      </c>
      <c r="S14" s="18"/>
      <c r="T14" s="27" t="s">
        <v>2828</v>
      </c>
    </row>
    <row r="15" spans="1:20" ht="17.25" customHeight="1">
      <c r="A15" s="27">
        <v>2023</v>
      </c>
      <c r="B15" s="27">
        <v>10</v>
      </c>
      <c r="C15" s="27" t="s">
        <v>14</v>
      </c>
      <c r="D15" s="162" t="s">
        <v>2800</v>
      </c>
      <c r="E15" s="169" t="s">
        <v>2774</v>
      </c>
      <c r="F15" s="54" t="s">
        <v>62</v>
      </c>
      <c r="G15" s="27" t="s">
        <v>52</v>
      </c>
      <c r="H15" s="166">
        <v>35302000</v>
      </c>
      <c r="I15" s="166">
        <v>0</v>
      </c>
      <c r="J15" s="166">
        <v>0</v>
      </c>
      <c r="K15" s="166">
        <f>SUM(H15:J15)</f>
        <v>35302000</v>
      </c>
      <c r="L15" s="166">
        <v>35302000</v>
      </c>
      <c r="M15" s="166">
        <v>35302000</v>
      </c>
      <c r="N15" s="167"/>
      <c r="O15" s="168" t="s">
        <v>2796</v>
      </c>
      <c r="P15" s="15" t="s">
        <v>2797</v>
      </c>
      <c r="Q15" s="15" t="s">
        <v>2798</v>
      </c>
      <c r="R15" s="25" t="s">
        <v>24</v>
      </c>
      <c r="S15" s="25"/>
      <c r="T15" s="32" t="s">
        <v>539</v>
      </c>
    </row>
    <row r="16" spans="1:20" ht="17.25" customHeight="1">
      <c r="A16" s="27">
        <v>2023</v>
      </c>
      <c r="B16" s="27">
        <v>10</v>
      </c>
      <c r="C16" s="27" t="s">
        <v>14</v>
      </c>
      <c r="D16" s="26" t="s">
        <v>2801</v>
      </c>
      <c r="E16" s="169" t="s">
        <v>2774</v>
      </c>
      <c r="F16" s="54" t="s">
        <v>17</v>
      </c>
      <c r="G16" s="27" t="s">
        <v>51</v>
      </c>
      <c r="H16" s="28">
        <v>1900000000</v>
      </c>
      <c r="I16" s="28">
        <v>600000000</v>
      </c>
      <c r="J16" s="28">
        <v>0</v>
      </c>
      <c r="K16" s="28">
        <v>2500000000</v>
      </c>
      <c r="L16" s="28">
        <v>300000000</v>
      </c>
      <c r="M16" s="28">
        <v>0</v>
      </c>
      <c r="N16" s="164"/>
      <c r="O16" s="168" t="s">
        <v>2802</v>
      </c>
      <c r="P16" s="15" t="s">
        <v>2803</v>
      </c>
      <c r="Q16" s="15" t="s">
        <v>2804</v>
      </c>
      <c r="R16" s="25" t="s">
        <v>24</v>
      </c>
      <c r="S16" s="25"/>
      <c r="T16" s="26"/>
    </row>
    <row r="17" spans="1:20" ht="17.25" customHeight="1">
      <c r="A17" s="15">
        <v>2023</v>
      </c>
      <c r="B17" s="15">
        <v>10</v>
      </c>
      <c r="C17" s="15" t="s">
        <v>14</v>
      </c>
      <c r="D17" s="50" t="s">
        <v>2805</v>
      </c>
      <c r="E17" s="169" t="s">
        <v>2774</v>
      </c>
      <c r="F17" s="54" t="s">
        <v>17</v>
      </c>
      <c r="G17" s="15" t="s">
        <v>51</v>
      </c>
      <c r="H17" s="51">
        <v>9500000000</v>
      </c>
      <c r="I17" s="51">
        <v>3500000000</v>
      </c>
      <c r="J17" s="51">
        <v>0</v>
      </c>
      <c r="K17" s="51">
        <v>13000000000</v>
      </c>
      <c r="L17" s="51">
        <v>541000000</v>
      </c>
      <c r="M17" s="51">
        <v>0</v>
      </c>
      <c r="N17" s="172"/>
      <c r="O17" s="168" t="s">
        <v>2802</v>
      </c>
      <c r="P17" s="15" t="s">
        <v>2803</v>
      </c>
      <c r="Q17" s="15" t="s">
        <v>2804</v>
      </c>
      <c r="R17" s="25" t="s">
        <v>24</v>
      </c>
      <c r="S17" s="18"/>
      <c r="T17" s="15"/>
    </row>
    <row r="18" spans="1:20" ht="17.25" customHeight="1">
      <c r="A18" s="32">
        <v>2023</v>
      </c>
      <c r="B18" s="32">
        <v>10</v>
      </c>
      <c r="C18" s="32" t="s">
        <v>14</v>
      </c>
      <c r="D18" s="58" t="s">
        <v>532</v>
      </c>
      <c r="E18" s="59" t="s">
        <v>69</v>
      </c>
      <c r="F18" s="58" t="s">
        <v>16</v>
      </c>
      <c r="G18" s="54" t="s">
        <v>50</v>
      </c>
      <c r="H18" s="56">
        <v>139000000</v>
      </c>
      <c r="I18" s="56">
        <v>0</v>
      </c>
      <c r="J18" s="56">
        <v>0</v>
      </c>
      <c r="K18" s="56">
        <f>SUM(H18:J18)</f>
        <v>139000000</v>
      </c>
      <c r="L18" s="56">
        <v>139000000</v>
      </c>
      <c r="M18" s="56">
        <v>0</v>
      </c>
      <c r="N18" s="60"/>
      <c r="O18" s="58" t="s">
        <v>533</v>
      </c>
      <c r="P18" s="32" t="s">
        <v>534</v>
      </c>
      <c r="Q18" s="32" t="s">
        <v>535</v>
      </c>
      <c r="R18" s="30" t="s">
        <v>24</v>
      </c>
      <c r="S18" s="30"/>
      <c r="T18" s="32"/>
    </row>
    <row r="19" spans="1:20" ht="17.25" customHeight="1">
      <c r="A19" s="32">
        <v>2023</v>
      </c>
      <c r="B19" s="32">
        <v>10</v>
      </c>
      <c r="C19" s="32" t="s">
        <v>14</v>
      </c>
      <c r="D19" s="58" t="s">
        <v>536</v>
      </c>
      <c r="E19" s="59" t="s">
        <v>69</v>
      </c>
      <c r="F19" s="58" t="s">
        <v>71</v>
      </c>
      <c r="G19" s="54" t="s">
        <v>52</v>
      </c>
      <c r="H19" s="56">
        <v>19746000</v>
      </c>
      <c r="I19" s="56">
        <v>0</v>
      </c>
      <c r="J19" s="56">
        <v>0</v>
      </c>
      <c r="K19" s="56">
        <f>SUM(H19:J19)</f>
        <v>19746000</v>
      </c>
      <c r="L19" s="56">
        <v>19746000</v>
      </c>
      <c r="M19" s="56">
        <v>0</v>
      </c>
      <c r="N19" s="60"/>
      <c r="O19" s="58" t="s">
        <v>533</v>
      </c>
      <c r="P19" s="32" t="s">
        <v>537</v>
      </c>
      <c r="Q19" s="32" t="s">
        <v>538</v>
      </c>
      <c r="R19" s="30" t="s">
        <v>24</v>
      </c>
      <c r="S19" s="30"/>
      <c r="T19" s="32" t="s">
        <v>539</v>
      </c>
    </row>
    <row r="20" spans="1:20" ht="17.25" customHeight="1">
      <c r="A20" s="32">
        <v>2023</v>
      </c>
      <c r="B20" s="61">
        <v>10</v>
      </c>
      <c r="C20" s="61" t="s">
        <v>540</v>
      </c>
      <c r="D20" s="62" t="s">
        <v>541</v>
      </c>
      <c r="E20" s="63" t="s">
        <v>45</v>
      </c>
      <c r="F20" s="62" t="s">
        <v>16</v>
      </c>
      <c r="G20" s="62" t="s">
        <v>50</v>
      </c>
      <c r="H20" s="64">
        <v>4266455000</v>
      </c>
      <c r="I20" s="64">
        <v>2884835000</v>
      </c>
      <c r="J20" s="64">
        <v>0</v>
      </c>
      <c r="K20" s="64">
        <f>H20+I20+J20</f>
        <v>7151290000</v>
      </c>
      <c r="L20" s="64">
        <v>4000000000</v>
      </c>
      <c r="M20" s="64">
        <v>4000000000</v>
      </c>
      <c r="N20" s="60"/>
      <c r="O20" s="62" t="s">
        <v>542</v>
      </c>
      <c r="P20" s="61" t="s">
        <v>543</v>
      </c>
      <c r="Q20" s="61" t="s">
        <v>544</v>
      </c>
      <c r="R20" s="65" t="s">
        <v>24</v>
      </c>
      <c r="S20" s="30"/>
      <c r="T20" s="32"/>
    </row>
    <row r="21" spans="1:20" ht="17.25" customHeight="1">
      <c r="A21" s="32">
        <v>2023</v>
      </c>
      <c r="B21" s="61">
        <v>10</v>
      </c>
      <c r="C21" s="61" t="s">
        <v>14</v>
      </c>
      <c r="D21" s="62" t="s">
        <v>545</v>
      </c>
      <c r="E21" s="63" t="s">
        <v>546</v>
      </c>
      <c r="F21" s="62" t="s">
        <v>547</v>
      </c>
      <c r="G21" s="62" t="s">
        <v>548</v>
      </c>
      <c r="H21" s="64">
        <v>350000000</v>
      </c>
      <c r="I21" s="64">
        <v>0</v>
      </c>
      <c r="J21" s="64">
        <v>0</v>
      </c>
      <c r="K21" s="64">
        <v>350000000</v>
      </c>
      <c r="L21" s="64">
        <v>350000000</v>
      </c>
      <c r="M21" s="64">
        <v>350000000</v>
      </c>
      <c r="N21" s="66"/>
      <c r="O21" s="62" t="s">
        <v>549</v>
      </c>
      <c r="P21" s="61" t="s">
        <v>550</v>
      </c>
      <c r="Q21" s="61" t="s">
        <v>551</v>
      </c>
      <c r="R21" s="65" t="s">
        <v>552</v>
      </c>
      <c r="S21" s="30"/>
      <c r="T21" s="32"/>
    </row>
    <row r="22" spans="1:20" ht="17.25" customHeight="1">
      <c r="A22" s="32">
        <v>2023</v>
      </c>
      <c r="B22" s="61">
        <v>10</v>
      </c>
      <c r="C22" s="61" t="s">
        <v>14</v>
      </c>
      <c r="D22" s="62" t="s">
        <v>553</v>
      </c>
      <c r="E22" s="63" t="s">
        <v>45</v>
      </c>
      <c r="F22" s="62" t="s">
        <v>547</v>
      </c>
      <c r="G22" s="62" t="s">
        <v>548</v>
      </c>
      <c r="H22" s="64">
        <v>2000000000</v>
      </c>
      <c r="I22" s="64">
        <v>0</v>
      </c>
      <c r="J22" s="64">
        <v>0</v>
      </c>
      <c r="K22" s="64">
        <v>2000000000</v>
      </c>
      <c r="L22" s="64">
        <v>2000000000</v>
      </c>
      <c r="M22" s="64">
        <v>2000000000</v>
      </c>
      <c r="N22" s="66"/>
      <c r="O22" s="62" t="s">
        <v>549</v>
      </c>
      <c r="P22" s="61" t="s">
        <v>550</v>
      </c>
      <c r="Q22" s="61" t="s">
        <v>551</v>
      </c>
      <c r="R22" s="65" t="s">
        <v>552</v>
      </c>
      <c r="S22" s="30"/>
      <c r="T22" s="32"/>
    </row>
    <row r="23" spans="1:20" ht="17.25" customHeight="1">
      <c r="A23" s="24">
        <v>2023</v>
      </c>
      <c r="B23" s="24">
        <v>10</v>
      </c>
      <c r="C23" s="24" t="s">
        <v>14</v>
      </c>
      <c r="D23" s="54" t="s">
        <v>554</v>
      </c>
      <c r="E23" s="59" t="s">
        <v>45</v>
      </c>
      <c r="F23" s="54" t="s">
        <v>16</v>
      </c>
      <c r="G23" s="54" t="s">
        <v>52</v>
      </c>
      <c r="H23" s="76">
        <v>20694088000</v>
      </c>
      <c r="I23" s="76"/>
      <c r="J23" s="76"/>
      <c r="K23" s="76">
        <f>SUM(H23:J23)</f>
        <v>20694088000</v>
      </c>
      <c r="L23" s="76">
        <f>SUM(I23:K23)</f>
        <v>20694088000</v>
      </c>
      <c r="M23" s="76">
        <v>20694088000</v>
      </c>
      <c r="N23" s="57"/>
      <c r="O23" s="130" t="s">
        <v>549</v>
      </c>
      <c r="P23" s="24" t="s">
        <v>555</v>
      </c>
      <c r="Q23" s="24" t="s">
        <v>556</v>
      </c>
      <c r="R23" s="30" t="s">
        <v>24</v>
      </c>
      <c r="S23" s="33"/>
      <c r="T23" s="32" t="s">
        <v>557</v>
      </c>
    </row>
    <row r="24" spans="1:20" ht="17.25" customHeight="1">
      <c r="A24" s="32">
        <v>2023</v>
      </c>
      <c r="B24" s="32">
        <v>10</v>
      </c>
      <c r="C24" s="32" t="s">
        <v>14</v>
      </c>
      <c r="D24" s="58" t="s">
        <v>558</v>
      </c>
      <c r="E24" s="59" t="s">
        <v>69</v>
      </c>
      <c r="F24" s="54" t="s">
        <v>66</v>
      </c>
      <c r="G24" s="54" t="s">
        <v>52</v>
      </c>
      <c r="H24" s="56">
        <v>2200000000</v>
      </c>
      <c r="I24" s="56"/>
      <c r="J24" s="76"/>
      <c r="K24" s="56">
        <f>SUM(H24:J24)</f>
        <v>2200000000</v>
      </c>
      <c r="L24" s="56">
        <f>SUM(I24:K24)</f>
        <v>2200000000</v>
      </c>
      <c r="M24" s="56">
        <v>2200000000</v>
      </c>
      <c r="N24" s="57"/>
      <c r="O24" s="130" t="s">
        <v>549</v>
      </c>
      <c r="P24" s="82" t="s">
        <v>550</v>
      </c>
      <c r="Q24" s="82" t="s">
        <v>551</v>
      </c>
      <c r="R24" s="65" t="s">
        <v>552</v>
      </c>
      <c r="S24" s="30"/>
      <c r="T24" s="32" t="s">
        <v>557</v>
      </c>
    </row>
    <row r="25" spans="1:20" ht="17.25" customHeight="1">
      <c r="A25" s="32">
        <v>2023</v>
      </c>
      <c r="B25" s="32">
        <v>10</v>
      </c>
      <c r="C25" s="32" t="s">
        <v>14</v>
      </c>
      <c r="D25" s="58" t="s">
        <v>559</v>
      </c>
      <c r="E25" s="59" t="s">
        <v>45</v>
      </c>
      <c r="F25" s="58" t="s">
        <v>16</v>
      </c>
      <c r="G25" s="54" t="s">
        <v>50</v>
      </c>
      <c r="H25" s="56">
        <v>458156000</v>
      </c>
      <c r="I25" s="56">
        <v>159480000</v>
      </c>
      <c r="J25" s="76"/>
      <c r="K25" s="56">
        <v>617636000</v>
      </c>
      <c r="L25" s="56">
        <v>458156000</v>
      </c>
      <c r="M25" s="56"/>
      <c r="N25" s="57"/>
      <c r="O25" s="54" t="s">
        <v>244</v>
      </c>
      <c r="P25" s="24" t="s">
        <v>413</v>
      </c>
      <c r="Q25" s="24" t="s">
        <v>414</v>
      </c>
      <c r="R25" s="30" t="s">
        <v>24</v>
      </c>
      <c r="S25" s="30"/>
      <c r="T25" s="32"/>
    </row>
    <row r="26" spans="1:20" ht="17.25" customHeight="1">
      <c r="A26" s="24">
        <v>2023</v>
      </c>
      <c r="B26" s="24">
        <v>10</v>
      </c>
      <c r="C26" s="24" t="s">
        <v>14</v>
      </c>
      <c r="D26" s="54" t="s">
        <v>560</v>
      </c>
      <c r="E26" s="55" t="s">
        <v>45</v>
      </c>
      <c r="F26" s="54" t="s">
        <v>16</v>
      </c>
      <c r="G26" s="54" t="s">
        <v>52</v>
      </c>
      <c r="H26" s="56">
        <v>49000000</v>
      </c>
      <c r="I26" s="56"/>
      <c r="J26" s="56"/>
      <c r="K26" s="56">
        <f>SUM(H26:J26)</f>
        <v>49000000</v>
      </c>
      <c r="L26" s="56"/>
      <c r="M26" s="56"/>
      <c r="N26" s="57"/>
      <c r="O26" s="54" t="s">
        <v>2892</v>
      </c>
      <c r="P26" s="173" t="s">
        <v>561</v>
      </c>
      <c r="Q26" s="173" t="s">
        <v>562</v>
      </c>
      <c r="R26" s="33" t="s">
        <v>24</v>
      </c>
      <c r="S26" s="33"/>
      <c r="T26" s="174" t="s">
        <v>563</v>
      </c>
    </row>
    <row r="27" spans="1:20" ht="17.25" customHeight="1">
      <c r="A27" s="32">
        <v>2023</v>
      </c>
      <c r="B27" s="32">
        <v>10</v>
      </c>
      <c r="C27" s="32" t="s">
        <v>15</v>
      </c>
      <c r="D27" s="58" t="s">
        <v>564</v>
      </c>
      <c r="E27" s="59" t="s">
        <v>45</v>
      </c>
      <c r="F27" s="58" t="s">
        <v>35</v>
      </c>
      <c r="G27" s="58" t="s">
        <v>50</v>
      </c>
      <c r="H27" s="56">
        <v>1594521102</v>
      </c>
      <c r="I27" s="56">
        <v>0</v>
      </c>
      <c r="J27" s="56">
        <v>0</v>
      </c>
      <c r="K27" s="56">
        <f>SUM(H27:J27)</f>
        <v>1594521102</v>
      </c>
      <c r="L27" s="56">
        <v>10000000</v>
      </c>
      <c r="M27" s="56">
        <v>1594521102</v>
      </c>
      <c r="N27" s="60"/>
      <c r="O27" s="58" t="s">
        <v>565</v>
      </c>
      <c r="P27" s="32" t="s">
        <v>566</v>
      </c>
      <c r="Q27" s="32" t="s">
        <v>567</v>
      </c>
      <c r="R27" s="30" t="s">
        <v>24</v>
      </c>
      <c r="S27" s="30"/>
      <c r="T27" s="32"/>
    </row>
    <row r="28" spans="1:20" ht="17.25" customHeight="1">
      <c r="A28" s="32">
        <v>2023</v>
      </c>
      <c r="B28" s="32">
        <v>10</v>
      </c>
      <c r="C28" s="32" t="s">
        <v>15</v>
      </c>
      <c r="D28" s="58" t="s">
        <v>568</v>
      </c>
      <c r="E28" s="59" t="s">
        <v>45</v>
      </c>
      <c r="F28" s="58" t="s">
        <v>16</v>
      </c>
      <c r="G28" s="58" t="s">
        <v>51</v>
      </c>
      <c r="H28" s="56">
        <v>2252679000</v>
      </c>
      <c r="I28" s="56">
        <v>1062902000</v>
      </c>
      <c r="J28" s="56">
        <v>174731000</v>
      </c>
      <c r="K28" s="56">
        <v>3490312000</v>
      </c>
      <c r="L28" s="56">
        <v>390621000</v>
      </c>
      <c r="M28" s="56">
        <v>0</v>
      </c>
      <c r="N28" s="60"/>
      <c r="O28" s="58" t="s">
        <v>245</v>
      </c>
      <c r="P28" s="32" t="s">
        <v>569</v>
      </c>
      <c r="Q28" s="32" t="s">
        <v>570</v>
      </c>
      <c r="R28" s="30" t="s">
        <v>24</v>
      </c>
      <c r="S28" s="30"/>
      <c r="T28" s="32"/>
    </row>
    <row r="29" spans="1:20" ht="17.25" customHeight="1">
      <c r="A29" s="32">
        <v>2023</v>
      </c>
      <c r="B29" s="32">
        <v>10</v>
      </c>
      <c r="C29" s="32" t="s">
        <v>14</v>
      </c>
      <c r="D29" s="58" t="s">
        <v>571</v>
      </c>
      <c r="E29" s="59" t="s">
        <v>45</v>
      </c>
      <c r="F29" s="58" t="s">
        <v>16</v>
      </c>
      <c r="G29" s="58" t="s">
        <v>52</v>
      </c>
      <c r="H29" s="56">
        <v>14000000</v>
      </c>
      <c r="I29" s="56">
        <v>0</v>
      </c>
      <c r="J29" s="56">
        <v>0</v>
      </c>
      <c r="K29" s="56">
        <f t="shared" ref="K29:K39" si="0">SUM(H29:J29)</f>
        <v>14000000</v>
      </c>
      <c r="L29" s="56">
        <v>20000000</v>
      </c>
      <c r="M29" s="56"/>
      <c r="N29" s="60"/>
      <c r="O29" s="62" t="s">
        <v>572</v>
      </c>
      <c r="P29" s="32" t="s">
        <v>573</v>
      </c>
      <c r="Q29" s="32" t="s">
        <v>574</v>
      </c>
      <c r="R29" s="30" t="s">
        <v>44</v>
      </c>
      <c r="S29" s="30"/>
      <c r="T29" s="32" t="s">
        <v>539</v>
      </c>
    </row>
    <row r="30" spans="1:20" ht="17.25" customHeight="1">
      <c r="A30" s="32">
        <v>2023</v>
      </c>
      <c r="B30" s="32">
        <v>10</v>
      </c>
      <c r="C30" s="32" t="s">
        <v>14</v>
      </c>
      <c r="D30" s="58" t="s">
        <v>575</v>
      </c>
      <c r="E30" s="59" t="s">
        <v>45</v>
      </c>
      <c r="F30" s="58" t="s">
        <v>16</v>
      </c>
      <c r="G30" s="58" t="s">
        <v>52</v>
      </c>
      <c r="H30" s="56">
        <v>22000000</v>
      </c>
      <c r="I30" s="56">
        <v>0</v>
      </c>
      <c r="J30" s="56">
        <v>0</v>
      </c>
      <c r="K30" s="56">
        <f t="shared" si="0"/>
        <v>22000000</v>
      </c>
      <c r="L30" s="56">
        <v>30000000</v>
      </c>
      <c r="M30" s="56"/>
      <c r="N30" s="60"/>
      <c r="O30" s="62" t="s">
        <v>572</v>
      </c>
      <c r="P30" s="32" t="s">
        <v>573</v>
      </c>
      <c r="Q30" s="32" t="s">
        <v>574</v>
      </c>
      <c r="R30" s="30" t="s">
        <v>44</v>
      </c>
      <c r="S30" s="30"/>
      <c r="T30" s="32" t="s">
        <v>539</v>
      </c>
    </row>
    <row r="31" spans="1:20" ht="17.25" customHeight="1">
      <c r="A31" s="32">
        <v>2023</v>
      </c>
      <c r="B31" s="32">
        <v>10</v>
      </c>
      <c r="C31" s="32" t="s">
        <v>14</v>
      </c>
      <c r="D31" s="58" t="s">
        <v>576</v>
      </c>
      <c r="E31" s="59" t="s">
        <v>45</v>
      </c>
      <c r="F31" s="58" t="s">
        <v>16</v>
      </c>
      <c r="G31" s="58" t="s">
        <v>52</v>
      </c>
      <c r="H31" s="56">
        <v>50000000</v>
      </c>
      <c r="I31" s="56"/>
      <c r="J31" s="56"/>
      <c r="K31" s="56">
        <f t="shared" si="0"/>
        <v>50000000</v>
      </c>
      <c r="L31" s="56">
        <v>30000000</v>
      </c>
      <c r="M31" s="56"/>
      <c r="N31" s="60"/>
      <c r="O31" s="62" t="s">
        <v>572</v>
      </c>
      <c r="P31" s="32" t="s">
        <v>577</v>
      </c>
      <c r="Q31" s="32" t="s">
        <v>578</v>
      </c>
      <c r="R31" s="30" t="s">
        <v>44</v>
      </c>
      <c r="S31" s="30"/>
      <c r="T31" s="32" t="s">
        <v>539</v>
      </c>
    </row>
    <row r="32" spans="1:20" ht="17.25" customHeight="1">
      <c r="A32" s="32">
        <v>2023</v>
      </c>
      <c r="B32" s="32">
        <v>10</v>
      </c>
      <c r="C32" s="32" t="s">
        <v>14</v>
      </c>
      <c r="D32" s="58" t="s">
        <v>579</v>
      </c>
      <c r="E32" s="59" t="s">
        <v>45</v>
      </c>
      <c r="F32" s="58" t="s">
        <v>16</v>
      </c>
      <c r="G32" s="58" t="s">
        <v>52</v>
      </c>
      <c r="H32" s="56">
        <v>20000000</v>
      </c>
      <c r="I32" s="56">
        <v>0</v>
      </c>
      <c r="J32" s="56">
        <v>0</v>
      </c>
      <c r="K32" s="56">
        <f t="shared" si="0"/>
        <v>20000000</v>
      </c>
      <c r="L32" s="56">
        <v>30000000</v>
      </c>
      <c r="M32" s="56"/>
      <c r="N32" s="60"/>
      <c r="O32" s="62" t="s">
        <v>572</v>
      </c>
      <c r="P32" s="32" t="s">
        <v>573</v>
      </c>
      <c r="Q32" s="32" t="s">
        <v>574</v>
      </c>
      <c r="R32" s="30" t="s">
        <v>44</v>
      </c>
      <c r="S32" s="30"/>
      <c r="T32" s="32" t="s">
        <v>539</v>
      </c>
    </row>
    <row r="33" spans="1:20" ht="17.25" customHeight="1">
      <c r="A33" s="32">
        <v>2023</v>
      </c>
      <c r="B33" s="32">
        <v>10</v>
      </c>
      <c r="C33" s="30" t="s">
        <v>14</v>
      </c>
      <c r="D33" s="29" t="s">
        <v>580</v>
      </c>
      <c r="E33" s="59" t="s">
        <v>45</v>
      </c>
      <c r="F33" s="58" t="s">
        <v>17</v>
      </c>
      <c r="G33" s="58" t="s">
        <v>52</v>
      </c>
      <c r="H33" s="56">
        <v>20000000</v>
      </c>
      <c r="I33" s="56">
        <v>0</v>
      </c>
      <c r="J33" s="56">
        <v>0</v>
      </c>
      <c r="K33" s="56">
        <f t="shared" si="0"/>
        <v>20000000</v>
      </c>
      <c r="L33" s="56">
        <v>20000000</v>
      </c>
      <c r="M33" s="56">
        <v>0</v>
      </c>
      <c r="N33" s="60" t="s">
        <v>581</v>
      </c>
      <c r="O33" s="58" t="s">
        <v>582</v>
      </c>
      <c r="P33" s="32" t="s">
        <v>583</v>
      </c>
      <c r="Q33" s="32" t="s">
        <v>584</v>
      </c>
      <c r="R33" s="30" t="s">
        <v>24</v>
      </c>
      <c r="S33" s="30"/>
      <c r="T33" s="32" t="s">
        <v>539</v>
      </c>
    </row>
    <row r="34" spans="1:20" ht="17.25" customHeight="1">
      <c r="A34" s="32">
        <v>2023</v>
      </c>
      <c r="B34" s="32">
        <v>10</v>
      </c>
      <c r="C34" s="30" t="s">
        <v>14</v>
      </c>
      <c r="D34" s="58" t="s">
        <v>585</v>
      </c>
      <c r="E34" s="59" t="s">
        <v>586</v>
      </c>
      <c r="F34" s="58" t="s">
        <v>16</v>
      </c>
      <c r="G34" s="58" t="s">
        <v>52</v>
      </c>
      <c r="H34" s="56">
        <v>35000000</v>
      </c>
      <c r="I34" s="56">
        <v>0</v>
      </c>
      <c r="J34" s="56">
        <v>0</v>
      </c>
      <c r="K34" s="56">
        <f t="shared" si="0"/>
        <v>35000000</v>
      </c>
      <c r="L34" s="56">
        <v>35000000</v>
      </c>
      <c r="M34" s="56">
        <v>0</v>
      </c>
      <c r="N34" s="60" t="s">
        <v>587</v>
      </c>
      <c r="O34" s="58" t="s">
        <v>582</v>
      </c>
      <c r="P34" s="32" t="s">
        <v>583</v>
      </c>
      <c r="Q34" s="32" t="s">
        <v>584</v>
      </c>
      <c r="R34" s="30" t="s">
        <v>24</v>
      </c>
      <c r="S34" s="30"/>
      <c r="T34" s="32" t="s">
        <v>539</v>
      </c>
    </row>
    <row r="35" spans="1:20" ht="17.25" customHeight="1">
      <c r="A35" s="32">
        <v>2023</v>
      </c>
      <c r="B35" s="61">
        <v>10</v>
      </c>
      <c r="C35" s="61" t="s">
        <v>14</v>
      </c>
      <c r="D35" s="62" t="s">
        <v>588</v>
      </c>
      <c r="E35" s="63" t="s">
        <v>45</v>
      </c>
      <c r="F35" s="62" t="s">
        <v>16</v>
      </c>
      <c r="G35" s="62" t="s">
        <v>52</v>
      </c>
      <c r="H35" s="64">
        <v>50000000</v>
      </c>
      <c r="I35" s="64">
        <v>0</v>
      </c>
      <c r="J35" s="64">
        <v>0</v>
      </c>
      <c r="K35" s="64">
        <f t="shared" si="0"/>
        <v>50000000</v>
      </c>
      <c r="L35" s="64">
        <v>50000000</v>
      </c>
      <c r="M35" s="64">
        <v>0</v>
      </c>
      <c r="N35" s="66"/>
      <c r="O35" s="62" t="s">
        <v>582</v>
      </c>
      <c r="P35" s="61" t="s">
        <v>589</v>
      </c>
      <c r="Q35" s="61" t="s">
        <v>590</v>
      </c>
      <c r="R35" s="65" t="s">
        <v>24</v>
      </c>
      <c r="S35" s="65"/>
      <c r="T35" s="61" t="s">
        <v>70</v>
      </c>
    </row>
    <row r="36" spans="1:20" ht="17.25" customHeight="1">
      <c r="A36" s="32">
        <v>2023</v>
      </c>
      <c r="B36" s="61">
        <v>10</v>
      </c>
      <c r="C36" s="61" t="s">
        <v>14</v>
      </c>
      <c r="D36" s="62" t="s">
        <v>591</v>
      </c>
      <c r="E36" s="63" t="s">
        <v>45</v>
      </c>
      <c r="F36" s="62" t="s">
        <v>16</v>
      </c>
      <c r="G36" s="62" t="s">
        <v>52</v>
      </c>
      <c r="H36" s="64">
        <v>30000000</v>
      </c>
      <c r="I36" s="64">
        <v>0</v>
      </c>
      <c r="J36" s="64">
        <v>0</v>
      </c>
      <c r="K36" s="64">
        <f t="shared" si="0"/>
        <v>30000000</v>
      </c>
      <c r="L36" s="64">
        <v>30000000</v>
      </c>
      <c r="M36" s="64">
        <v>0</v>
      </c>
      <c r="N36" s="66"/>
      <c r="O36" s="62" t="s">
        <v>582</v>
      </c>
      <c r="P36" s="61" t="s">
        <v>589</v>
      </c>
      <c r="Q36" s="61" t="s">
        <v>590</v>
      </c>
      <c r="R36" s="65" t="s">
        <v>24</v>
      </c>
      <c r="S36" s="65"/>
      <c r="T36" s="61" t="s">
        <v>70</v>
      </c>
    </row>
    <row r="37" spans="1:20" ht="17.25" customHeight="1">
      <c r="A37" s="32">
        <v>2023</v>
      </c>
      <c r="B37" s="32">
        <v>10</v>
      </c>
      <c r="C37" s="32" t="s">
        <v>592</v>
      </c>
      <c r="D37" s="58" t="s">
        <v>593</v>
      </c>
      <c r="E37" s="59" t="s">
        <v>45</v>
      </c>
      <c r="F37" s="58" t="s">
        <v>62</v>
      </c>
      <c r="G37" s="58" t="s">
        <v>52</v>
      </c>
      <c r="H37" s="56">
        <v>37000000</v>
      </c>
      <c r="I37" s="56"/>
      <c r="J37" s="56"/>
      <c r="K37" s="56">
        <f t="shared" si="0"/>
        <v>37000000</v>
      </c>
      <c r="L37" s="56">
        <v>37000000</v>
      </c>
      <c r="M37" s="56"/>
      <c r="N37" s="60"/>
      <c r="O37" s="58" t="s">
        <v>594</v>
      </c>
      <c r="P37" s="32" t="s">
        <v>595</v>
      </c>
      <c r="Q37" s="32" t="s">
        <v>596</v>
      </c>
      <c r="R37" s="30" t="s">
        <v>552</v>
      </c>
      <c r="S37" s="30"/>
      <c r="T37" s="32" t="s">
        <v>539</v>
      </c>
    </row>
    <row r="38" spans="1:20" ht="17.25" customHeight="1">
      <c r="A38" s="32">
        <v>2023</v>
      </c>
      <c r="B38" s="32">
        <v>10</v>
      </c>
      <c r="C38" s="32" t="s">
        <v>14</v>
      </c>
      <c r="D38" s="58" t="s">
        <v>597</v>
      </c>
      <c r="E38" s="59" t="s">
        <v>67</v>
      </c>
      <c r="F38" s="58" t="s">
        <v>16</v>
      </c>
      <c r="G38" s="58" t="s">
        <v>52</v>
      </c>
      <c r="H38" s="56">
        <v>20000000</v>
      </c>
      <c r="I38" s="56">
        <v>0</v>
      </c>
      <c r="J38" s="56">
        <v>0</v>
      </c>
      <c r="K38" s="56">
        <f t="shared" si="0"/>
        <v>20000000</v>
      </c>
      <c r="L38" s="56">
        <v>20000000</v>
      </c>
      <c r="M38" s="56">
        <v>20000000</v>
      </c>
      <c r="N38" s="60"/>
      <c r="O38" s="58" t="s">
        <v>598</v>
      </c>
      <c r="P38" s="32" t="s">
        <v>599</v>
      </c>
      <c r="Q38" s="32" t="s">
        <v>600</v>
      </c>
      <c r="R38" s="30" t="s">
        <v>24</v>
      </c>
      <c r="S38" s="30"/>
      <c r="T38" s="32"/>
    </row>
    <row r="39" spans="1:20" ht="17.25" customHeight="1">
      <c r="A39" s="32">
        <v>2023</v>
      </c>
      <c r="B39" s="32">
        <v>10</v>
      </c>
      <c r="C39" s="32" t="s">
        <v>15</v>
      </c>
      <c r="D39" s="58" t="s">
        <v>601</v>
      </c>
      <c r="E39" s="59" t="s">
        <v>602</v>
      </c>
      <c r="F39" s="58" t="s">
        <v>16</v>
      </c>
      <c r="G39" s="58" t="s">
        <v>50</v>
      </c>
      <c r="H39" s="56">
        <v>196237000</v>
      </c>
      <c r="I39" s="56">
        <v>59296000</v>
      </c>
      <c r="J39" s="56">
        <v>0</v>
      </c>
      <c r="K39" s="56">
        <f t="shared" si="0"/>
        <v>255533000</v>
      </c>
      <c r="L39" s="56">
        <v>48810000</v>
      </c>
      <c r="M39" s="56">
        <f>L39*0.7</f>
        <v>34167000</v>
      </c>
      <c r="N39" s="60"/>
      <c r="O39" s="58" t="s">
        <v>598</v>
      </c>
      <c r="P39" s="32" t="s">
        <v>603</v>
      </c>
      <c r="Q39" s="32" t="s">
        <v>604</v>
      </c>
      <c r="R39" s="30" t="s">
        <v>24</v>
      </c>
      <c r="S39" s="30"/>
      <c r="T39" s="32"/>
    </row>
    <row r="40" spans="1:20" ht="17.25" customHeight="1">
      <c r="A40" s="32">
        <v>2023</v>
      </c>
      <c r="B40" s="32">
        <v>10</v>
      </c>
      <c r="C40" s="32" t="s">
        <v>14</v>
      </c>
      <c r="D40" s="58" t="s">
        <v>605</v>
      </c>
      <c r="E40" s="59" t="s">
        <v>67</v>
      </c>
      <c r="F40" s="58" t="s">
        <v>66</v>
      </c>
      <c r="G40" s="58" t="s">
        <v>50</v>
      </c>
      <c r="H40" s="56">
        <v>1100000000</v>
      </c>
      <c r="I40" s="56"/>
      <c r="J40" s="56"/>
      <c r="K40" s="56">
        <v>1100000000</v>
      </c>
      <c r="L40" s="56"/>
      <c r="M40" s="56"/>
      <c r="N40" s="60"/>
      <c r="O40" s="58" t="s">
        <v>606</v>
      </c>
      <c r="P40" s="32" t="s">
        <v>607</v>
      </c>
      <c r="Q40" s="32" t="s">
        <v>608</v>
      </c>
      <c r="R40" s="30" t="s">
        <v>24</v>
      </c>
      <c r="S40" s="30"/>
      <c r="T40" s="32"/>
    </row>
    <row r="41" spans="1:20" ht="17.25" customHeight="1">
      <c r="A41" s="32">
        <v>2023</v>
      </c>
      <c r="B41" s="32">
        <v>10</v>
      </c>
      <c r="C41" s="32" t="s">
        <v>14</v>
      </c>
      <c r="D41" s="58" t="s">
        <v>609</v>
      </c>
      <c r="E41" s="59" t="s">
        <v>67</v>
      </c>
      <c r="F41" s="58" t="s">
        <v>35</v>
      </c>
      <c r="G41" s="58" t="s">
        <v>50</v>
      </c>
      <c r="H41" s="56">
        <v>74000000</v>
      </c>
      <c r="I41" s="56"/>
      <c r="J41" s="56"/>
      <c r="K41" s="56">
        <v>74000000</v>
      </c>
      <c r="L41" s="56"/>
      <c r="M41" s="56"/>
      <c r="N41" s="60"/>
      <c r="O41" s="58" t="s">
        <v>606</v>
      </c>
      <c r="P41" s="32" t="s">
        <v>607</v>
      </c>
      <c r="Q41" s="32" t="s">
        <v>608</v>
      </c>
      <c r="R41" s="30" t="s">
        <v>24</v>
      </c>
      <c r="S41" s="30"/>
      <c r="T41" s="32"/>
    </row>
    <row r="42" spans="1:20" ht="17.25" customHeight="1">
      <c r="A42" s="32">
        <v>2023</v>
      </c>
      <c r="B42" s="32">
        <v>10</v>
      </c>
      <c r="C42" s="32" t="s">
        <v>14</v>
      </c>
      <c r="D42" s="58" t="s">
        <v>610</v>
      </c>
      <c r="E42" s="59" t="s">
        <v>67</v>
      </c>
      <c r="F42" s="58" t="s">
        <v>36</v>
      </c>
      <c r="G42" s="58" t="s">
        <v>50</v>
      </c>
      <c r="H42" s="56">
        <v>20000000</v>
      </c>
      <c r="I42" s="56"/>
      <c r="J42" s="56"/>
      <c r="K42" s="56">
        <v>20000000</v>
      </c>
      <c r="L42" s="56"/>
      <c r="M42" s="56"/>
      <c r="N42" s="60"/>
      <c r="O42" s="58" t="s">
        <v>606</v>
      </c>
      <c r="P42" s="32" t="s">
        <v>607</v>
      </c>
      <c r="Q42" s="32" t="s">
        <v>608</v>
      </c>
      <c r="R42" s="30" t="s">
        <v>24</v>
      </c>
      <c r="S42" s="30"/>
      <c r="T42" s="32"/>
    </row>
    <row r="43" spans="1:20" ht="17.25" customHeight="1">
      <c r="A43" s="32">
        <v>2023</v>
      </c>
      <c r="B43" s="32">
        <v>10</v>
      </c>
      <c r="C43" s="32" t="s">
        <v>15</v>
      </c>
      <c r="D43" s="58" t="s">
        <v>611</v>
      </c>
      <c r="E43" s="59" t="s">
        <v>67</v>
      </c>
      <c r="F43" s="58" t="s">
        <v>35</v>
      </c>
      <c r="G43" s="58" t="s">
        <v>50</v>
      </c>
      <c r="H43" s="56">
        <v>696400000</v>
      </c>
      <c r="I43" s="56"/>
      <c r="J43" s="56"/>
      <c r="K43" s="56">
        <f t="shared" ref="K43:K54" si="1">SUM(H43:J43)</f>
        <v>696400000</v>
      </c>
      <c r="L43" s="56">
        <v>210000000</v>
      </c>
      <c r="M43" s="56">
        <v>696400000</v>
      </c>
      <c r="N43" s="60"/>
      <c r="O43" s="58" t="s">
        <v>606</v>
      </c>
      <c r="P43" s="32" t="s">
        <v>612</v>
      </c>
      <c r="Q43" s="32" t="s">
        <v>613</v>
      </c>
      <c r="R43" s="30" t="s">
        <v>24</v>
      </c>
      <c r="S43" s="30"/>
      <c r="T43" s="32"/>
    </row>
    <row r="44" spans="1:20" ht="17.25" customHeight="1">
      <c r="A44" s="32">
        <v>2023</v>
      </c>
      <c r="B44" s="32">
        <v>10</v>
      </c>
      <c r="C44" s="32" t="s">
        <v>15</v>
      </c>
      <c r="D44" s="58" t="s">
        <v>614</v>
      </c>
      <c r="E44" s="59" t="s">
        <v>615</v>
      </c>
      <c r="F44" s="58" t="s">
        <v>16</v>
      </c>
      <c r="G44" s="58" t="s">
        <v>51</v>
      </c>
      <c r="H44" s="56">
        <v>3782384791</v>
      </c>
      <c r="I44" s="56">
        <v>666850982</v>
      </c>
      <c r="J44" s="56">
        <v>0</v>
      </c>
      <c r="K44" s="56">
        <f t="shared" si="1"/>
        <v>4449235773</v>
      </c>
      <c r="L44" s="56">
        <v>1512953916</v>
      </c>
      <c r="M44" s="56">
        <f>L44*0.7</f>
        <v>1059067741.1999999</v>
      </c>
      <c r="N44" s="60"/>
      <c r="O44" s="58" t="s">
        <v>616</v>
      </c>
      <c r="P44" s="32" t="s">
        <v>617</v>
      </c>
      <c r="Q44" s="32" t="s">
        <v>618</v>
      </c>
      <c r="R44" s="30" t="s">
        <v>24</v>
      </c>
      <c r="S44" s="30"/>
      <c r="T44" s="32"/>
    </row>
    <row r="45" spans="1:20" ht="17.25" customHeight="1">
      <c r="A45" s="32">
        <v>2023</v>
      </c>
      <c r="B45" s="32">
        <v>10</v>
      </c>
      <c r="C45" s="32" t="s">
        <v>14</v>
      </c>
      <c r="D45" s="58" t="s">
        <v>619</v>
      </c>
      <c r="E45" s="59" t="s">
        <v>615</v>
      </c>
      <c r="F45" s="58" t="s">
        <v>620</v>
      </c>
      <c r="G45" s="58" t="s">
        <v>51</v>
      </c>
      <c r="H45" s="56">
        <v>534250270</v>
      </c>
      <c r="I45" s="56">
        <v>0</v>
      </c>
      <c r="J45" s="56">
        <v>0</v>
      </c>
      <c r="K45" s="56">
        <f t="shared" si="1"/>
        <v>534250270</v>
      </c>
      <c r="L45" s="56">
        <v>160275081</v>
      </c>
      <c r="M45" s="56">
        <f>L45*0.7</f>
        <v>112192556.69999999</v>
      </c>
      <c r="N45" s="60"/>
      <c r="O45" s="58" t="s">
        <v>616</v>
      </c>
      <c r="P45" s="32" t="s">
        <v>617</v>
      </c>
      <c r="Q45" s="32" t="s">
        <v>618</v>
      </c>
      <c r="R45" s="30" t="s">
        <v>24</v>
      </c>
      <c r="S45" s="30"/>
      <c r="T45" s="32"/>
    </row>
    <row r="46" spans="1:20" ht="17.25" customHeight="1">
      <c r="A46" s="32">
        <v>2023</v>
      </c>
      <c r="B46" s="32">
        <v>10</v>
      </c>
      <c r="C46" s="32" t="s">
        <v>14</v>
      </c>
      <c r="D46" s="58" t="s">
        <v>621</v>
      </c>
      <c r="E46" s="59" t="s">
        <v>615</v>
      </c>
      <c r="F46" s="58" t="s">
        <v>37</v>
      </c>
      <c r="G46" s="58" t="s">
        <v>51</v>
      </c>
      <c r="H46" s="56">
        <v>26474479</v>
      </c>
      <c r="I46" s="56">
        <v>0</v>
      </c>
      <c r="J46" s="56">
        <v>0</v>
      </c>
      <c r="K46" s="56">
        <f t="shared" si="1"/>
        <v>26474479</v>
      </c>
      <c r="L46" s="56">
        <v>7942344</v>
      </c>
      <c r="M46" s="56">
        <f>L46*0.7</f>
        <v>5559640.7999999998</v>
      </c>
      <c r="N46" s="60"/>
      <c r="O46" s="58" t="s">
        <v>616</v>
      </c>
      <c r="P46" s="32" t="s">
        <v>617</v>
      </c>
      <c r="Q46" s="32" t="s">
        <v>618</v>
      </c>
      <c r="R46" s="30" t="s">
        <v>24</v>
      </c>
      <c r="S46" s="30"/>
      <c r="T46" s="32"/>
    </row>
    <row r="47" spans="1:20" ht="17.25" customHeight="1">
      <c r="A47" s="32">
        <v>2023</v>
      </c>
      <c r="B47" s="32">
        <v>10</v>
      </c>
      <c r="C47" s="32" t="s">
        <v>14</v>
      </c>
      <c r="D47" s="58" t="s">
        <v>622</v>
      </c>
      <c r="E47" s="59" t="s">
        <v>615</v>
      </c>
      <c r="F47" s="58" t="s">
        <v>36</v>
      </c>
      <c r="G47" s="58" t="s">
        <v>51</v>
      </c>
      <c r="H47" s="56">
        <v>178727100</v>
      </c>
      <c r="I47" s="56">
        <v>0</v>
      </c>
      <c r="J47" s="56">
        <v>0</v>
      </c>
      <c r="K47" s="56">
        <f t="shared" si="1"/>
        <v>178727100</v>
      </c>
      <c r="L47" s="56">
        <v>53618130</v>
      </c>
      <c r="M47" s="56">
        <f>L47*0.7</f>
        <v>37532691</v>
      </c>
      <c r="N47" s="60"/>
      <c r="O47" s="58" t="s">
        <v>616</v>
      </c>
      <c r="P47" s="32" t="s">
        <v>617</v>
      </c>
      <c r="Q47" s="32" t="s">
        <v>618</v>
      </c>
      <c r="R47" s="30" t="s">
        <v>24</v>
      </c>
      <c r="S47" s="30"/>
      <c r="T47" s="32"/>
    </row>
    <row r="48" spans="1:20" ht="17.25" customHeight="1">
      <c r="A48" s="32">
        <v>2023</v>
      </c>
      <c r="B48" s="32">
        <v>10</v>
      </c>
      <c r="C48" s="32" t="s">
        <v>15</v>
      </c>
      <c r="D48" s="58" t="s">
        <v>623</v>
      </c>
      <c r="E48" s="59" t="s">
        <v>602</v>
      </c>
      <c r="F48" s="58" t="s">
        <v>16</v>
      </c>
      <c r="G48" s="58" t="s">
        <v>51</v>
      </c>
      <c r="H48" s="56">
        <v>1500000000</v>
      </c>
      <c r="I48" s="56">
        <v>100000000</v>
      </c>
      <c r="J48" s="56">
        <v>5000000</v>
      </c>
      <c r="K48" s="56">
        <f t="shared" si="1"/>
        <v>1605000000</v>
      </c>
      <c r="L48" s="56">
        <v>500000000</v>
      </c>
      <c r="M48" s="56">
        <v>500000000</v>
      </c>
      <c r="N48" s="60"/>
      <c r="O48" s="58" t="s">
        <v>624</v>
      </c>
      <c r="P48" s="32" t="s">
        <v>625</v>
      </c>
      <c r="Q48" s="32" t="s">
        <v>626</v>
      </c>
      <c r="R48" s="30" t="s">
        <v>24</v>
      </c>
      <c r="S48" s="30"/>
      <c r="T48" s="32"/>
    </row>
    <row r="49" spans="1:20" ht="17.25" customHeight="1">
      <c r="A49" s="32">
        <v>2023</v>
      </c>
      <c r="B49" s="32">
        <v>10</v>
      </c>
      <c r="C49" s="32" t="s">
        <v>14</v>
      </c>
      <c r="D49" s="58" t="s">
        <v>627</v>
      </c>
      <c r="E49" s="59" t="s">
        <v>67</v>
      </c>
      <c r="F49" s="58" t="s">
        <v>16</v>
      </c>
      <c r="G49" s="58" t="s">
        <v>51</v>
      </c>
      <c r="H49" s="56">
        <v>818249000</v>
      </c>
      <c r="I49" s="56">
        <v>31125000</v>
      </c>
      <c r="J49" s="56">
        <v>2200000</v>
      </c>
      <c r="K49" s="56">
        <f t="shared" si="1"/>
        <v>851574000</v>
      </c>
      <c r="L49" s="56">
        <v>851574000</v>
      </c>
      <c r="M49" s="56">
        <v>851574000</v>
      </c>
      <c r="N49" s="60"/>
      <c r="O49" s="58" t="s">
        <v>248</v>
      </c>
      <c r="P49" s="32" t="s">
        <v>249</v>
      </c>
      <c r="Q49" s="32" t="s">
        <v>491</v>
      </c>
      <c r="R49" s="30" t="s">
        <v>24</v>
      </c>
      <c r="S49" s="30"/>
      <c r="T49" s="32"/>
    </row>
    <row r="50" spans="1:20" ht="17.25" customHeight="1">
      <c r="A50" s="32">
        <v>2023</v>
      </c>
      <c r="B50" s="32">
        <v>10</v>
      </c>
      <c r="C50" s="32" t="s">
        <v>14</v>
      </c>
      <c r="D50" s="58" t="s">
        <v>628</v>
      </c>
      <c r="E50" s="59" t="s">
        <v>67</v>
      </c>
      <c r="F50" s="58" t="s">
        <v>71</v>
      </c>
      <c r="G50" s="58" t="s">
        <v>51</v>
      </c>
      <c r="H50" s="56">
        <v>146316000</v>
      </c>
      <c r="I50" s="56">
        <v>75455000</v>
      </c>
      <c r="J50" s="56">
        <v>9033000</v>
      </c>
      <c r="K50" s="56">
        <f t="shared" si="1"/>
        <v>230804000</v>
      </c>
      <c r="L50" s="56">
        <v>230804000</v>
      </c>
      <c r="M50" s="56">
        <v>230804000</v>
      </c>
      <c r="N50" s="60"/>
      <c r="O50" s="58" t="s">
        <v>248</v>
      </c>
      <c r="P50" s="32" t="s">
        <v>629</v>
      </c>
      <c r="Q50" s="32" t="s">
        <v>630</v>
      </c>
      <c r="R50" s="30" t="s">
        <v>24</v>
      </c>
      <c r="S50" s="30"/>
      <c r="T50" s="32"/>
    </row>
    <row r="51" spans="1:20" ht="17.25" customHeight="1">
      <c r="A51" s="32">
        <v>2023</v>
      </c>
      <c r="B51" s="32">
        <v>10</v>
      </c>
      <c r="C51" s="32" t="s">
        <v>14</v>
      </c>
      <c r="D51" s="58" t="s">
        <v>631</v>
      </c>
      <c r="E51" s="59" t="s">
        <v>67</v>
      </c>
      <c r="F51" s="58" t="s">
        <v>71</v>
      </c>
      <c r="G51" s="58" t="s">
        <v>51</v>
      </c>
      <c r="H51" s="56">
        <v>270017000</v>
      </c>
      <c r="I51" s="56"/>
      <c r="J51" s="56">
        <v>2310000</v>
      </c>
      <c r="K51" s="56">
        <f t="shared" si="1"/>
        <v>272327000</v>
      </c>
      <c r="L51" s="56">
        <v>272327000</v>
      </c>
      <c r="M51" s="56">
        <v>272327000</v>
      </c>
      <c r="N51" s="60"/>
      <c r="O51" s="58" t="s">
        <v>248</v>
      </c>
      <c r="P51" s="32" t="s">
        <v>629</v>
      </c>
      <c r="Q51" s="32" t="s">
        <v>630</v>
      </c>
      <c r="R51" s="30" t="s">
        <v>24</v>
      </c>
      <c r="S51" s="30"/>
      <c r="T51" s="32"/>
    </row>
    <row r="52" spans="1:20" ht="17.25" customHeight="1">
      <c r="A52" s="32">
        <v>2023</v>
      </c>
      <c r="B52" s="32">
        <v>10</v>
      </c>
      <c r="C52" s="32" t="s">
        <v>15</v>
      </c>
      <c r="D52" s="58" t="s">
        <v>632</v>
      </c>
      <c r="E52" s="59" t="s">
        <v>633</v>
      </c>
      <c r="F52" s="58" t="s">
        <v>16</v>
      </c>
      <c r="G52" s="58" t="s">
        <v>50</v>
      </c>
      <c r="H52" s="56">
        <v>6275569000</v>
      </c>
      <c r="I52" s="56"/>
      <c r="J52" s="56"/>
      <c r="K52" s="56">
        <f t="shared" si="1"/>
        <v>6275569000</v>
      </c>
      <c r="L52" s="56">
        <v>2000000000</v>
      </c>
      <c r="M52" s="56">
        <f>H52</f>
        <v>6275569000</v>
      </c>
      <c r="N52" s="60"/>
      <c r="O52" s="58" t="s">
        <v>634</v>
      </c>
      <c r="P52" s="32" t="s">
        <v>635</v>
      </c>
      <c r="Q52" s="32" t="s">
        <v>636</v>
      </c>
      <c r="R52" s="30" t="s">
        <v>24</v>
      </c>
      <c r="S52" s="30"/>
      <c r="T52" s="32"/>
    </row>
    <row r="53" spans="1:20" ht="17.25" customHeight="1">
      <c r="A53" s="32">
        <v>2023</v>
      </c>
      <c r="B53" s="32">
        <v>10</v>
      </c>
      <c r="C53" s="32" t="s">
        <v>14</v>
      </c>
      <c r="D53" s="58" t="s">
        <v>637</v>
      </c>
      <c r="E53" s="59" t="s">
        <v>638</v>
      </c>
      <c r="F53" s="58" t="s">
        <v>16</v>
      </c>
      <c r="G53" s="58" t="s">
        <v>50</v>
      </c>
      <c r="H53" s="56">
        <v>797878000</v>
      </c>
      <c r="I53" s="56">
        <v>158923000</v>
      </c>
      <c r="J53" s="56">
        <v>19728000</v>
      </c>
      <c r="K53" s="56">
        <f t="shared" si="1"/>
        <v>976529000</v>
      </c>
      <c r="L53" s="56">
        <v>797878000</v>
      </c>
      <c r="M53" s="56">
        <v>976529000</v>
      </c>
      <c r="N53" s="60"/>
      <c r="O53" s="58" t="s">
        <v>634</v>
      </c>
      <c r="P53" s="32" t="s">
        <v>639</v>
      </c>
      <c r="Q53" s="32" t="s">
        <v>640</v>
      </c>
      <c r="R53" s="30" t="s">
        <v>24</v>
      </c>
      <c r="S53" s="30"/>
      <c r="T53" s="32"/>
    </row>
    <row r="54" spans="1:20" ht="17.25" customHeight="1">
      <c r="A54" s="32">
        <v>2023</v>
      </c>
      <c r="B54" s="32">
        <v>10</v>
      </c>
      <c r="C54" s="32" t="s">
        <v>14</v>
      </c>
      <c r="D54" s="58" t="s">
        <v>641</v>
      </c>
      <c r="E54" s="59" t="s">
        <v>67</v>
      </c>
      <c r="F54" s="58" t="s">
        <v>547</v>
      </c>
      <c r="G54" s="58" t="s">
        <v>51</v>
      </c>
      <c r="H54" s="56">
        <v>5000000000</v>
      </c>
      <c r="I54" s="56">
        <v>3326078000</v>
      </c>
      <c r="J54" s="56">
        <v>0</v>
      </c>
      <c r="K54" s="56">
        <f t="shared" si="1"/>
        <v>8326078000</v>
      </c>
      <c r="L54" s="56">
        <v>100000000</v>
      </c>
      <c r="M54" s="56">
        <v>5000000000</v>
      </c>
      <c r="N54" s="60"/>
      <c r="O54" s="58" t="s">
        <v>183</v>
      </c>
      <c r="P54" s="32" t="s">
        <v>642</v>
      </c>
      <c r="Q54" s="32" t="s">
        <v>643</v>
      </c>
      <c r="R54" s="30" t="s">
        <v>24</v>
      </c>
      <c r="S54" s="30"/>
      <c r="T54" s="32"/>
    </row>
    <row r="55" spans="1:20" ht="17.25" customHeight="1">
      <c r="A55" s="32">
        <v>2023</v>
      </c>
      <c r="B55" s="32">
        <v>10</v>
      </c>
      <c r="C55" s="32" t="s">
        <v>14</v>
      </c>
      <c r="D55" s="58" t="s">
        <v>644</v>
      </c>
      <c r="E55" s="59" t="s">
        <v>67</v>
      </c>
      <c r="F55" s="58" t="s">
        <v>16</v>
      </c>
      <c r="G55" s="58" t="s">
        <v>51</v>
      </c>
      <c r="H55" s="56">
        <v>703549000</v>
      </c>
      <c r="I55" s="56">
        <v>178572000</v>
      </c>
      <c r="J55" s="68"/>
      <c r="K55" s="68">
        <f>H55+I55+J55</f>
        <v>882121000</v>
      </c>
      <c r="L55" s="56">
        <f>H55</f>
        <v>703549000</v>
      </c>
      <c r="M55" s="56">
        <f>L55</f>
        <v>703549000</v>
      </c>
      <c r="N55" s="61" t="s">
        <v>645</v>
      </c>
      <c r="O55" s="58" t="s">
        <v>183</v>
      </c>
      <c r="P55" s="32" t="s">
        <v>415</v>
      </c>
      <c r="Q55" s="32" t="s">
        <v>416</v>
      </c>
      <c r="R55" s="30" t="s">
        <v>24</v>
      </c>
      <c r="S55" s="30"/>
      <c r="T55" s="32"/>
    </row>
    <row r="56" spans="1:20" ht="17.25" customHeight="1">
      <c r="A56" s="32">
        <v>2023</v>
      </c>
      <c r="B56" s="32">
        <v>10</v>
      </c>
      <c r="C56" s="32" t="s">
        <v>15</v>
      </c>
      <c r="D56" s="58" t="s">
        <v>646</v>
      </c>
      <c r="E56" s="59" t="s">
        <v>602</v>
      </c>
      <c r="F56" s="58" t="s">
        <v>16</v>
      </c>
      <c r="G56" s="58" t="s">
        <v>51</v>
      </c>
      <c r="H56" s="56">
        <v>346564000</v>
      </c>
      <c r="I56" s="56">
        <v>220781000</v>
      </c>
      <c r="J56" s="56">
        <v>68565000</v>
      </c>
      <c r="K56" s="56">
        <f>SUM(H56:J56)</f>
        <v>635910000</v>
      </c>
      <c r="L56" s="56">
        <v>635910000</v>
      </c>
      <c r="M56" s="56"/>
      <c r="N56" s="60"/>
      <c r="O56" s="58" t="s">
        <v>647</v>
      </c>
      <c r="P56" s="32" t="s">
        <v>648</v>
      </c>
      <c r="Q56" s="32" t="s">
        <v>649</v>
      </c>
      <c r="R56" s="30"/>
      <c r="S56" s="30"/>
      <c r="T56" s="32"/>
    </row>
    <row r="57" spans="1:20" ht="17.25" customHeight="1">
      <c r="A57" s="32">
        <v>2023</v>
      </c>
      <c r="B57" s="32">
        <v>10</v>
      </c>
      <c r="C57" s="32" t="s">
        <v>14</v>
      </c>
      <c r="D57" s="58" t="s">
        <v>650</v>
      </c>
      <c r="E57" s="59" t="s">
        <v>602</v>
      </c>
      <c r="F57" s="58" t="s">
        <v>547</v>
      </c>
      <c r="G57" s="58" t="s">
        <v>51</v>
      </c>
      <c r="H57" s="56">
        <v>145090000</v>
      </c>
      <c r="I57" s="56">
        <v>106360000</v>
      </c>
      <c r="J57" s="56">
        <v>23128000</v>
      </c>
      <c r="K57" s="56">
        <f>SUM(H57:J57)</f>
        <v>274578000</v>
      </c>
      <c r="L57" s="56">
        <v>274578000</v>
      </c>
      <c r="M57" s="56"/>
      <c r="N57" s="60"/>
      <c r="O57" s="58" t="s">
        <v>647</v>
      </c>
      <c r="P57" s="32" t="s">
        <v>648</v>
      </c>
      <c r="Q57" s="32" t="s">
        <v>649</v>
      </c>
      <c r="R57" s="30"/>
      <c r="S57" s="30"/>
      <c r="T57" s="32"/>
    </row>
    <row r="58" spans="1:20" ht="17.25" customHeight="1">
      <c r="A58" s="32">
        <v>2023</v>
      </c>
      <c r="B58" s="32">
        <v>10</v>
      </c>
      <c r="C58" s="32" t="s">
        <v>14</v>
      </c>
      <c r="D58" s="58" t="s">
        <v>651</v>
      </c>
      <c r="E58" s="59" t="s">
        <v>67</v>
      </c>
      <c r="F58" s="58" t="s">
        <v>66</v>
      </c>
      <c r="G58" s="58" t="s">
        <v>51</v>
      </c>
      <c r="H58" s="56">
        <v>186000000</v>
      </c>
      <c r="I58" s="56">
        <v>88385000</v>
      </c>
      <c r="J58" s="56">
        <v>0</v>
      </c>
      <c r="K58" s="56">
        <v>274385000</v>
      </c>
      <c r="L58" s="56">
        <v>15000000</v>
      </c>
      <c r="M58" s="56">
        <v>0</v>
      </c>
      <c r="N58" s="60"/>
      <c r="O58" s="58" t="s">
        <v>250</v>
      </c>
      <c r="P58" s="32" t="s">
        <v>652</v>
      </c>
      <c r="Q58" s="32" t="s">
        <v>653</v>
      </c>
      <c r="R58" s="30" t="s">
        <v>24</v>
      </c>
      <c r="S58" s="30"/>
      <c r="T58" s="32"/>
    </row>
    <row r="59" spans="1:20" ht="17.25" customHeight="1">
      <c r="A59" s="32">
        <v>2023</v>
      </c>
      <c r="B59" s="32">
        <v>10</v>
      </c>
      <c r="C59" s="32" t="s">
        <v>14</v>
      </c>
      <c r="D59" s="58" t="s">
        <v>654</v>
      </c>
      <c r="E59" s="59" t="s">
        <v>67</v>
      </c>
      <c r="F59" s="58" t="s">
        <v>35</v>
      </c>
      <c r="G59" s="58" t="s">
        <v>51</v>
      </c>
      <c r="H59" s="56">
        <v>34000000</v>
      </c>
      <c r="I59" s="56">
        <v>0</v>
      </c>
      <c r="J59" s="56">
        <v>0</v>
      </c>
      <c r="K59" s="56">
        <v>34000000</v>
      </c>
      <c r="L59" s="56">
        <v>34000000</v>
      </c>
      <c r="M59" s="56">
        <v>0</v>
      </c>
      <c r="N59" s="60"/>
      <c r="O59" s="58" t="s">
        <v>250</v>
      </c>
      <c r="P59" s="32" t="s">
        <v>655</v>
      </c>
      <c r="Q59" s="32" t="s">
        <v>656</v>
      </c>
      <c r="R59" s="30" t="s">
        <v>24</v>
      </c>
      <c r="S59" s="30"/>
      <c r="T59" s="32"/>
    </row>
    <row r="60" spans="1:20" ht="17.25" customHeight="1">
      <c r="A60" s="32">
        <v>2023</v>
      </c>
      <c r="B60" s="32">
        <v>10</v>
      </c>
      <c r="C60" s="32" t="s">
        <v>592</v>
      </c>
      <c r="D60" s="58" t="s">
        <v>657</v>
      </c>
      <c r="E60" s="59" t="s">
        <v>602</v>
      </c>
      <c r="F60" s="58" t="s">
        <v>547</v>
      </c>
      <c r="G60" s="58" t="s">
        <v>658</v>
      </c>
      <c r="H60" s="69">
        <v>1400000000</v>
      </c>
      <c r="I60" s="69">
        <v>1300000000</v>
      </c>
      <c r="J60" s="64">
        <v>300000000</v>
      </c>
      <c r="K60" s="56">
        <f>SUM(H60:J60)</f>
        <v>3000000000</v>
      </c>
      <c r="L60" s="56">
        <v>400000000</v>
      </c>
      <c r="M60" s="56">
        <v>400000000</v>
      </c>
      <c r="N60" s="60"/>
      <c r="O60" s="62" t="s">
        <v>659</v>
      </c>
      <c r="P60" s="61" t="s">
        <v>660</v>
      </c>
      <c r="Q60" s="61" t="s">
        <v>661</v>
      </c>
      <c r="R60" s="65" t="s">
        <v>24</v>
      </c>
      <c r="S60" s="30"/>
      <c r="T60" s="32"/>
    </row>
    <row r="61" spans="1:20" ht="17.25" customHeight="1">
      <c r="A61" s="61">
        <v>2023</v>
      </c>
      <c r="B61" s="61">
        <v>10</v>
      </c>
      <c r="C61" s="61" t="s">
        <v>14</v>
      </c>
      <c r="D61" s="62" t="s">
        <v>662</v>
      </c>
      <c r="E61" s="63" t="s">
        <v>67</v>
      </c>
      <c r="F61" s="62" t="s">
        <v>35</v>
      </c>
      <c r="G61" s="62" t="s">
        <v>52</v>
      </c>
      <c r="H61" s="69">
        <v>50000000</v>
      </c>
      <c r="I61" s="69">
        <v>0</v>
      </c>
      <c r="J61" s="64">
        <v>0</v>
      </c>
      <c r="K61" s="56">
        <f>SUM(H61:J61)</f>
        <v>50000000</v>
      </c>
      <c r="L61" s="64">
        <v>50000000</v>
      </c>
      <c r="M61" s="64">
        <v>50000000</v>
      </c>
      <c r="N61" s="60"/>
      <c r="O61" s="62" t="s">
        <v>659</v>
      </c>
      <c r="P61" s="61" t="s">
        <v>663</v>
      </c>
      <c r="Q61" s="61" t="s">
        <v>664</v>
      </c>
      <c r="R61" s="65" t="s">
        <v>24</v>
      </c>
      <c r="S61" s="30"/>
      <c r="T61" s="65" t="s">
        <v>70</v>
      </c>
    </row>
    <row r="62" spans="1:20" ht="17.25" customHeight="1">
      <c r="A62" s="61">
        <v>2023</v>
      </c>
      <c r="B62" s="61">
        <v>10</v>
      </c>
      <c r="C62" s="61" t="s">
        <v>14</v>
      </c>
      <c r="D62" s="62" t="s">
        <v>665</v>
      </c>
      <c r="E62" s="63" t="s">
        <v>67</v>
      </c>
      <c r="F62" s="62" t="s">
        <v>35</v>
      </c>
      <c r="G62" s="62" t="s">
        <v>52</v>
      </c>
      <c r="H62" s="69">
        <v>11946000</v>
      </c>
      <c r="I62" s="69">
        <v>2640000</v>
      </c>
      <c r="J62" s="64">
        <v>0</v>
      </c>
      <c r="K62" s="56">
        <f>SUM(H62:J62)</f>
        <v>14586000</v>
      </c>
      <c r="L62" s="64">
        <v>14586000</v>
      </c>
      <c r="M62" s="64">
        <v>14586000</v>
      </c>
      <c r="N62" s="60"/>
      <c r="O62" s="62" t="s">
        <v>659</v>
      </c>
      <c r="P62" s="61" t="s">
        <v>663</v>
      </c>
      <c r="Q62" s="61" t="s">
        <v>666</v>
      </c>
      <c r="R62" s="65" t="s">
        <v>24</v>
      </c>
      <c r="S62" s="30"/>
      <c r="T62" s="65" t="s">
        <v>70</v>
      </c>
    </row>
    <row r="63" spans="1:20" ht="17.25" customHeight="1">
      <c r="A63" s="61">
        <v>2023</v>
      </c>
      <c r="B63" s="61">
        <v>10</v>
      </c>
      <c r="C63" s="61" t="s">
        <v>14</v>
      </c>
      <c r="D63" s="62" t="s">
        <v>667</v>
      </c>
      <c r="E63" s="63" t="s">
        <v>67</v>
      </c>
      <c r="F63" s="62" t="s">
        <v>668</v>
      </c>
      <c r="G63" s="62" t="s">
        <v>52</v>
      </c>
      <c r="H63" s="69">
        <v>12408000</v>
      </c>
      <c r="I63" s="69">
        <v>95555000</v>
      </c>
      <c r="J63" s="64">
        <v>0</v>
      </c>
      <c r="K63" s="56">
        <f>SUM(H63:J63)</f>
        <v>107963000</v>
      </c>
      <c r="L63" s="64">
        <v>107963000</v>
      </c>
      <c r="M63" s="64">
        <v>107963000</v>
      </c>
      <c r="N63" s="60"/>
      <c r="O63" s="62" t="s">
        <v>659</v>
      </c>
      <c r="P63" s="61" t="s">
        <v>663</v>
      </c>
      <c r="Q63" s="61" t="s">
        <v>669</v>
      </c>
      <c r="R63" s="65" t="s">
        <v>24</v>
      </c>
      <c r="S63" s="30"/>
      <c r="T63" s="65" t="s">
        <v>70</v>
      </c>
    </row>
    <row r="64" spans="1:20" ht="17.25" customHeight="1">
      <c r="A64" s="32">
        <v>2023</v>
      </c>
      <c r="B64" s="32">
        <v>10</v>
      </c>
      <c r="C64" s="32" t="s">
        <v>14</v>
      </c>
      <c r="D64" s="58" t="s">
        <v>670</v>
      </c>
      <c r="E64" s="59" t="s">
        <v>602</v>
      </c>
      <c r="F64" s="58" t="s">
        <v>16</v>
      </c>
      <c r="G64" s="58" t="s">
        <v>50</v>
      </c>
      <c r="H64" s="56">
        <v>400000000</v>
      </c>
      <c r="I64" s="56">
        <v>100000000</v>
      </c>
      <c r="J64" s="56">
        <v>0</v>
      </c>
      <c r="K64" s="56">
        <f>SUM(H64:J64)</f>
        <v>500000000</v>
      </c>
      <c r="L64" s="56"/>
      <c r="M64" s="56"/>
      <c r="N64" s="60"/>
      <c r="O64" s="58" t="s">
        <v>671</v>
      </c>
      <c r="P64" s="32" t="s">
        <v>672</v>
      </c>
      <c r="Q64" s="32" t="s">
        <v>673</v>
      </c>
      <c r="R64" s="30" t="s">
        <v>24</v>
      </c>
      <c r="S64" s="30"/>
      <c r="T64" s="32"/>
    </row>
    <row r="65" spans="1:20" ht="17.25" customHeight="1">
      <c r="A65" s="32">
        <v>2023</v>
      </c>
      <c r="B65" s="32">
        <v>10</v>
      </c>
      <c r="C65" s="32" t="s">
        <v>15</v>
      </c>
      <c r="D65" s="58" t="s">
        <v>419</v>
      </c>
      <c r="E65" s="59" t="s">
        <v>67</v>
      </c>
      <c r="F65" s="58" t="s">
        <v>16</v>
      </c>
      <c r="G65" s="58" t="s">
        <v>51</v>
      </c>
      <c r="H65" s="56">
        <v>3619407000</v>
      </c>
      <c r="I65" s="56">
        <v>2100024000</v>
      </c>
      <c r="J65" s="56">
        <v>0</v>
      </c>
      <c r="K65" s="56">
        <v>5719431000</v>
      </c>
      <c r="L65" s="56">
        <v>55000000</v>
      </c>
      <c r="M65" s="56">
        <v>5719431000</v>
      </c>
      <c r="N65" s="60"/>
      <c r="O65" s="58" t="s">
        <v>78</v>
      </c>
      <c r="P65" s="32" t="s">
        <v>251</v>
      </c>
      <c r="Q65" s="32" t="s">
        <v>252</v>
      </c>
      <c r="R65" s="30" t="s">
        <v>24</v>
      </c>
      <c r="S65" s="30"/>
      <c r="T65" s="32"/>
    </row>
    <row r="66" spans="1:20" ht="17.25" customHeight="1">
      <c r="A66" s="32">
        <v>2023</v>
      </c>
      <c r="B66" s="32">
        <v>10</v>
      </c>
      <c r="C66" s="32" t="s">
        <v>14</v>
      </c>
      <c r="D66" s="58" t="s">
        <v>674</v>
      </c>
      <c r="E66" s="59" t="s">
        <v>67</v>
      </c>
      <c r="F66" s="58" t="s">
        <v>675</v>
      </c>
      <c r="G66" s="58" t="s">
        <v>676</v>
      </c>
      <c r="H66" s="56">
        <v>18414000</v>
      </c>
      <c r="I66" s="56"/>
      <c r="J66" s="56"/>
      <c r="K66" s="56">
        <f>SUM(H66:J66)</f>
        <v>18414000</v>
      </c>
      <c r="L66" s="56"/>
      <c r="M66" s="56"/>
      <c r="N66" s="60"/>
      <c r="O66" s="58" t="s">
        <v>677</v>
      </c>
      <c r="P66" s="32" t="s">
        <v>678</v>
      </c>
      <c r="Q66" s="32" t="s">
        <v>679</v>
      </c>
      <c r="R66" s="30" t="s">
        <v>552</v>
      </c>
      <c r="S66" s="30"/>
      <c r="T66" s="32" t="s">
        <v>539</v>
      </c>
    </row>
    <row r="67" spans="1:20" ht="17.25" customHeight="1">
      <c r="A67" s="32">
        <v>2023</v>
      </c>
      <c r="B67" s="32">
        <v>10</v>
      </c>
      <c r="C67" s="32" t="s">
        <v>14</v>
      </c>
      <c r="D67" s="58" t="s">
        <v>680</v>
      </c>
      <c r="E67" s="59" t="s">
        <v>49</v>
      </c>
      <c r="F67" s="58" t="s">
        <v>35</v>
      </c>
      <c r="G67" s="58" t="s">
        <v>52</v>
      </c>
      <c r="H67" s="56">
        <v>28000000</v>
      </c>
      <c r="I67" s="56">
        <v>97000000</v>
      </c>
      <c r="J67" s="56">
        <v>0</v>
      </c>
      <c r="K67" s="56">
        <v>125000000</v>
      </c>
      <c r="L67" s="56">
        <v>125000000</v>
      </c>
      <c r="M67" s="56">
        <v>0</v>
      </c>
      <c r="N67" s="60"/>
      <c r="O67" s="58" t="s">
        <v>681</v>
      </c>
      <c r="P67" s="32" t="s">
        <v>682</v>
      </c>
      <c r="Q67" s="32" t="s">
        <v>683</v>
      </c>
      <c r="R67" s="30" t="s">
        <v>24</v>
      </c>
      <c r="S67" s="30"/>
      <c r="T67" s="32" t="s">
        <v>539</v>
      </c>
    </row>
    <row r="68" spans="1:20" ht="17.25" customHeight="1">
      <c r="A68" s="32">
        <v>2023</v>
      </c>
      <c r="B68" s="32">
        <v>10</v>
      </c>
      <c r="C68" s="32" t="s">
        <v>14</v>
      </c>
      <c r="D68" s="58" t="s">
        <v>684</v>
      </c>
      <c r="E68" s="59" t="s">
        <v>49</v>
      </c>
      <c r="F68" s="58" t="s">
        <v>35</v>
      </c>
      <c r="G68" s="58" t="s">
        <v>52</v>
      </c>
      <c r="H68" s="56">
        <v>30000000</v>
      </c>
      <c r="I68" s="56">
        <v>0</v>
      </c>
      <c r="J68" s="56">
        <v>0</v>
      </c>
      <c r="K68" s="56">
        <v>30000000</v>
      </c>
      <c r="L68" s="56">
        <v>30000000</v>
      </c>
      <c r="M68" s="56">
        <v>0</v>
      </c>
      <c r="N68" s="60"/>
      <c r="O68" s="58" t="s">
        <v>180</v>
      </c>
      <c r="P68" s="32" t="s">
        <v>682</v>
      </c>
      <c r="Q68" s="32" t="s">
        <v>683</v>
      </c>
      <c r="R68" s="30" t="s">
        <v>24</v>
      </c>
      <c r="S68" s="30"/>
      <c r="T68" s="32" t="s">
        <v>539</v>
      </c>
    </row>
    <row r="69" spans="1:20" ht="17.25" customHeight="1">
      <c r="A69" s="32">
        <v>2023</v>
      </c>
      <c r="B69" s="32">
        <v>10</v>
      </c>
      <c r="C69" s="32" t="s">
        <v>14</v>
      </c>
      <c r="D69" s="58" t="s">
        <v>685</v>
      </c>
      <c r="E69" s="59" t="s">
        <v>49</v>
      </c>
      <c r="F69" s="58" t="s">
        <v>16</v>
      </c>
      <c r="G69" s="58" t="s">
        <v>52</v>
      </c>
      <c r="H69" s="56">
        <v>18000000</v>
      </c>
      <c r="I69" s="56">
        <v>0</v>
      </c>
      <c r="J69" s="56">
        <v>0</v>
      </c>
      <c r="K69" s="56">
        <v>18000000</v>
      </c>
      <c r="L69" s="56">
        <v>18000000</v>
      </c>
      <c r="M69" s="56">
        <v>0</v>
      </c>
      <c r="N69" s="60"/>
      <c r="O69" s="58" t="s">
        <v>180</v>
      </c>
      <c r="P69" s="32" t="s">
        <v>686</v>
      </c>
      <c r="Q69" s="32" t="s">
        <v>687</v>
      </c>
      <c r="R69" s="30" t="s">
        <v>24</v>
      </c>
      <c r="S69" s="30"/>
      <c r="T69" s="32" t="s">
        <v>539</v>
      </c>
    </row>
    <row r="70" spans="1:20" ht="17.25" customHeight="1">
      <c r="A70" s="32">
        <v>2023</v>
      </c>
      <c r="B70" s="32">
        <v>10</v>
      </c>
      <c r="C70" s="32" t="s">
        <v>14</v>
      </c>
      <c r="D70" s="58" t="s">
        <v>688</v>
      </c>
      <c r="E70" s="59" t="s">
        <v>49</v>
      </c>
      <c r="F70" s="58" t="s">
        <v>16</v>
      </c>
      <c r="G70" s="58" t="s">
        <v>52</v>
      </c>
      <c r="H70" s="56">
        <v>25000000</v>
      </c>
      <c r="I70" s="56">
        <v>0</v>
      </c>
      <c r="J70" s="56">
        <v>0</v>
      </c>
      <c r="K70" s="56">
        <v>25000000</v>
      </c>
      <c r="L70" s="56">
        <v>25000000</v>
      </c>
      <c r="M70" s="56">
        <v>0</v>
      </c>
      <c r="N70" s="60"/>
      <c r="O70" s="58" t="s">
        <v>180</v>
      </c>
      <c r="P70" s="32" t="s">
        <v>689</v>
      </c>
      <c r="Q70" s="32" t="s">
        <v>690</v>
      </c>
      <c r="R70" s="30" t="s">
        <v>24</v>
      </c>
      <c r="S70" s="30"/>
      <c r="T70" s="32" t="s">
        <v>539</v>
      </c>
    </row>
    <row r="71" spans="1:20" ht="17.25" customHeight="1">
      <c r="A71" s="32">
        <v>2023</v>
      </c>
      <c r="B71" s="32">
        <v>10</v>
      </c>
      <c r="C71" s="32" t="s">
        <v>14</v>
      </c>
      <c r="D71" s="58" t="s">
        <v>691</v>
      </c>
      <c r="E71" s="59" t="s">
        <v>49</v>
      </c>
      <c r="F71" s="58" t="s">
        <v>35</v>
      </c>
      <c r="G71" s="58" t="s">
        <v>52</v>
      </c>
      <c r="H71" s="56">
        <v>50000000</v>
      </c>
      <c r="I71" s="56">
        <v>0</v>
      </c>
      <c r="J71" s="56">
        <v>0</v>
      </c>
      <c r="K71" s="56">
        <v>50000000</v>
      </c>
      <c r="L71" s="56">
        <v>50000000</v>
      </c>
      <c r="M71" s="56">
        <v>0</v>
      </c>
      <c r="N71" s="60"/>
      <c r="O71" s="58" t="s">
        <v>180</v>
      </c>
      <c r="P71" s="32" t="s">
        <v>692</v>
      </c>
      <c r="Q71" s="32" t="s">
        <v>693</v>
      </c>
      <c r="R71" s="30" t="s">
        <v>24</v>
      </c>
      <c r="S71" s="30"/>
      <c r="T71" s="32" t="s">
        <v>539</v>
      </c>
    </row>
    <row r="72" spans="1:20" ht="17.25" customHeight="1">
      <c r="A72" s="32">
        <v>2023</v>
      </c>
      <c r="B72" s="32">
        <v>10</v>
      </c>
      <c r="C72" s="32" t="s">
        <v>14</v>
      </c>
      <c r="D72" s="58" t="s">
        <v>694</v>
      </c>
      <c r="E72" s="59" t="s">
        <v>49</v>
      </c>
      <c r="F72" s="58" t="s">
        <v>35</v>
      </c>
      <c r="G72" s="58" t="s">
        <v>52</v>
      </c>
      <c r="H72" s="56">
        <v>50000000</v>
      </c>
      <c r="I72" s="56">
        <v>0</v>
      </c>
      <c r="J72" s="56">
        <v>0</v>
      </c>
      <c r="K72" s="56">
        <v>50000000</v>
      </c>
      <c r="L72" s="56">
        <v>50000000</v>
      </c>
      <c r="M72" s="56">
        <v>0</v>
      </c>
      <c r="N72" s="60"/>
      <c r="O72" s="58" t="s">
        <v>180</v>
      </c>
      <c r="P72" s="32" t="s">
        <v>692</v>
      </c>
      <c r="Q72" s="32" t="s">
        <v>693</v>
      </c>
      <c r="R72" s="30" t="s">
        <v>24</v>
      </c>
      <c r="S72" s="30"/>
      <c r="T72" s="32" t="s">
        <v>539</v>
      </c>
    </row>
    <row r="73" spans="1:20" ht="17.25" customHeight="1">
      <c r="A73" s="32">
        <v>2023</v>
      </c>
      <c r="B73" s="32">
        <v>10</v>
      </c>
      <c r="C73" s="32" t="s">
        <v>14</v>
      </c>
      <c r="D73" s="58" t="s">
        <v>695</v>
      </c>
      <c r="E73" s="59" t="s">
        <v>49</v>
      </c>
      <c r="F73" s="58" t="s">
        <v>547</v>
      </c>
      <c r="G73" s="58" t="s">
        <v>52</v>
      </c>
      <c r="H73" s="56">
        <v>25000000</v>
      </c>
      <c r="I73" s="56">
        <v>0</v>
      </c>
      <c r="J73" s="56">
        <v>0</v>
      </c>
      <c r="K73" s="56">
        <v>25000000</v>
      </c>
      <c r="L73" s="56">
        <v>25000000</v>
      </c>
      <c r="M73" s="56">
        <v>0</v>
      </c>
      <c r="N73" s="60"/>
      <c r="O73" s="58" t="s">
        <v>180</v>
      </c>
      <c r="P73" s="32" t="s">
        <v>696</v>
      </c>
      <c r="Q73" s="32" t="s">
        <v>697</v>
      </c>
      <c r="R73" s="30" t="s">
        <v>552</v>
      </c>
      <c r="S73" s="30"/>
      <c r="T73" s="32" t="s">
        <v>539</v>
      </c>
    </row>
    <row r="74" spans="1:20" ht="17.25" customHeight="1">
      <c r="A74" s="32">
        <v>2023</v>
      </c>
      <c r="B74" s="32">
        <v>10</v>
      </c>
      <c r="C74" s="32" t="s">
        <v>14</v>
      </c>
      <c r="D74" s="58" t="s">
        <v>698</v>
      </c>
      <c r="E74" s="59" t="s">
        <v>81</v>
      </c>
      <c r="F74" s="58" t="s">
        <v>71</v>
      </c>
      <c r="G74" s="58" t="s">
        <v>52</v>
      </c>
      <c r="H74" s="56">
        <v>15000000</v>
      </c>
      <c r="I74" s="56"/>
      <c r="J74" s="56"/>
      <c r="K74" s="56">
        <f t="shared" ref="K74:K90" si="2">SUM(H74:J74)</f>
        <v>15000000</v>
      </c>
      <c r="L74" s="56">
        <v>15000000</v>
      </c>
      <c r="M74" s="56"/>
      <c r="N74" s="60"/>
      <c r="O74" s="58" t="s">
        <v>699</v>
      </c>
      <c r="P74" s="32" t="s">
        <v>700</v>
      </c>
      <c r="Q74" s="32" t="s">
        <v>701</v>
      </c>
      <c r="R74" s="30" t="s">
        <v>24</v>
      </c>
      <c r="S74" s="30"/>
      <c r="T74" s="32" t="s">
        <v>539</v>
      </c>
    </row>
    <row r="75" spans="1:20" ht="17.25" customHeight="1">
      <c r="A75" s="32">
        <v>2023</v>
      </c>
      <c r="B75" s="32">
        <v>10</v>
      </c>
      <c r="C75" s="32" t="s">
        <v>14</v>
      </c>
      <c r="D75" s="58" t="s">
        <v>702</v>
      </c>
      <c r="E75" s="59" t="s">
        <v>81</v>
      </c>
      <c r="F75" s="58" t="s">
        <v>35</v>
      </c>
      <c r="G75" s="58" t="s">
        <v>52</v>
      </c>
      <c r="H75" s="56">
        <v>32850000</v>
      </c>
      <c r="I75" s="56"/>
      <c r="J75" s="56"/>
      <c r="K75" s="56">
        <f t="shared" si="2"/>
        <v>32850000</v>
      </c>
      <c r="L75" s="56">
        <v>32850000</v>
      </c>
      <c r="M75" s="56"/>
      <c r="N75" s="60"/>
      <c r="O75" s="58" t="s">
        <v>699</v>
      </c>
      <c r="P75" s="32" t="s">
        <v>703</v>
      </c>
      <c r="Q75" s="32" t="s">
        <v>704</v>
      </c>
      <c r="R75" s="30" t="s">
        <v>24</v>
      </c>
      <c r="S75" s="30"/>
      <c r="T75" s="32" t="s">
        <v>539</v>
      </c>
    </row>
    <row r="76" spans="1:20" ht="17.25" customHeight="1">
      <c r="A76" s="32">
        <v>2023</v>
      </c>
      <c r="B76" s="32">
        <v>10</v>
      </c>
      <c r="C76" s="32" t="s">
        <v>14</v>
      </c>
      <c r="D76" s="58" t="s">
        <v>705</v>
      </c>
      <c r="E76" s="59" t="s">
        <v>49</v>
      </c>
      <c r="F76" s="58" t="s">
        <v>62</v>
      </c>
      <c r="G76" s="58" t="s">
        <v>52</v>
      </c>
      <c r="H76" s="56">
        <v>16280000</v>
      </c>
      <c r="I76" s="56">
        <v>0</v>
      </c>
      <c r="J76" s="56">
        <v>0</v>
      </c>
      <c r="K76" s="56">
        <f t="shared" si="2"/>
        <v>16280000</v>
      </c>
      <c r="L76" s="56"/>
      <c r="M76" s="56"/>
      <c r="N76" s="60"/>
      <c r="O76" s="58" t="s">
        <v>179</v>
      </c>
      <c r="P76" s="32" t="s">
        <v>706</v>
      </c>
      <c r="Q76" s="32" t="s">
        <v>707</v>
      </c>
      <c r="R76" s="30" t="s">
        <v>24</v>
      </c>
      <c r="S76" s="30"/>
      <c r="T76" s="32" t="s">
        <v>708</v>
      </c>
    </row>
    <row r="77" spans="1:20" ht="17.25" customHeight="1">
      <c r="A77" s="32">
        <v>2023</v>
      </c>
      <c r="B77" s="32">
        <v>10</v>
      </c>
      <c r="C77" s="32" t="s">
        <v>14</v>
      </c>
      <c r="D77" s="58" t="s">
        <v>709</v>
      </c>
      <c r="E77" s="59" t="s">
        <v>49</v>
      </c>
      <c r="F77" s="58" t="s">
        <v>71</v>
      </c>
      <c r="G77" s="58" t="s">
        <v>52</v>
      </c>
      <c r="H77" s="56">
        <v>21202000</v>
      </c>
      <c r="I77" s="56">
        <v>0</v>
      </c>
      <c r="J77" s="56">
        <v>0</v>
      </c>
      <c r="K77" s="56">
        <f t="shared" si="2"/>
        <v>21202000</v>
      </c>
      <c r="L77" s="56"/>
      <c r="M77" s="56"/>
      <c r="N77" s="60"/>
      <c r="O77" s="58" t="s">
        <v>179</v>
      </c>
      <c r="P77" s="32" t="s">
        <v>710</v>
      </c>
      <c r="Q77" s="32" t="s">
        <v>711</v>
      </c>
      <c r="R77" s="30" t="s">
        <v>24</v>
      </c>
      <c r="S77" s="30"/>
      <c r="T77" s="32" t="s">
        <v>708</v>
      </c>
    </row>
    <row r="78" spans="1:20" ht="17.25" customHeight="1">
      <c r="A78" s="32">
        <v>2023</v>
      </c>
      <c r="B78" s="32">
        <v>10</v>
      </c>
      <c r="C78" s="32" t="s">
        <v>14</v>
      </c>
      <c r="D78" s="58" t="s">
        <v>712</v>
      </c>
      <c r="E78" s="59" t="s">
        <v>49</v>
      </c>
      <c r="F78" s="58" t="s">
        <v>16</v>
      </c>
      <c r="G78" s="58" t="s">
        <v>52</v>
      </c>
      <c r="H78" s="56">
        <v>79299000</v>
      </c>
      <c r="I78" s="56">
        <v>0</v>
      </c>
      <c r="J78" s="56">
        <v>0</v>
      </c>
      <c r="K78" s="56">
        <f t="shared" si="2"/>
        <v>79299000</v>
      </c>
      <c r="L78" s="56"/>
      <c r="M78" s="56"/>
      <c r="N78" s="60"/>
      <c r="O78" s="58" t="s">
        <v>179</v>
      </c>
      <c r="P78" s="32" t="s">
        <v>710</v>
      </c>
      <c r="Q78" s="32" t="s">
        <v>711</v>
      </c>
      <c r="R78" s="30" t="s">
        <v>24</v>
      </c>
      <c r="S78" s="30"/>
      <c r="T78" s="32" t="s">
        <v>713</v>
      </c>
    </row>
    <row r="79" spans="1:20" ht="17.25" customHeight="1">
      <c r="A79" s="32">
        <v>2023</v>
      </c>
      <c r="B79" s="32">
        <v>10</v>
      </c>
      <c r="C79" s="32" t="s">
        <v>14</v>
      </c>
      <c r="D79" s="58" t="s">
        <v>714</v>
      </c>
      <c r="E79" s="59" t="s">
        <v>49</v>
      </c>
      <c r="F79" s="58" t="s">
        <v>35</v>
      </c>
      <c r="G79" s="58" t="s">
        <v>51</v>
      </c>
      <c r="H79" s="56">
        <v>561539000</v>
      </c>
      <c r="I79" s="56">
        <v>466168000</v>
      </c>
      <c r="J79" s="56"/>
      <c r="K79" s="56">
        <f t="shared" si="2"/>
        <v>1027707000</v>
      </c>
      <c r="L79" s="56">
        <v>1000000</v>
      </c>
      <c r="M79" s="56">
        <v>1000000</v>
      </c>
      <c r="N79" s="60"/>
      <c r="O79" s="58" t="s">
        <v>715</v>
      </c>
      <c r="P79" s="32" t="s">
        <v>716</v>
      </c>
      <c r="Q79" s="32" t="s">
        <v>717</v>
      </c>
      <c r="R79" s="30" t="s">
        <v>24</v>
      </c>
      <c r="S79" s="30"/>
      <c r="T79" s="32"/>
    </row>
    <row r="80" spans="1:20" ht="17.25" customHeight="1">
      <c r="A80" s="32">
        <v>2023</v>
      </c>
      <c r="B80" s="32">
        <v>10</v>
      </c>
      <c r="C80" s="32" t="s">
        <v>14</v>
      </c>
      <c r="D80" s="58" t="s">
        <v>718</v>
      </c>
      <c r="E80" s="59" t="s">
        <v>49</v>
      </c>
      <c r="F80" s="58" t="s">
        <v>35</v>
      </c>
      <c r="G80" s="58" t="s">
        <v>51</v>
      </c>
      <c r="H80" s="56">
        <v>11594000</v>
      </c>
      <c r="I80" s="56">
        <v>0</v>
      </c>
      <c r="J80" s="56">
        <v>0</v>
      </c>
      <c r="K80" s="56">
        <f t="shared" si="2"/>
        <v>11594000</v>
      </c>
      <c r="L80" s="56">
        <v>11594000</v>
      </c>
      <c r="M80" s="56">
        <v>11594000</v>
      </c>
      <c r="N80" s="60"/>
      <c r="O80" s="58" t="s">
        <v>178</v>
      </c>
      <c r="P80" s="32" t="s">
        <v>241</v>
      </c>
      <c r="Q80" s="32" t="s">
        <v>204</v>
      </c>
      <c r="R80" s="30" t="s">
        <v>24</v>
      </c>
      <c r="S80" s="30"/>
      <c r="T80" s="30" t="s">
        <v>70</v>
      </c>
    </row>
    <row r="81" spans="1:20" ht="17.25" customHeight="1">
      <c r="A81" s="32">
        <v>2023</v>
      </c>
      <c r="B81" s="32">
        <v>10</v>
      </c>
      <c r="C81" s="32" t="s">
        <v>14</v>
      </c>
      <c r="D81" s="58" t="s">
        <v>719</v>
      </c>
      <c r="E81" s="59" t="s">
        <v>49</v>
      </c>
      <c r="F81" s="58" t="s">
        <v>17</v>
      </c>
      <c r="G81" s="58" t="s">
        <v>51</v>
      </c>
      <c r="H81" s="56">
        <v>172800000</v>
      </c>
      <c r="I81" s="56"/>
      <c r="J81" s="56"/>
      <c r="K81" s="56">
        <f t="shared" si="2"/>
        <v>172800000</v>
      </c>
      <c r="L81" s="56">
        <v>172800000</v>
      </c>
      <c r="M81" s="56">
        <v>120960000</v>
      </c>
      <c r="N81" s="60"/>
      <c r="O81" s="58" t="s">
        <v>178</v>
      </c>
      <c r="P81" s="32" t="s">
        <v>241</v>
      </c>
      <c r="Q81" s="32" t="s">
        <v>204</v>
      </c>
      <c r="R81" s="30" t="s">
        <v>24</v>
      </c>
      <c r="S81" s="30"/>
      <c r="T81" s="32"/>
    </row>
    <row r="82" spans="1:20" ht="17.25" customHeight="1">
      <c r="A82" s="32">
        <v>2023</v>
      </c>
      <c r="B82" s="32">
        <v>10</v>
      </c>
      <c r="C82" s="32" t="s">
        <v>14</v>
      </c>
      <c r="D82" s="58" t="s">
        <v>720</v>
      </c>
      <c r="E82" s="59" t="s">
        <v>49</v>
      </c>
      <c r="F82" s="58" t="s">
        <v>35</v>
      </c>
      <c r="G82" s="58" t="s">
        <v>51</v>
      </c>
      <c r="H82" s="56">
        <v>20900000</v>
      </c>
      <c r="I82" s="56"/>
      <c r="J82" s="56"/>
      <c r="K82" s="56">
        <f t="shared" si="2"/>
        <v>20900000</v>
      </c>
      <c r="L82" s="56">
        <v>20900000</v>
      </c>
      <c r="M82" s="56">
        <v>14630000</v>
      </c>
      <c r="N82" s="60"/>
      <c r="O82" s="58" t="s">
        <v>178</v>
      </c>
      <c r="P82" s="32" t="s">
        <v>241</v>
      </c>
      <c r="Q82" s="32" t="s">
        <v>204</v>
      </c>
      <c r="R82" s="30" t="s">
        <v>24</v>
      </c>
      <c r="S82" s="30"/>
      <c r="T82" s="30" t="s">
        <v>70</v>
      </c>
    </row>
    <row r="83" spans="1:20" ht="17.25" customHeight="1">
      <c r="A83" s="32">
        <v>2023</v>
      </c>
      <c r="B83" s="32">
        <v>10</v>
      </c>
      <c r="C83" s="32" t="s">
        <v>14</v>
      </c>
      <c r="D83" s="58" t="s">
        <v>721</v>
      </c>
      <c r="E83" s="59" t="s">
        <v>49</v>
      </c>
      <c r="F83" s="58" t="s">
        <v>36</v>
      </c>
      <c r="G83" s="58" t="s">
        <v>51</v>
      </c>
      <c r="H83" s="56">
        <v>18300000</v>
      </c>
      <c r="I83" s="56"/>
      <c r="J83" s="56"/>
      <c r="K83" s="56">
        <f t="shared" si="2"/>
        <v>18300000</v>
      </c>
      <c r="L83" s="56">
        <v>18300000</v>
      </c>
      <c r="M83" s="56">
        <v>12810000</v>
      </c>
      <c r="N83" s="60"/>
      <c r="O83" s="58" t="s">
        <v>178</v>
      </c>
      <c r="P83" s="32" t="s">
        <v>241</v>
      </c>
      <c r="Q83" s="32" t="s">
        <v>204</v>
      </c>
      <c r="R83" s="30" t="s">
        <v>24</v>
      </c>
      <c r="S83" s="30"/>
      <c r="T83" s="30" t="s">
        <v>70</v>
      </c>
    </row>
    <row r="84" spans="1:20" ht="17.25" customHeight="1">
      <c r="A84" s="32">
        <v>2023</v>
      </c>
      <c r="B84" s="32">
        <v>10</v>
      </c>
      <c r="C84" s="32" t="s">
        <v>14</v>
      </c>
      <c r="D84" s="58" t="s">
        <v>722</v>
      </c>
      <c r="E84" s="59" t="s">
        <v>49</v>
      </c>
      <c r="F84" s="58" t="s">
        <v>37</v>
      </c>
      <c r="G84" s="58" t="s">
        <v>51</v>
      </c>
      <c r="H84" s="56">
        <v>3166000</v>
      </c>
      <c r="I84" s="56"/>
      <c r="J84" s="56"/>
      <c r="K84" s="56">
        <f t="shared" si="2"/>
        <v>3166000</v>
      </c>
      <c r="L84" s="56">
        <v>3166000</v>
      </c>
      <c r="M84" s="56">
        <v>2216200</v>
      </c>
      <c r="N84" s="60"/>
      <c r="O84" s="58" t="s">
        <v>178</v>
      </c>
      <c r="P84" s="32" t="s">
        <v>241</v>
      </c>
      <c r="Q84" s="32" t="s">
        <v>204</v>
      </c>
      <c r="R84" s="30" t="s">
        <v>24</v>
      </c>
      <c r="S84" s="30"/>
      <c r="T84" s="30" t="s">
        <v>70</v>
      </c>
    </row>
    <row r="85" spans="1:20" ht="17.25" customHeight="1">
      <c r="A85" s="32">
        <v>2023</v>
      </c>
      <c r="B85" s="32">
        <v>10</v>
      </c>
      <c r="C85" s="32" t="s">
        <v>14</v>
      </c>
      <c r="D85" s="58" t="s">
        <v>723</v>
      </c>
      <c r="E85" s="59" t="s">
        <v>49</v>
      </c>
      <c r="F85" s="58" t="s">
        <v>35</v>
      </c>
      <c r="G85" s="58" t="s">
        <v>52</v>
      </c>
      <c r="H85" s="56">
        <v>50000000</v>
      </c>
      <c r="I85" s="56">
        <v>0</v>
      </c>
      <c r="J85" s="56">
        <v>0</v>
      </c>
      <c r="K85" s="56">
        <f t="shared" si="2"/>
        <v>50000000</v>
      </c>
      <c r="L85" s="56">
        <v>0</v>
      </c>
      <c r="M85" s="56">
        <v>0</v>
      </c>
      <c r="N85" s="60"/>
      <c r="O85" s="58" t="s">
        <v>724</v>
      </c>
      <c r="P85" s="32" t="s">
        <v>725</v>
      </c>
      <c r="Q85" s="32" t="s">
        <v>726</v>
      </c>
      <c r="R85" s="30" t="s">
        <v>24</v>
      </c>
      <c r="S85" s="30"/>
      <c r="T85" s="32" t="s">
        <v>539</v>
      </c>
    </row>
    <row r="86" spans="1:20" ht="17.25" customHeight="1">
      <c r="A86" s="32">
        <v>2023</v>
      </c>
      <c r="B86" s="32">
        <v>10</v>
      </c>
      <c r="C86" s="32" t="s">
        <v>14</v>
      </c>
      <c r="D86" s="58" t="s">
        <v>727</v>
      </c>
      <c r="E86" s="59" t="s">
        <v>49</v>
      </c>
      <c r="F86" s="58" t="s">
        <v>35</v>
      </c>
      <c r="G86" s="58" t="s">
        <v>52</v>
      </c>
      <c r="H86" s="56">
        <v>20493000</v>
      </c>
      <c r="I86" s="56">
        <v>0</v>
      </c>
      <c r="J86" s="56">
        <v>0</v>
      </c>
      <c r="K86" s="56">
        <f t="shared" si="2"/>
        <v>20493000</v>
      </c>
      <c r="L86" s="56">
        <v>0</v>
      </c>
      <c r="M86" s="56">
        <v>0</v>
      </c>
      <c r="N86" s="60"/>
      <c r="O86" s="58" t="s">
        <v>724</v>
      </c>
      <c r="P86" s="32" t="s">
        <v>725</v>
      </c>
      <c r="Q86" s="32" t="s">
        <v>726</v>
      </c>
      <c r="R86" s="30" t="s">
        <v>24</v>
      </c>
      <c r="S86" s="30"/>
      <c r="T86" s="32" t="s">
        <v>539</v>
      </c>
    </row>
    <row r="87" spans="1:20" ht="17.25" customHeight="1">
      <c r="A87" s="32">
        <v>2023</v>
      </c>
      <c r="B87" s="32">
        <v>10</v>
      </c>
      <c r="C87" s="32" t="s">
        <v>14</v>
      </c>
      <c r="D87" s="58" t="s">
        <v>728</v>
      </c>
      <c r="E87" s="59" t="s">
        <v>49</v>
      </c>
      <c r="F87" s="58" t="s">
        <v>62</v>
      </c>
      <c r="G87" s="58" t="s">
        <v>52</v>
      </c>
      <c r="H87" s="56">
        <v>42911000</v>
      </c>
      <c r="I87" s="56">
        <v>0</v>
      </c>
      <c r="J87" s="56">
        <v>0</v>
      </c>
      <c r="K87" s="56">
        <f t="shared" si="2"/>
        <v>42911000</v>
      </c>
      <c r="L87" s="56">
        <v>42911000</v>
      </c>
      <c r="M87" s="56">
        <v>0</v>
      </c>
      <c r="N87" s="60"/>
      <c r="O87" s="58" t="s">
        <v>729</v>
      </c>
      <c r="P87" s="32" t="s">
        <v>730</v>
      </c>
      <c r="Q87" s="32" t="s">
        <v>731</v>
      </c>
      <c r="R87" s="30" t="s">
        <v>24</v>
      </c>
      <c r="S87" s="30"/>
      <c r="T87" s="32" t="s">
        <v>732</v>
      </c>
    </row>
    <row r="88" spans="1:20" ht="17.25" customHeight="1">
      <c r="A88" s="32">
        <v>2023</v>
      </c>
      <c r="B88" s="32">
        <v>10</v>
      </c>
      <c r="C88" s="32" t="s">
        <v>14</v>
      </c>
      <c r="D88" s="58" t="s">
        <v>733</v>
      </c>
      <c r="E88" s="59" t="s">
        <v>49</v>
      </c>
      <c r="F88" s="58" t="s">
        <v>35</v>
      </c>
      <c r="G88" s="58" t="s">
        <v>52</v>
      </c>
      <c r="H88" s="56">
        <v>19601000</v>
      </c>
      <c r="I88" s="56">
        <v>0</v>
      </c>
      <c r="J88" s="56">
        <v>0</v>
      </c>
      <c r="K88" s="56">
        <f t="shared" si="2"/>
        <v>19601000</v>
      </c>
      <c r="L88" s="56">
        <v>19601000</v>
      </c>
      <c r="M88" s="56">
        <v>0</v>
      </c>
      <c r="N88" s="60"/>
      <c r="O88" s="58" t="s">
        <v>729</v>
      </c>
      <c r="P88" s="32" t="s">
        <v>734</v>
      </c>
      <c r="Q88" s="32" t="s">
        <v>735</v>
      </c>
      <c r="R88" s="30" t="s">
        <v>24</v>
      </c>
      <c r="S88" s="30"/>
      <c r="T88" s="32" t="s">
        <v>732</v>
      </c>
    </row>
    <row r="89" spans="1:20" ht="17.25" customHeight="1">
      <c r="A89" s="61">
        <v>2023</v>
      </c>
      <c r="B89" s="61">
        <v>10</v>
      </c>
      <c r="C89" s="61" t="s">
        <v>14</v>
      </c>
      <c r="D89" s="62" t="s">
        <v>736</v>
      </c>
      <c r="E89" s="63" t="s">
        <v>737</v>
      </c>
      <c r="F89" s="62" t="s">
        <v>66</v>
      </c>
      <c r="G89" s="62" t="s">
        <v>51</v>
      </c>
      <c r="H89" s="64">
        <v>884250000</v>
      </c>
      <c r="I89" s="64">
        <v>200430000</v>
      </c>
      <c r="J89" s="64">
        <v>127740000</v>
      </c>
      <c r="K89" s="64">
        <f t="shared" si="2"/>
        <v>1212420000</v>
      </c>
      <c r="L89" s="64">
        <v>600000000</v>
      </c>
      <c r="M89" s="64">
        <f>K89*0.734</f>
        <v>889916280</v>
      </c>
      <c r="N89" s="66"/>
      <c r="O89" s="62" t="s">
        <v>738</v>
      </c>
      <c r="P89" s="61" t="s">
        <v>739</v>
      </c>
      <c r="Q89" s="61" t="s">
        <v>740</v>
      </c>
      <c r="R89" s="65" t="s">
        <v>24</v>
      </c>
      <c r="S89" s="65"/>
      <c r="T89" s="61"/>
    </row>
    <row r="90" spans="1:20" ht="17.25" customHeight="1">
      <c r="A90" s="61">
        <v>2023</v>
      </c>
      <c r="B90" s="61">
        <v>10</v>
      </c>
      <c r="C90" s="61" t="s">
        <v>14</v>
      </c>
      <c r="D90" s="62" t="s">
        <v>741</v>
      </c>
      <c r="E90" s="63" t="s">
        <v>737</v>
      </c>
      <c r="F90" s="62" t="s">
        <v>66</v>
      </c>
      <c r="G90" s="62" t="s">
        <v>51</v>
      </c>
      <c r="H90" s="64">
        <v>1062000000</v>
      </c>
      <c r="I90" s="64">
        <v>240720000</v>
      </c>
      <c r="J90" s="64">
        <v>110960000</v>
      </c>
      <c r="K90" s="64">
        <f t="shared" si="2"/>
        <v>1413680000</v>
      </c>
      <c r="L90" s="64">
        <v>700000000</v>
      </c>
      <c r="M90" s="64">
        <f>K90*0.759</f>
        <v>1072983120</v>
      </c>
      <c r="N90" s="66"/>
      <c r="O90" s="62" t="s">
        <v>738</v>
      </c>
      <c r="P90" s="61" t="s">
        <v>739</v>
      </c>
      <c r="Q90" s="61" t="s">
        <v>315</v>
      </c>
      <c r="R90" s="65" t="s">
        <v>24</v>
      </c>
      <c r="S90" s="65"/>
      <c r="T90" s="61"/>
    </row>
    <row r="91" spans="1:20" ht="17.25" customHeight="1">
      <c r="A91" s="32">
        <v>2023</v>
      </c>
      <c r="B91" s="32">
        <v>10</v>
      </c>
      <c r="C91" s="32" t="s">
        <v>14</v>
      </c>
      <c r="D91" s="58" t="s">
        <v>461</v>
      </c>
      <c r="E91" s="59" t="s">
        <v>49</v>
      </c>
      <c r="F91" s="58" t="s">
        <v>36</v>
      </c>
      <c r="G91" s="58" t="s">
        <v>50</v>
      </c>
      <c r="H91" s="56">
        <v>76120000</v>
      </c>
      <c r="I91" s="56">
        <v>13673000</v>
      </c>
      <c r="J91" s="56">
        <v>0</v>
      </c>
      <c r="K91" s="56">
        <v>89793000</v>
      </c>
      <c r="L91" s="56">
        <v>20000000</v>
      </c>
      <c r="M91" s="56">
        <v>89793000</v>
      </c>
      <c r="N91" s="60"/>
      <c r="O91" s="58" t="s">
        <v>191</v>
      </c>
      <c r="P91" s="32" t="s">
        <v>181</v>
      </c>
      <c r="Q91" s="32" t="s">
        <v>742</v>
      </c>
      <c r="R91" s="30" t="s">
        <v>24</v>
      </c>
      <c r="S91" s="30"/>
      <c r="T91" s="32"/>
    </row>
    <row r="92" spans="1:20" ht="17.25" customHeight="1">
      <c r="A92" s="32">
        <v>2023</v>
      </c>
      <c r="B92" s="32">
        <v>10</v>
      </c>
      <c r="C92" s="32" t="s">
        <v>14</v>
      </c>
      <c r="D92" s="58" t="s">
        <v>743</v>
      </c>
      <c r="E92" s="59" t="s">
        <v>49</v>
      </c>
      <c r="F92" s="58" t="s">
        <v>66</v>
      </c>
      <c r="G92" s="58" t="s">
        <v>50</v>
      </c>
      <c r="H92" s="56">
        <v>1687695000</v>
      </c>
      <c r="I92" s="56">
        <v>150000000</v>
      </c>
      <c r="J92" s="56">
        <v>0</v>
      </c>
      <c r="K92" s="56">
        <f t="shared" ref="K92:K101" si="3">SUM(H92:J92)</f>
        <v>1837695000</v>
      </c>
      <c r="L92" s="56">
        <v>400000000</v>
      </c>
      <c r="M92" s="56">
        <v>1286386500</v>
      </c>
      <c r="N92" s="60"/>
      <c r="O92" s="29" t="s">
        <v>744</v>
      </c>
      <c r="P92" s="32" t="s">
        <v>745</v>
      </c>
      <c r="Q92" s="32" t="s">
        <v>746</v>
      </c>
      <c r="R92" s="30" t="s">
        <v>24</v>
      </c>
      <c r="S92" s="30"/>
      <c r="T92" s="32"/>
    </row>
    <row r="93" spans="1:20" ht="17.25" customHeight="1">
      <c r="A93" s="32">
        <v>2023</v>
      </c>
      <c r="B93" s="32">
        <v>10</v>
      </c>
      <c r="C93" s="32" t="s">
        <v>14</v>
      </c>
      <c r="D93" s="58" t="s">
        <v>747</v>
      </c>
      <c r="E93" s="59" t="s">
        <v>49</v>
      </c>
      <c r="F93" s="58" t="s">
        <v>66</v>
      </c>
      <c r="G93" s="58" t="s">
        <v>50</v>
      </c>
      <c r="H93" s="56">
        <v>1600000000</v>
      </c>
      <c r="I93" s="56">
        <v>150000000</v>
      </c>
      <c r="J93" s="56">
        <v>0</v>
      </c>
      <c r="K93" s="56">
        <f t="shared" si="3"/>
        <v>1750000000</v>
      </c>
      <c r="L93" s="56">
        <v>400000000</v>
      </c>
      <c r="M93" s="56">
        <v>1225000000</v>
      </c>
      <c r="N93" s="60"/>
      <c r="O93" s="29" t="s">
        <v>744</v>
      </c>
      <c r="P93" s="32" t="s">
        <v>748</v>
      </c>
      <c r="Q93" s="32" t="s">
        <v>749</v>
      </c>
      <c r="R93" s="30" t="s">
        <v>24</v>
      </c>
      <c r="S93" s="30"/>
      <c r="T93" s="32"/>
    </row>
    <row r="94" spans="1:20" ht="17.25" customHeight="1">
      <c r="A94" s="32">
        <v>2023</v>
      </c>
      <c r="B94" s="32">
        <v>10</v>
      </c>
      <c r="C94" s="32" t="s">
        <v>14</v>
      </c>
      <c r="D94" s="58" t="s">
        <v>750</v>
      </c>
      <c r="E94" s="59" t="s">
        <v>49</v>
      </c>
      <c r="F94" s="58" t="s">
        <v>16</v>
      </c>
      <c r="G94" s="58" t="s">
        <v>52</v>
      </c>
      <c r="H94" s="56">
        <v>40000000</v>
      </c>
      <c r="I94" s="56"/>
      <c r="J94" s="56"/>
      <c r="K94" s="56">
        <f t="shared" si="3"/>
        <v>40000000</v>
      </c>
      <c r="L94" s="56"/>
      <c r="M94" s="56"/>
      <c r="N94" s="60"/>
      <c r="O94" s="58" t="s">
        <v>751</v>
      </c>
      <c r="P94" s="32" t="s">
        <v>752</v>
      </c>
      <c r="Q94" s="32" t="s">
        <v>753</v>
      </c>
      <c r="R94" s="30" t="s">
        <v>24</v>
      </c>
      <c r="S94" s="30"/>
      <c r="T94" s="32" t="s">
        <v>539</v>
      </c>
    </row>
    <row r="95" spans="1:20" ht="17.25" customHeight="1">
      <c r="A95" s="32">
        <v>2023</v>
      </c>
      <c r="B95" s="32">
        <v>10</v>
      </c>
      <c r="C95" s="32" t="s">
        <v>14</v>
      </c>
      <c r="D95" s="58" t="s">
        <v>754</v>
      </c>
      <c r="E95" s="59" t="s">
        <v>49</v>
      </c>
      <c r="F95" s="58" t="s">
        <v>16</v>
      </c>
      <c r="G95" s="58" t="s">
        <v>51</v>
      </c>
      <c r="H95" s="56">
        <v>80000000</v>
      </c>
      <c r="I95" s="56"/>
      <c r="J95" s="56"/>
      <c r="K95" s="56">
        <f t="shared" si="3"/>
        <v>80000000</v>
      </c>
      <c r="L95" s="56"/>
      <c r="M95" s="56"/>
      <c r="N95" s="60"/>
      <c r="O95" s="58" t="s">
        <v>751</v>
      </c>
      <c r="P95" s="32" t="s">
        <v>752</v>
      </c>
      <c r="Q95" s="32" t="s">
        <v>753</v>
      </c>
      <c r="R95" s="30" t="s">
        <v>24</v>
      </c>
      <c r="S95" s="30"/>
      <c r="T95" s="32"/>
    </row>
    <row r="96" spans="1:20" ht="17.25" customHeight="1">
      <c r="A96" s="32">
        <v>2023</v>
      </c>
      <c r="B96" s="32">
        <v>10</v>
      </c>
      <c r="C96" s="32" t="s">
        <v>14</v>
      </c>
      <c r="D96" s="58" t="s">
        <v>755</v>
      </c>
      <c r="E96" s="59" t="s">
        <v>49</v>
      </c>
      <c r="F96" s="58" t="s">
        <v>16</v>
      </c>
      <c r="G96" s="58" t="s">
        <v>51</v>
      </c>
      <c r="H96" s="56">
        <v>90000000</v>
      </c>
      <c r="I96" s="56"/>
      <c r="J96" s="56"/>
      <c r="K96" s="56">
        <f t="shared" si="3"/>
        <v>90000000</v>
      </c>
      <c r="L96" s="56"/>
      <c r="M96" s="56"/>
      <c r="N96" s="60"/>
      <c r="O96" s="58" t="s">
        <v>751</v>
      </c>
      <c r="P96" s="32" t="s">
        <v>756</v>
      </c>
      <c r="Q96" s="32" t="s">
        <v>757</v>
      </c>
      <c r="R96" s="30" t="s">
        <v>24</v>
      </c>
      <c r="S96" s="30"/>
      <c r="T96" s="32"/>
    </row>
    <row r="97" spans="1:20" ht="17.25" customHeight="1">
      <c r="A97" s="32">
        <v>2023</v>
      </c>
      <c r="B97" s="32">
        <v>10</v>
      </c>
      <c r="C97" s="32" t="s">
        <v>14</v>
      </c>
      <c r="D97" s="58" t="s">
        <v>758</v>
      </c>
      <c r="E97" s="59" t="s">
        <v>49</v>
      </c>
      <c r="F97" s="58" t="s">
        <v>16</v>
      </c>
      <c r="G97" s="58" t="s">
        <v>52</v>
      </c>
      <c r="H97" s="56">
        <v>22000000</v>
      </c>
      <c r="I97" s="56"/>
      <c r="J97" s="56"/>
      <c r="K97" s="56">
        <f t="shared" si="3"/>
        <v>22000000</v>
      </c>
      <c r="L97" s="56"/>
      <c r="M97" s="56"/>
      <c r="N97" s="60"/>
      <c r="O97" s="58" t="s">
        <v>751</v>
      </c>
      <c r="P97" s="32" t="s">
        <v>756</v>
      </c>
      <c r="Q97" s="32" t="s">
        <v>757</v>
      </c>
      <c r="R97" s="30" t="s">
        <v>24</v>
      </c>
      <c r="S97" s="30"/>
      <c r="T97" s="32" t="s">
        <v>539</v>
      </c>
    </row>
    <row r="98" spans="1:20" ht="17.25" customHeight="1">
      <c r="A98" s="32">
        <v>2023</v>
      </c>
      <c r="B98" s="32">
        <v>10</v>
      </c>
      <c r="C98" s="32" t="s">
        <v>14</v>
      </c>
      <c r="D98" s="58" t="s">
        <v>759</v>
      </c>
      <c r="E98" s="59" t="s">
        <v>49</v>
      </c>
      <c r="F98" s="58" t="s">
        <v>62</v>
      </c>
      <c r="G98" s="58" t="s">
        <v>52</v>
      </c>
      <c r="H98" s="56">
        <v>24000000</v>
      </c>
      <c r="I98" s="56"/>
      <c r="J98" s="56"/>
      <c r="K98" s="56">
        <f t="shared" si="3"/>
        <v>24000000</v>
      </c>
      <c r="L98" s="56"/>
      <c r="M98" s="56"/>
      <c r="N98" s="60"/>
      <c r="O98" s="58" t="s">
        <v>751</v>
      </c>
      <c r="P98" s="32" t="s">
        <v>760</v>
      </c>
      <c r="Q98" s="32" t="s">
        <v>761</v>
      </c>
      <c r="R98" s="30" t="s">
        <v>24</v>
      </c>
      <c r="S98" s="30"/>
      <c r="T98" s="32" t="s">
        <v>539</v>
      </c>
    </row>
    <row r="99" spans="1:20" ht="17.25" customHeight="1">
      <c r="A99" s="32">
        <v>2023</v>
      </c>
      <c r="B99" s="32">
        <v>10</v>
      </c>
      <c r="C99" s="32" t="s">
        <v>14</v>
      </c>
      <c r="D99" s="58" t="s">
        <v>762</v>
      </c>
      <c r="E99" s="59" t="s">
        <v>49</v>
      </c>
      <c r="F99" s="58" t="s">
        <v>62</v>
      </c>
      <c r="G99" s="58" t="s">
        <v>52</v>
      </c>
      <c r="H99" s="56">
        <v>12000000</v>
      </c>
      <c r="I99" s="56"/>
      <c r="J99" s="56"/>
      <c r="K99" s="56">
        <f t="shared" si="3"/>
        <v>12000000</v>
      </c>
      <c r="L99" s="56"/>
      <c r="M99" s="56"/>
      <c r="N99" s="60"/>
      <c r="O99" s="58" t="s">
        <v>751</v>
      </c>
      <c r="P99" s="32" t="s">
        <v>756</v>
      </c>
      <c r="Q99" s="32" t="s">
        <v>753</v>
      </c>
      <c r="R99" s="30" t="s">
        <v>24</v>
      </c>
      <c r="S99" s="30"/>
      <c r="T99" s="32" t="s">
        <v>539</v>
      </c>
    </row>
    <row r="100" spans="1:20" ht="17.25" customHeight="1">
      <c r="A100" s="32">
        <v>2023</v>
      </c>
      <c r="B100" s="32">
        <v>10</v>
      </c>
      <c r="C100" s="32" t="s">
        <v>14</v>
      </c>
      <c r="D100" s="58" t="s">
        <v>763</v>
      </c>
      <c r="E100" s="59" t="s">
        <v>49</v>
      </c>
      <c r="F100" s="58" t="s">
        <v>35</v>
      </c>
      <c r="G100" s="58" t="s">
        <v>52</v>
      </c>
      <c r="H100" s="56">
        <v>22110000</v>
      </c>
      <c r="I100" s="56"/>
      <c r="J100" s="56"/>
      <c r="K100" s="56">
        <f t="shared" si="3"/>
        <v>22110000</v>
      </c>
      <c r="L100" s="56">
        <v>22110000</v>
      </c>
      <c r="M100" s="56">
        <v>17688000</v>
      </c>
      <c r="N100" s="60"/>
      <c r="O100" s="58" t="s">
        <v>751</v>
      </c>
      <c r="P100" s="32" t="s">
        <v>764</v>
      </c>
      <c r="Q100" s="32" t="s">
        <v>765</v>
      </c>
      <c r="R100" s="30" t="s">
        <v>24</v>
      </c>
      <c r="S100" s="30"/>
      <c r="T100" s="32" t="s">
        <v>539</v>
      </c>
    </row>
    <row r="101" spans="1:20" ht="17.25" customHeight="1">
      <c r="A101" s="32">
        <v>2023</v>
      </c>
      <c r="B101" s="32">
        <v>10</v>
      </c>
      <c r="C101" s="32" t="s">
        <v>14</v>
      </c>
      <c r="D101" s="58" t="s">
        <v>766</v>
      </c>
      <c r="E101" s="59" t="s">
        <v>49</v>
      </c>
      <c r="F101" s="58" t="s">
        <v>16</v>
      </c>
      <c r="G101" s="58" t="s">
        <v>51</v>
      </c>
      <c r="H101" s="56">
        <v>1304787000</v>
      </c>
      <c r="I101" s="56">
        <v>145418000</v>
      </c>
      <c r="J101" s="56">
        <v>49384000</v>
      </c>
      <c r="K101" s="56">
        <f t="shared" si="3"/>
        <v>1499589000</v>
      </c>
      <c r="L101" s="56">
        <v>29523000</v>
      </c>
      <c r="M101" s="56">
        <f>L101</f>
        <v>29523000</v>
      </c>
      <c r="N101" s="60"/>
      <c r="O101" s="58" t="s">
        <v>767</v>
      </c>
      <c r="P101" s="32" t="s">
        <v>768</v>
      </c>
      <c r="Q101" s="32" t="s">
        <v>769</v>
      </c>
      <c r="R101" s="30" t="s">
        <v>24</v>
      </c>
      <c r="S101" s="30"/>
      <c r="T101" s="32"/>
    </row>
    <row r="102" spans="1:20" ht="17.25" customHeight="1">
      <c r="A102" s="32">
        <v>2023</v>
      </c>
      <c r="B102" s="32">
        <v>10</v>
      </c>
      <c r="C102" s="32" t="s">
        <v>14</v>
      </c>
      <c r="D102" s="58" t="s">
        <v>770</v>
      </c>
      <c r="E102" s="59" t="s">
        <v>49</v>
      </c>
      <c r="F102" s="58" t="s">
        <v>16</v>
      </c>
      <c r="G102" s="58" t="s">
        <v>51</v>
      </c>
      <c r="H102" s="56">
        <v>591756000</v>
      </c>
      <c r="I102" s="56">
        <v>124647000</v>
      </c>
      <c r="J102" s="56">
        <v>43682000</v>
      </c>
      <c r="K102" s="56">
        <f>H102+I102+J102</f>
        <v>760085000</v>
      </c>
      <c r="L102" s="56">
        <f>K102</f>
        <v>760085000</v>
      </c>
      <c r="M102" s="56">
        <v>0</v>
      </c>
      <c r="N102" s="60"/>
      <c r="O102" s="58" t="s">
        <v>771</v>
      </c>
      <c r="P102" s="32" t="s">
        <v>772</v>
      </c>
      <c r="Q102" s="32" t="s">
        <v>773</v>
      </c>
      <c r="R102" s="30" t="s">
        <v>552</v>
      </c>
      <c r="S102" s="30"/>
      <c r="T102" s="32"/>
    </row>
    <row r="103" spans="1:20" ht="17.25" customHeight="1">
      <c r="A103" s="32">
        <v>2023</v>
      </c>
      <c r="B103" s="32">
        <v>10</v>
      </c>
      <c r="C103" s="32" t="s">
        <v>14</v>
      </c>
      <c r="D103" s="58" t="s">
        <v>774</v>
      </c>
      <c r="E103" s="59" t="s">
        <v>49</v>
      </c>
      <c r="F103" s="58" t="s">
        <v>16</v>
      </c>
      <c r="G103" s="58" t="s">
        <v>51</v>
      </c>
      <c r="H103" s="56">
        <v>659604000</v>
      </c>
      <c r="I103" s="56">
        <v>46078000</v>
      </c>
      <c r="J103" s="56">
        <v>3564000</v>
      </c>
      <c r="K103" s="56">
        <f>H103+I103+J103</f>
        <v>709246000</v>
      </c>
      <c r="L103" s="56">
        <f>K103</f>
        <v>709246000</v>
      </c>
      <c r="M103" s="56">
        <v>0</v>
      </c>
      <c r="N103" s="60"/>
      <c r="O103" s="58" t="s">
        <v>771</v>
      </c>
      <c r="P103" s="32" t="s">
        <v>772</v>
      </c>
      <c r="Q103" s="32" t="s">
        <v>773</v>
      </c>
      <c r="R103" s="30" t="s">
        <v>24</v>
      </c>
      <c r="S103" s="30"/>
      <c r="T103" s="32"/>
    </row>
    <row r="104" spans="1:20" ht="17.25" customHeight="1">
      <c r="A104" s="32">
        <v>2023</v>
      </c>
      <c r="B104" s="32">
        <v>10</v>
      </c>
      <c r="C104" s="32" t="s">
        <v>14</v>
      </c>
      <c r="D104" s="58" t="s">
        <v>775</v>
      </c>
      <c r="E104" s="59" t="s">
        <v>49</v>
      </c>
      <c r="F104" s="58" t="s">
        <v>62</v>
      </c>
      <c r="G104" s="58" t="s">
        <v>50</v>
      </c>
      <c r="H104" s="56">
        <v>342030000</v>
      </c>
      <c r="I104" s="56"/>
      <c r="J104" s="56"/>
      <c r="K104" s="56">
        <v>342030000</v>
      </c>
      <c r="L104" s="56">
        <v>342030000</v>
      </c>
      <c r="M104" s="56">
        <v>342030000</v>
      </c>
      <c r="N104" s="60"/>
      <c r="O104" s="58" t="s">
        <v>177</v>
      </c>
      <c r="P104" s="32" t="s">
        <v>776</v>
      </c>
      <c r="Q104" s="32" t="s">
        <v>777</v>
      </c>
      <c r="R104" s="30" t="s">
        <v>24</v>
      </c>
      <c r="S104" s="30"/>
      <c r="T104" s="32"/>
    </row>
    <row r="105" spans="1:20" ht="17.25" customHeight="1">
      <c r="A105" s="32">
        <v>2023</v>
      </c>
      <c r="B105" s="32">
        <v>10</v>
      </c>
      <c r="C105" s="32" t="s">
        <v>15</v>
      </c>
      <c r="D105" s="58" t="s">
        <v>778</v>
      </c>
      <c r="E105" s="59" t="s">
        <v>49</v>
      </c>
      <c r="F105" s="58" t="s">
        <v>16</v>
      </c>
      <c r="G105" s="58" t="s">
        <v>50</v>
      </c>
      <c r="H105" s="56">
        <v>58000000</v>
      </c>
      <c r="I105" s="56">
        <v>37000000</v>
      </c>
      <c r="J105" s="56"/>
      <c r="K105" s="56">
        <v>95000000</v>
      </c>
      <c r="L105" s="56">
        <v>95000000</v>
      </c>
      <c r="M105" s="56"/>
      <c r="N105" s="60"/>
      <c r="O105" s="58" t="s">
        <v>177</v>
      </c>
      <c r="P105" s="32" t="s">
        <v>779</v>
      </c>
      <c r="Q105" s="32" t="s">
        <v>780</v>
      </c>
      <c r="R105" s="30" t="s">
        <v>24</v>
      </c>
      <c r="S105" s="30"/>
      <c r="T105" s="32"/>
    </row>
    <row r="106" spans="1:20" ht="17.25" customHeight="1">
      <c r="A106" s="32">
        <v>2023</v>
      </c>
      <c r="B106" s="32">
        <v>10</v>
      </c>
      <c r="C106" s="32" t="s">
        <v>14</v>
      </c>
      <c r="D106" s="58" t="s">
        <v>781</v>
      </c>
      <c r="E106" s="59" t="s">
        <v>49</v>
      </c>
      <c r="F106" s="58" t="s">
        <v>16</v>
      </c>
      <c r="G106" s="58" t="s">
        <v>52</v>
      </c>
      <c r="H106" s="56">
        <v>23000000</v>
      </c>
      <c r="I106" s="56">
        <v>15000000</v>
      </c>
      <c r="J106" s="56"/>
      <c r="K106" s="56">
        <v>38000000</v>
      </c>
      <c r="L106" s="56">
        <v>38000000</v>
      </c>
      <c r="M106" s="56"/>
      <c r="N106" s="60"/>
      <c r="O106" s="58" t="s">
        <v>177</v>
      </c>
      <c r="P106" s="32" t="s">
        <v>779</v>
      </c>
      <c r="Q106" s="32" t="s">
        <v>780</v>
      </c>
      <c r="R106" s="30" t="s">
        <v>24</v>
      </c>
      <c r="S106" s="30"/>
      <c r="T106" s="32" t="s">
        <v>70</v>
      </c>
    </row>
    <row r="107" spans="1:20" ht="17.25" customHeight="1">
      <c r="A107" s="32">
        <v>2023</v>
      </c>
      <c r="B107" s="32">
        <v>10</v>
      </c>
      <c r="C107" s="32" t="s">
        <v>14</v>
      </c>
      <c r="D107" s="58" t="s">
        <v>782</v>
      </c>
      <c r="E107" s="59" t="s">
        <v>49</v>
      </c>
      <c r="F107" s="58" t="s">
        <v>16</v>
      </c>
      <c r="G107" s="58" t="s">
        <v>50</v>
      </c>
      <c r="H107" s="56">
        <v>35000000</v>
      </c>
      <c r="I107" s="56">
        <v>22000000</v>
      </c>
      <c r="J107" s="56"/>
      <c r="K107" s="56">
        <v>57000000</v>
      </c>
      <c r="L107" s="56">
        <v>57000000</v>
      </c>
      <c r="M107" s="56"/>
      <c r="N107" s="60"/>
      <c r="O107" s="58" t="s">
        <v>177</v>
      </c>
      <c r="P107" s="32" t="s">
        <v>779</v>
      </c>
      <c r="Q107" s="32" t="s">
        <v>780</v>
      </c>
      <c r="R107" s="30" t="s">
        <v>24</v>
      </c>
      <c r="S107" s="30"/>
      <c r="T107" s="32"/>
    </row>
    <row r="108" spans="1:20" ht="17.25" customHeight="1">
      <c r="A108" s="32">
        <v>2023</v>
      </c>
      <c r="B108" s="32">
        <v>10</v>
      </c>
      <c r="C108" s="32" t="s">
        <v>14</v>
      </c>
      <c r="D108" s="58" t="s">
        <v>783</v>
      </c>
      <c r="E108" s="59" t="s">
        <v>49</v>
      </c>
      <c r="F108" s="58" t="s">
        <v>16</v>
      </c>
      <c r="G108" s="58" t="s">
        <v>50</v>
      </c>
      <c r="H108" s="56">
        <v>46000000</v>
      </c>
      <c r="I108" s="56">
        <v>29000000</v>
      </c>
      <c r="J108" s="56"/>
      <c r="K108" s="56">
        <v>75000000</v>
      </c>
      <c r="L108" s="56">
        <v>75000000</v>
      </c>
      <c r="M108" s="56"/>
      <c r="N108" s="60"/>
      <c r="O108" s="58" t="s">
        <v>177</v>
      </c>
      <c r="P108" s="32" t="s">
        <v>779</v>
      </c>
      <c r="Q108" s="32" t="s">
        <v>780</v>
      </c>
      <c r="R108" s="30" t="s">
        <v>24</v>
      </c>
      <c r="S108" s="30"/>
      <c r="T108" s="32"/>
    </row>
    <row r="109" spans="1:20" ht="17.25" customHeight="1">
      <c r="A109" s="32">
        <v>2023</v>
      </c>
      <c r="B109" s="32">
        <v>10</v>
      </c>
      <c r="C109" s="32" t="s">
        <v>14</v>
      </c>
      <c r="D109" s="58" t="s">
        <v>784</v>
      </c>
      <c r="E109" s="59" t="s">
        <v>49</v>
      </c>
      <c r="F109" s="58" t="s">
        <v>16</v>
      </c>
      <c r="G109" s="58" t="s">
        <v>52</v>
      </c>
      <c r="H109" s="56">
        <v>12000000</v>
      </c>
      <c r="I109" s="56">
        <v>7000000</v>
      </c>
      <c r="J109" s="56"/>
      <c r="K109" s="56">
        <v>19000000</v>
      </c>
      <c r="L109" s="56">
        <v>19000000</v>
      </c>
      <c r="M109" s="56"/>
      <c r="N109" s="60"/>
      <c r="O109" s="58" t="s">
        <v>177</v>
      </c>
      <c r="P109" s="32" t="s">
        <v>779</v>
      </c>
      <c r="Q109" s="32" t="s">
        <v>780</v>
      </c>
      <c r="R109" s="30" t="s">
        <v>24</v>
      </c>
      <c r="S109" s="30"/>
      <c r="T109" s="32" t="s">
        <v>70</v>
      </c>
    </row>
    <row r="110" spans="1:20" ht="17.25" customHeight="1">
      <c r="A110" s="32">
        <v>2023</v>
      </c>
      <c r="B110" s="32">
        <v>10</v>
      </c>
      <c r="C110" s="32" t="s">
        <v>14</v>
      </c>
      <c r="D110" s="58" t="s">
        <v>785</v>
      </c>
      <c r="E110" s="59" t="s">
        <v>45</v>
      </c>
      <c r="F110" s="58" t="s">
        <v>62</v>
      </c>
      <c r="G110" s="58" t="s">
        <v>52</v>
      </c>
      <c r="H110" s="56">
        <v>5434000</v>
      </c>
      <c r="I110" s="56">
        <v>0</v>
      </c>
      <c r="J110" s="56">
        <v>0</v>
      </c>
      <c r="K110" s="56">
        <f>SUM(H110:J110)</f>
        <v>5434000</v>
      </c>
      <c r="L110" s="56">
        <v>5434000</v>
      </c>
      <c r="M110" s="56">
        <v>0</v>
      </c>
      <c r="N110" s="60"/>
      <c r="O110" s="58" t="s">
        <v>786</v>
      </c>
      <c r="P110" s="32" t="s">
        <v>787</v>
      </c>
      <c r="Q110" s="32" t="s">
        <v>788</v>
      </c>
      <c r="R110" s="30" t="s">
        <v>24</v>
      </c>
      <c r="S110" s="30"/>
      <c r="T110" s="32" t="s">
        <v>789</v>
      </c>
    </row>
    <row r="111" spans="1:20" ht="17.25" customHeight="1">
      <c r="A111" s="61">
        <v>2023</v>
      </c>
      <c r="B111" s="61">
        <v>10</v>
      </c>
      <c r="C111" s="61" t="s">
        <v>15</v>
      </c>
      <c r="D111" s="62" t="s">
        <v>316</v>
      </c>
      <c r="E111" s="63" t="s">
        <v>65</v>
      </c>
      <c r="F111" s="62" t="s">
        <v>62</v>
      </c>
      <c r="G111" s="62" t="s">
        <v>52</v>
      </c>
      <c r="H111" s="64">
        <v>0</v>
      </c>
      <c r="I111" s="64">
        <v>17561000</v>
      </c>
      <c r="J111" s="64">
        <v>0</v>
      </c>
      <c r="K111" s="64">
        <v>17561000</v>
      </c>
      <c r="L111" s="64">
        <v>0</v>
      </c>
      <c r="M111" s="64">
        <v>0</v>
      </c>
      <c r="N111" s="66"/>
      <c r="O111" s="62" t="s">
        <v>187</v>
      </c>
      <c r="P111" s="61" t="s">
        <v>288</v>
      </c>
      <c r="Q111" s="61" t="s">
        <v>289</v>
      </c>
      <c r="R111" s="65" t="s">
        <v>24</v>
      </c>
      <c r="S111" s="65"/>
      <c r="T111" s="61" t="s">
        <v>80</v>
      </c>
    </row>
    <row r="112" spans="1:20" ht="17.25" customHeight="1">
      <c r="A112" s="61">
        <v>2023</v>
      </c>
      <c r="B112" s="61">
        <v>10</v>
      </c>
      <c r="C112" s="61" t="s">
        <v>15</v>
      </c>
      <c r="D112" s="62" t="s">
        <v>290</v>
      </c>
      <c r="E112" s="63" t="s">
        <v>65</v>
      </c>
      <c r="F112" s="62" t="s">
        <v>35</v>
      </c>
      <c r="G112" s="62" t="s">
        <v>50</v>
      </c>
      <c r="H112" s="64">
        <v>97400000</v>
      </c>
      <c r="I112" s="64">
        <v>152600000</v>
      </c>
      <c r="J112" s="64">
        <v>0</v>
      </c>
      <c r="K112" s="64">
        <v>250000000</v>
      </c>
      <c r="L112" s="64">
        <v>0</v>
      </c>
      <c r="M112" s="64">
        <v>0</v>
      </c>
      <c r="N112" s="66"/>
      <c r="O112" s="62" t="s">
        <v>187</v>
      </c>
      <c r="P112" s="61" t="s">
        <v>256</v>
      </c>
      <c r="Q112" s="61" t="s">
        <v>257</v>
      </c>
      <c r="R112" s="65" t="s">
        <v>24</v>
      </c>
      <c r="S112" s="65"/>
      <c r="T112" s="61"/>
    </row>
    <row r="113" spans="1:20" ht="17.25" customHeight="1">
      <c r="A113" s="61">
        <v>2023</v>
      </c>
      <c r="B113" s="61">
        <v>10</v>
      </c>
      <c r="C113" s="61" t="s">
        <v>14</v>
      </c>
      <c r="D113" s="62" t="s">
        <v>258</v>
      </c>
      <c r="E113" s="63" t="s">
        <v>65</v>
      </c>
      <c r="F113" s="62" t="s">
        <v>62</v>
      </c>
      <c r="G113" s="62" t="s">
        <v>50</v>
      </c>
      <c r="H113" s="64">
        <v>47000000</v>
      </c>
      <c r="I113" s="64">
        <v>0</v>
      </c>
      <c r="J113" s="64">
        <v>0</v>
      </c>
      <c r="K113" s="64">
        <v>47000000</v>
      </c>
      <c r="L113" s="64">
        <v>0</v>
      </c>
      <c r="M113" s="64">
        <v>0</v>
      </c>
      <c r="N113" s="66"/>
      <c r="O113" s="62" t="s">
        <v>187</v>
      </c>
      <c r="P113" s="61" t="s">
        <v>259</v>
      </c>
      <c r="Q113" s="61" t="s">
        <v>260</v>
      </c>
      <c r="R113" s="65" t="s">
        <v>24</v>
      </c>
      <c r="S113" s="65"/>
      <c r="T113" s="61"/>
    </row>
    <row r="114" spans="1:20" ht="17.25" customHeight="1">
      <c r="A114" s="61">
        <v>2023</v>
      </c>
      <c r="B114" s="61">
        <v>10</v>
      </c>
      <c r="C114" s="61" t="s">
        <v>14</v>
      </c>
      <c r="D114" s="62" t="s">
        <v>253</v>
      </c>
      <c r="E114" s="63" t="s">
        <v>65</v>
      </c>
      <c r="F114" s="62" t="s">
        <v>35</v>
      </c>
      <c r="G114" s="62" t="s">
        <v>50</v>
      </c>
      <c r="H114" s="64">
        <v>29273000</v>
      </c>
      <c r="I114" s="64">
        <v>0</v>
      </c>
      <c r="J114" s="64">
        <v>0</v>
      </c>
      <c r="K114" s="64">
        <v>29273000</v>
      </c>
      <c r="L114" s="64">
        <v>0</v>
      </c>
      <c r="M114" s="64">
        <v>0</v>
      </c>
      <c r="N114" s="66"/>
      <c r="O114" s="62" t="s">
        <v>187</v>
      </c>
      <c r="P114" s="61" t="s">
        <v>254</v>
      </c>
      <c r="Q114" s="61" t="s">
        <v>255</v>
      </c>
      <c r="R114" s="65" t="s">
        <v>24</v>
      </c>
      <c r="S114" s="65"/>
      <c r="T114" s="61"/>
    </row>
    <row r="115" spans="1:20" ht="17.25" customHeight="1">
      <c r="A115" s="61">
        <v>2023</v>
      </c>
      <c r="B115" s="61">
        <v>10</v>
      </c>
      <c r="C115" s="61" t="s">
        <v>14</v>
      </c>
      <c r="D115" s="62" t="s">
        <v>291</v>
      </c>
      <c r="E115" s="63" t="s">
        <v>65</v>
      </c>
      <c r="F115" s="62" t="s">
        <v>62</v>
      </c>
      <c r="G115" s="62" t="s">
        <v>50</v>
      </c>
      <c r="H115" s="64">
        <v>49800000</v>
      </c>
      <c r="I115" s="64">
        <v>0</v>
      </c>
      <c r="J115" s="64">
        <v>0</v>
      </c>
      <c r="K115" s="64">
        <v>49800000</v>
      </c>
      <c r="L115" s="64">
        <v>0</v>
      </c>
      <c r="M115" s="64">
        <v>0</v>
      </c>
      <c r="N115" s="66"/>
      <c r="O115" s="62" t="s">
        <v>187</v>
      </c>
      <c r="P115" s="61" t="s">
        <v>261</v>
      </c>
      <c r="Q115" s="61" t="s">
        <v>262</v>
      </c>
      <c r="R115" s="65" t="s">
        <v>24</v>
      </c>
      <c r="S115" s="65"/>
      <c r="T115" s="61"/>
    </row>
    <row r="116" spans="1:20" ht="17.25" customHeight="1">
      <c r="A116" s="61">
        <v>2023</v>
      </c>
      <c r="B116" s="61">
        <v>10</v>
      </c>
      <c r="C116" s="61" t="s">
        <v>14</v>
      </c>
      <c r="D116" s="62" t="s">
        <v>317</v>
      </c>
      <c r="E116" s="63" t="s">
        <v>65</v>
      </c>
      <c r="F116" s="62" t="s">
        <v>36</v>
      </c>
      <c r="G116" s="62" t="s">
        <v>52</v>
      </c>
      <c r="H116" s="64">
        <v>19940000</v>
      </c>
      <c r="I116" s="64">
        <v>0</v>
      </c>
      <c r="J116" s="64">
        <v>0</v>
      </c>
      <c r="K116" s="64">
        <v>19940000</v>
      </c>
      <c r="L116" s="64">
        <v>0</v>
      </c>
      <c r="M116" s="64">
        <v>0</v>
      </c>
      <c r="N116" s="66"/>
      <c r="O116" s="62" t="s">
        <v>187</v>
      </c>
      <c r="P116" s="61" t="s">
        <v>286</v>
      </c>
      <c r="Q116" s="61" t="s">
        <v>287</v>
      </c>
      <c r="R116" s="65" t="s">
        <v>24</v>
      </c>
      <c r="S116" s="65"/>
      <c r="T116" s="61" t="s">
        <v>80</v>
      </c>
    </row>
    <row r="117" spans="1:20" ht="17.25" customHeight="1">
      <c r="A117" s="61">
        <v>2023</v>
      </c>
      <c r="B117" s="61">
        <v>10</v>
      </c>
      <c r="C117" s="61" t="s">
        <v>14</v>
      </c>
      <c r="D117" s="62" t="s">
        <v>420</v>
      </c>
      <c r="E117" s="63" t="s">
        <v>65</v>
      </c>
      <c r="F117" s="62" t="s">
        <v>36</v>
      </c>
      <c r="G117" s="62" t="s">
        <v>52</v>
      </c>
      <c r="H117" s="64">
        <v>19811000</v>
      </c>
      <c r="I117" s="64">
        <v>0</v>
      </c>
      <c r="J117" s="64">
        <v>0</v>
      </c>
      <c r="K117" s="64">
        <v>19811000</v>
      </c>
      <c r="L117" s="64">
        <v>0</v>
      </c>
      <c r="M117" s="64">
        <v>0</v>
      </c>
      <c r="N117" s="66"/>
      <c r="O117" s="62" t="s">
        <v>187</v>
      </c>
      <c r="P117" s="61" t="s">
        <v>421</v>
      </c>
      <c r="Q117" s="61" t="s">
        <v>263</v>
      </c>
      <c r="R117" s="65" t="s">
        <v>24</v>
      </c>
      <c r="S117" s="65"/>
      <c r="T117" s="61" t="s">
        <v>80</v>
      </c>
    </row>
    <row r="118" spans="1:20" ht="17.25" customHeight="1">
      <c r="A118" s="61">
        <v>2023</v>
      </c>
      <c r="B118" s="61">
        <v>10</v>
      </c>
      <c r="C118" s="61" t="s">
        <v>14</v>
      </c>
      <c r="D118" s="62" t="s">
        <v>790</v>
      </c>
      <c r="E118" s="63" t="s">
        <v>65</v>
      </c>
      <c r="F118" s="62" t="s">
        <v>17</v>
      </c>
      <c r="G118" s="62" t="s">
        <v>50</v>
      </c>
      <c r="H118" s="64">
        <v>25014000</v>
      </c>
      <c r="I118" s="64">
        <v>0</v>
      </c>
      <c r="J118" s="64">
        <v>0</v>
      </c>
      <c r="K118" s="64">
        <v>25014000</v>
      </c>
      <c r="L118" s="64">
        <v>0</v>
      </c>
      <c r="M118" s="64">
        <v>0</v>
      </c>
      <c r="N118" s="66"/>
      <c r="O118" s="62" t="s">
        <v>187</v>
      </c>
      <c r="P118" s="61" t="s">
        <v>259</v>
      </c>
      <c r="Q118" s="61" t="s">
        <v>260</v>
      </c>
      <c r="R118" s="65" t="s">
        <v>24</v>
      </c>
      <c r="S118" s="65"/>
      <c r="T118" s="61"/>
    </row>
    <row r="119" spans="1:20" ht="17.25" customHeight="1">
      <c r="A119" s="32">
        <v>2023</v>
      </c>
      <c r="B119" s="32">
        <v>10</v>
      </c>
      <c r="C119" s="32" t="s">
        <v>14</v>
      </c>
      <c r="D119" s="58" t="s">
        <v>791</v>
      </c>
      <c r="E119" s="59" t="s">
        <v>65</v>
      </c>
      <c r="F119" s="58" t="s">
        <v>16</v>
      </c>
      <c r="G119" s="58" t="s">
        <v>50</v>
      </c>
      <c r="H119" s="56">
        <v>20000000</v>
      </c>
      <c r="I119" s="56"/>
      <c r="J119" s="56"/>
      <c r="K119" s="56">
        <f>SUM(H119:J119)</f>
        <v>20000000</v>
      </c>
      <c r="L119" s="56">
        <v>20000000</v>
      </c>
      <c r="M119" s="56">
        <v>20000000</v>
      </c>
      <c r="N119" s="60"/>
      <c r="O119" s="58" t="s">
        <v>422</v>
      </c>
      <c r="P119" s="32" t="s">
        <v>792</v>
      </c>
      <c r="Q119" s="32" t="s">
        <v>793</v>
      </c>
      <c r="R119" s="30" t="s">
        <v>24</v>
      </c>
      <c r="S119" s="30"/>
      <c r="T119" s="32"/>
    </row>
    <row r="120" spans="1:20" ht="17.25" customHeight="1">
      <c r="A120" s="32">
        <v>2023</v>
      </c>
      <c r="B120" s="32">
        <v>10</v>
      </c>
      <c r="C120" s="32" t="s">
        <v>14</v>
      </c>
      <c r="D120" s="58" t="s">
        <v>794</v>
      </c>
      <c r="E120" s="59" t="s">
        <v>47</v>
      </c>
      <c r="F120" s="58" t="s">
        <v>17</v>
      </c>
      <c r="G120" s="58" t="s">
        <v>50</v>
      </c>
      <c r="H120" s="56">
        <v>700000000</v>
      </c>
      <c r="I120" s="56" t="s">
        <v>424</v>
      </c>
      <c r="J120" s="56" t="s">
        <v>424</v>
      </c>
      <c r="K120" s="56">
        <v>700000000</v>
      </c>
      <c r="L120" s="56">
        <v>700000000</v>
      </c>
      <c r="M120" s="56">
        <v>700000000</v>
      </c>
      <c r="N120" s="60"/>
      <c r="O120" s="58" t="s">
        <v>447</v>
      </c>
      <c r="P120" s="32" t="s">
        <v>295</v>
      </c>
      <c r="Q120" s="32" t="s">
        <v>448</v>
      </c>
      <c r="R120" s="30" t="s">
        <v>24</v>
      </c>
      <c r="S120" s="30"/>
      <c r="T120" s="32"/>
    </row>
    <row r="121" spans="1:20" ht="17.25" customHeight="1">
      <c r="A121" s="32">
        <v>2023</v>
      </c>
      <c r="B121" s="32">
        <v>10</v>
      </c>
      <c r="C121" s="32" t="s">
        <v>14</v>
      </c>
      <c r="D121" s="58" t="s">
        <v>449</v>
      </c>
      <c r="E121" s="59" t="s">
        <v>47</v>
      </c>
      <c r="F121" s="58" t="s">
        <v>17</v>
      </c>
      <c r="G121" s="58" t="s">
        <v>50</v>
      </c>
      <c r="H121" s="56">
        <v>80000000</v>
      </c>
      <c r="I121" s="56" t="s">
        <v>424</v>
      </c>
      <c r="J121" s="56" t="s">
        <v>424</v>
      </c>
      <c r="K121" s="56">
        <v>80000000</v>
      </c>
      <c r="L121" s="56">
        <v>80000000</v>
      </c>
      <c r="M121" s="56">
        <v>80000000</v>
      </c>
      <c r="N121" s="60"/>
      <c r="O121" s="58" t="s">
        <v>447</v>
      </c>
      <c r="P121" s="32" t="s">
        <v>295</v>
      </c>
      <c r="Q121" s="32" t="s">
        <v>448</v>
      </c>
      <c r="R121" s="30" t="s">
        <v>24</v>
      </c>
      <c r="S121" s="30"/>
      <c r="T121" s="32"/>
    </row>
    <row r="122" spans="1:20" ht="17.25" customHeight="1">
      <c r="A122" s="32">
        <v>2023</v>
      </c>
      <c r="B122" s="32">
        <v>10</v>
      </c>
      <c r="C122" s="32" t="s">
        <v>14</v>
      </c>
      <c r="D122" s="58" t="s">
        <v>202</v>
      </c>
      <c r="E122" s="59" t="s">
        <v>47</v>
      </c>
      <c r="F122" s="58" t="s">
        <v>36</v>
      </c>
      <c r="G122" s="58" t="s">
        <v>51</v>
      </c>
      <c r="H122" s="56">
        <v>71632000</v>
      </c>
      <c r="I122" s="56">
        <v>93278000</v>
      </c>
      <c r="J122" s="56" t="s">
        <v>424</v>
      </c>
      <c r="K122" s="56">
        <v>164910000</v>
      </c>
      <c r="L122" s="56">
        <v>164910000</v>
      </c>
      <c r="M122" s="56">
        <v>164910000</v>
      </c>
      <c r="N122" s="60"/>
      <c r="O122" s="58" t="s">
        <v>168</v>
      </c>
      <c r="P122" s="32" t="s">
        <v>192</v>
      </c>
      <c r="Q122" s="32" t="s">
        <v>232</v>
      </c>
      <c r="R122" s="30" t="s">
        <v>24</v>
      </c>
      <c r="S122" s="30"/>
      <c r="T122" s="32"/>
    </row>
    <row r="123" spans="1:20" ht="17.25" customHeight="1">
      <c r="A123" s="32">
        <v>2023</v>
      </c>
      <c r="B123" s="32">
        <v>10</v>
      </c>
      <c r="C123" s="32" t="s">
        <v>14</v>
      </c>
      <c r="D123" s="58" t="s">
        <v>795</v>
      </c>
      <c r="E123" s="59" t="s">
        <v>47</v>
      </c>
      <c r="F123" s="58" t="s">
        <v>66</v>
      </c>
      <c r="G123" s="58" t="s">
        <v>50</v>
      </c>
      <c r="H123" s="56">
        <v>876258000</v>
      </c>
      <c r="I123" s="56">
        <v>21629000</v>
      </c>
      <c r="J123" s="56">
        <v>108526000</v>
      </c>
      <c r="K123" s="56">
        <v>1006413000</v>
      </c>
      <c r="L123" s="56">
        <v>1006413000</v>
      </c>
      <c r="M123" s="56">
        <v>900000000</v>
      </c>
      <c r="N123" s="60"/>
      <c r="O123" s="58" t="s">
        <v>169</v>
      </c>
      <c r="P123" s="32" t="s">
        <v>796</v>
      </c>
      <c r="Q123" s="32" t="s">
        <v>797</v>
      </c>
      <c r="R123" s="30" t="s">
        <v>24</v>
      </c>
      <c r="S123" s="30"/>
      <c r="T123" s="32"/>
    </row>
    <row r="124" spans="1:20" ht="17.25" customHeight="1">
      <c r="A124" s="32">
        <v>2023</v>
      </c>
      <c r="B124" s="32">
        <v>10</v>
      </c>
      <c r="C124" s="32" t="s">
        <v>14</v>
      </c>
      <c r="D124" s="58" t="s">
        <v>798</v>
      </c>
      <c r="E124" s="59" t="s">
        <v>47</v>
      </c>
      <c r="F124" s="58" t="s">
        <v>66</v>
      </c>
      <c r="G124" s="58" t="s">
        <v>50</v>
      </c>
      <c r="H124" s="56">
        <v>381837000</v>
      </c>
      <c r="I124" s="56"/>
      <c r="J124" s="56">
        <v>47163000</v>
      </c>
      <c r="K124" s="56">
        <v>429000000</v>
      </c>
      <c r="L124" s="56">
        <v>429000000</v>
      </c>
      <c r="M124" s="56">
        <v>429000000</v>
      </c>
      <c r="N124" s="60"/>
      <c r="O124" s="58" t="s">
        <v>169</v>
      </c>
      <c r="P124" s="32" t="s">
        <v>796</v>
      </c>
      <c r="Q124" s="32" t="s">
        <v>797</v>
      </c>
      <c r="R124" s="30" t="s">
        <v>24</v>
      </c>
      <c r="S124" s="30"/>
      <c r="T124" s="32"/>
    </row>
    <row r="125" spans="1:20" ht="17.25" customHeight="1">
      <c r="A125" s="32">
        <v>2023</v>
      </c>
      <c r="B125" s="32">
        <v>10</v>
      </c>
      <c r="C125" s="32" t="s">
        <v>14</v>
      </c>
      <c r="D125" s="58" t="s">
        <v>799</v>
      </c>
      <c r="E125" s="59" t="s">
        <v>47</v>
      </c>
      <c r="F125" s="58" t="s">
        <v>71</v>
      </c>
      <c r="G125" s="58" t="s">
        <v>52</v>
      </c>
      <c r="H125" s="56">
        <v>18170000</v>
      </c>
      <c r="I125" s="56" t="s">
        <v>424</v>
      </c>
      <c r="J125" s="56" t="s">
        <v>424</v>
      </c>
      <c r="K125" s="56">
        <v>18170000</v>
      </c>
      <c r="L125" s="56">
        <v>18170000</v>
      </c>
      <c r="M125" s="56">
        <v>18170000</v>
      </c>
      <c r="N125" s="60"/>
      <c r="O125" s="58" t="s">
        <v>235</v>
      </c>
      <c r="P125" s="32" t="s">
        <v>365</v>
      </c>
      <c r="Q125" s="32" t="s">
        <v>366</v>
      </c>
      <c r="R125" s="30" t="s">
        <v>24</v>
      </c>
      <c r="S125" s="30"/>
      <c r="T125" s="32" t="s">
        <v>70</v>
      </c>
    </row>
    <row r="126" spans="1:20" ht="17.25" customHeight="1">
      <c r="A126" s="32">
        <v>2023</v>
      </c>
      <c r="B126" s="32">
        <v>10</v>
      </c>
      <c r="C126" s="32" t="s">
        <v>14</v>
      </c>
      <c r="D126" s="58" t="s">
        <v>800</v>
      </c>
      <c r="E126" s="59" t="s">
        <v>47</v>
      </c>
      <c r="F126" s="58" t="s">
        <v>71</v>
      </c>
      <c r="G126" s="58" t="s">
        <v>52</v>
      </c>
      <c r="H126" s="56">
        <v>21065000</v>
      </c>
      <c r="I126" s="56" t="s">
        <v>424</v>
      </c>
      <c r="J126" s="56" t="s">
        <v>424</v>
      </c>
      <c r="K126" s="56">
        <v>21065000</v>
      </c>
      <c r="L126" s="56">
        <v>21065000</v>
      </c>
      <c r="M126" s="56" t="s">
        <v>424</v>
      </c>
      <c r="N126" s="60"/>
      <c r="O126" s="58" t="s">
        <v>235</v>
      </c>
      <c r="P126" s="32" t="s">
        <v>801</v>
      </c>
      <c r="Q126" s="32" t="s">
        <v>802</v>
      </c>
      <c r="R126" s="30" t="s">
        <v>24</v>
      </c>
      <c r="S126" s="30"/>
      <c r="T126" s="32" t="s">
        <v>70</v>
      </c>
    </row>
    <row r="127" spans="1:20" ht="17.25" customHeight="1">
      <c r="A127" s="32">
        <v>2023</v>
      </c>
      <c r="B127" s="32">
        <v>10</v>
      </c>
      <c r="C127" s="32" t="s">
        <v>14</v>
      </c>
      <c r="D127" s="58" t="s">
        <v>803</v>
      </c>
      <c r="E127" s="59" t="s">
        <v>47</v>
      </c>
      <c r="F127" s="58" t="s">
        <v>71</v>
      </c>
      <c r="G127" s="58" t="s">
        <v>52</v>
      </c>
      <c r="H127" s="56">
        <v>35918000</v>
      </c>
      <c r="I127" s="56" t="s">
        <v>424</v>
      </c>
      <c r="J127" s="56" t="s">
        <v>424</v>
      </c>
      <c r="K127" s="56">
        <v>35918000</v>
      </c>
      <c r="L127" s="56">
        <v>35918000</v>
      </c>
      <c r="M127" s="56" t="s">
        <v>424</v>
      </c>
      <c r="N127" s="60"/>
      <c r="O127" s="58" t="s">
        <v>235</v>
      </c>
      <c r="P127" s="32" t="s">
        <v>801</v>
      </c>
      <c r="Q127" s="32" t="s">
        <v>802</v>
      </c>
      <c r="R127" s="30" t="s">
        <v>24</v>
      </c>
      <c r="S127" s="30"/>
      <c r="T127" s="32" t="s">
        <v>70</v>
      </c>
    </row>
    <row r="128" spans="1:20" ht="17.25" customHeight="1">
      <c r="A128" s="32">
        <v>2023</v>
      </c>
      <c r="B128" s="32">
        <v>10</v>
      </c>
      <c r="C128" s="32" t="s">
        <v>14</v>
      </c>
      <c r="D128" s="58" t="s">
        <v>804</v>
      </c>
      <c r="E128" s="59" t="s">
        <v>47</v>
      </c>
      <c r="F128" s="58" t="s">
        <v>71</v>
      </c>
      <c r="G128" s="58" t="s">
        <v>52</v>
      </c>
      <c r="H128" s="56">
        <v>21170000</v>
      </c>
      <c r="I128" s="56" t="s">
        <v>424</v>
      </c>
      <c r="J128" s="56" t="s">
        <v>424</v>
      </c>
      <c r="K128" s="56">
        <v>21170000</v>
      </c>
      <c r="L128" s="56">
        <v>21170000</v>
      </c>
      <c r="M128" s="56">
        <v>21170000</v>
      </c>
      <c r="N128" s="60"/>
      <c r="O128" s="58" t="s">
        <v>235</v>
      </c>
      <c r="P128" s="32" t="s">
        <v>805</v>
      </c>
      <c r="Q128" s="32" t="s">
        <v>806</v>
      </c>
      <c r="R128" s="30" t="s">
        <v>24</v>
      </c>
      <c r="S128" s="30"/>
      <c r="T128" s="32" t="s">
        <v>70</v>
      </c>
    </row>
    <row r="129" spans="1:20" ht="17.25" customHeight="1">
      <c r="A129" s="32">
        <v>2023</v>
      </c>
      <c r="B129" s="32">
        <v>10</v>
      </c>
      <c r="C129" s="32" t="s">
        <v>14</v>
      </c>
      <c r="D129" s="58" t="s">
        <v>807</v>
      </c>
      <c r="E129" s="59" t="s">
        <v>47</v>
      </c>
      <c r="F129" s="58" t="s">
        <v>36</v>
      </c>
      <c r="G129" s="58" t="s">
        <v>51</v>
      </c>
      <c r="H129" s="56">
        <v>740524000</v>
      </c>
      <c r="I129" s="56">
        <v>48368000</v>
      </c>
      <c r="J129" s="56">
        <v>5937000</v>
      </c>
      <c r="K129" s="56">
        <v>794829000</v>
      </c>
      <c r="L129" s="56">
        <v>794829000</v>
      </c>
      <c r="M129" s="56">
        <v>794829000</v>
      </c>
      <c r="N129" s="60"/>
      <c r="O129" s="58" t="s">
        <v>235</v>
      </c>
      <c r="P129" s="32" t="s">
        <v>808</v>
      </c>
      <c r="Q129" s="32" t="s">
        <v>809</v>
      </c>
      <c r="R129" s="30" t="s">
        <v>24</v>
      </c>
      <c r="S129" s="30"/>
      <c r="T129" s="32"/>
    </row>
    <row r="130" spans="1:20" ht="17.25" customHeight="1">
      <c r="A130" s="32">
        <v>2023</v>
      </c>
      <c r="B130" s="32">
        <v>10</v>
      </c>
      <c r="C130" s="32" t="s">
        <v>14</v>
      </c>
      <c r="D130" s="58" t="s">
        <v>810</v>
      </c>
      <c r="E130" s="59" t="s">
        <v>47</v>
      </c>
      <c r="F130" s="58" t="s">
        <v>17</v>
      </c>
      <c r="G130" s="58" t="s">
        <v>50</v>
      </c>
      <c r="H130" s="56">
        <v>330000000</v>
      </c>
      <c r="I130" s="56"/>
      <c r="J130" s="56"/>
      <c r="K130" s="56">
        <v>330000000</v>
      </c>
      <c r="L130" s="56">
        <v>150000000</v>
      </c>
      <c r="M130" s="56"/>
      <c r="N130" s="60"/>
      <c r="O130" s="58" t="s">
        <v>190</v>
      </c>
      <c r="P130" s="32" t="s">
        <v>811</v>
      </c>
      <c r="Q130" s="32" t="s">
        <v>812</v>
      </c>
      <c r="R130" s="30" t="s">
        <v>24</v>
      </c>
      <c r="S130" s="30"/>
      <c r="T130" s="32"/>
    </row>
    <row r="131" spans="1:20" ht="17.25" customHeight="1">
      <c r="A131" s="32">
        <v>2023</v>
      </c>
      <c r="B131" s="32">
        <v>10</v>
      </c>
      <c r="C131" s="32" t="s">
        <v>14</v>
      </c>
      <c r="D131" s="58" t="s">
        <v>813</v>
      </c>
      <c r="E131" s="59" t="s">
        <v>47</v>
      </c>
      <c r="F131" s="58" t="s">
        <v>16</v>
      </c>
      <c r="G131" s="58" t="s">
        <v>50</v>
      </c>
      <c r="H131" s="56">
        <v>330000000</v>
      </c>
      <c r="I131" s="56"/>
      <c r="J131" s="56"/>
      <c r="K131" s="56">
        <v>330000000</v>
      </c>
      <c r="L131" s="56">
        <v>150000000</v>
      </c>
      <c r="M131" s="56"/>
      <c r="N131" s="60"/>
      <c r="O131" s="58" t="s">
        <v>190</v>
      </c>
      <c r="P131" s="32" t="s">
        <v>811</v>
      </c>
      <c r="Q131" s="32" t="s">
        <v>812</v>
      </c>
      <c r="R131" s="30" t="s">
        <v>24</v>
      </c>
      <c r="S131" s="30"/>
      <c r="T131" s="32"/>
    </row>
    <row r="132" spans="1:20" ht="17.25" customHeight="1">
      <c r="A132" s="32">
        <v>2023</v>
      </c>
      <c r="B132" s="32">
        <v>10</v>
      </c>
      <c r="C132" s="32" t="s">
        <v>14</v>
      </c>
      <c r="D132" s="58" t="s">
        <v>814</v>
      </c>
      <c r="E132" s="59" t="s">
        <v>47</v>
      </c>
      <c r="F132" s="58" t="s">
        <v>16</v>
      </c>
      <c r="G132" s="58" t="s">
        <v>50</v>
      </c>
      <c r="H132" s="56">
        <v>330000000</v>
      </c>
      <c r="I132" s="56"/>
      <c r="J132" s="56"/>
      <c r="K132" s="56">
        <v>330000000</v>
      </c>
      <c r="L132" s="56">
        <v>150000000</v>
      </c>
      <c r="M132" s="56"/>
      <c r="N132" s="60"/>
      <c r="O132" s="58" t="s">
        <v>190</v>
      </c>
      <c r="P132" s="32" t="s">
        <v>815</v>
      </c>
      <c r="Q132" s="32" t="s">
        <v>816</v>
      </c>
      <c r="R132" s="30" t="s">
        <v>24</v>
      </c>
      <c r="S132" s="30"/>
      <c r="T132" s="32"/>
    </row>
    <row r="133" spans="1:20" ht="17.25" customHeight="1">
      <c r="A133" s="32">
        <v>2023</v>
      </c>
      <c r="B133" s="32">
        <v>10</v>
      </c>
      <c r="C133" s="32" t="s">
        <v>14</v>
      </c>
      <c r="D133" s="58" t="s">
        <v>817</v>
      </c>
      <c r="E133" s="59" t="s">
        <v>47</v>
      </c>
      <c r="F133" s="58" t="s">
        <v>17</v>
      </c>
      <c r="G133" s="58" t="s">
        <v>50</v>
      </c>
      <c r="H133" s="56">
        <v>330000000</v>
      </c>
      <c r="I133" s="56"/>
      <c r="J133" s="56"/>
      <c r="K133" s="56">
        <v>330000000</v>
      </c>
      <c r="L133" s="56">
        <v>150000000</v>
      </c>
      <c r="M133" s="56"/>
      <c r="N133" s="60"/>
      <c r="O133" s="58" t="s">
        <v>190</v>
      </c>
      <c r="P133" s="32" t="s">
        <v>818</v>
      </c>
      <c r="Q133" s="32" t="s">
        <v>819</v>
      </c>
      <c r="R133" s="30" t="s">
        <v>24</v>
      </c>
      <c r="S133" s="30"/>
      <c r="T133" s="32"/>
    </row>
    <row r="134" spans="1:20" ht="17.25" customHeight="1">
      <c r="A134" s="32">
        <v>2023</v>
      </c>
      <c r="B134" s="32">
        <v>10</v>
      </c>
      <c r="C134" s="32" t="s">
        <v>14</v>
      </c>
      <c r="D134" s="58" t="s">
        <v>820</v>
      </c>
      <c r="E134" s="59" t="s">
        <v>47</v>
      </c>
      <c r="F134" s="58" t="s">
        <v>16</v>
      </c>
      <c r="G134" s="58" t="s">
        <v>50</v>
      </c>
      <c r="H134" s="56">
        <v>3207000000</v>
      </c>
      <c r="I134" s="56"/>
      <c r="J134" s="56"/>
      <c r="K134" s="56">
        <v>3207000000</v>
      </c>
      <c r="L134" s="56">
        <v>130000000</v>
      </c>
      <c r="M134" s="56"/>
      <c r="N134" s="60"/>
      <c r="O134" s="58" t="s">
        <v>190</v>
      </c>
      <c r="P134" s="32" t="s">
        <v>821</v>
      </c>
      <c r="Q134" s="32" t="s">
        <v>822</v>
      </c>
      <c r="R134" s="30" t="s">
        <v>24</v>
      </c>
      <c r="S134" s="30"/>
      <c r="T134" s="32"/>
    </row>
    <row r="135" spans="1:20" ht="17.25" customHeight="1">
      <c r="A135" s="32">
        <v>2023</v>
      </c>
      <c r="B135" s="32">
        <v>10</v>
      </c>
      <c r="C135" s="32" t="s">
        <v>15</v>
      </c>
      <c r="D135" s="58" t="s">
        <v>823</v>
      </c>
      <c r="E135" s="59" t="s">
        <v>47</v>
      </c>
      <c r="F135" s="58" t="s">
        <v>66</v>
      </c>
      <c r="G135" s="58" t="s">
        <v>51</v>
      </c>
      <c r="H135" s="56">
        <v>1972455000</v>
      </c>
      <c r="I135" s="56">
        <v>709894000</v>
      </c>
      <c r="J135" s="56"/>
      <c r="K135" s="56">
        <v>2682349000</v>
      </c>
      <c r="L135" s="56" t="s">
        <v>824</v>
      </c>
      <c r="M135" s="56" t="s">
        <v>825</v>
      </c>
      <c r="N135" s="60"/>
      <c r="O135" s="58" t="s">
        <v>170</v>
      </c>
      <c r="P135" s="32" t="s">
        <v>296</v>
      </c>
      <c r="Q135" s="32" t="s">
        <v>84</v>
      </c>
      <c r="R135" s="30" t="s">
        <v>24</v>
      </c>
      <c r="S135" s="30"/>
      <c r="T135" s="32"/>
    </row>
    <row r="136" spans="1:20" ht="17.25" customHeight="1">
      <c r="A136" s="32">
        <v>2023</v>
      </c>
      <c r="B136" s="32">
        <v>10</v>
      </c>
      <c r="C136" s="32" t="s">
        <v>14</v>
      </c>
      <c r="D136" s="58" t="s">
        <v>826</v>
      </c>
      <c r="E136" s="59" t="s">
        <v>47</v>
      </c>
      <c r="F136" s="58" t="s">
        <v>35</v>
      </c>
      <c r="G136" s="58" t="s">
        <v>51</v>
      </c>
      <c r="H136" s="56">
        <v>162443000</v>
      </c>
      <c r="I136" s="56">
        <v>67198000</v>
      </c>
      <c r="J136" s="56"/>
      <c r="K136" s="56">
        <v>229641000</v>
      </c>
      <c r="L136" s="56"/>
      <c r="M136" s="56"/>
      <c r="N136" s="60"/>
      <c r="O136" s="58" t="s">
        <v>170</v>
      </c>
      <c r="P136" s="32" t="s">
        <v>296</v>
      </c>
      <c r="Q136" s="32" t="s">
        <v>84</v>
      </c>
      <c r="R136" s="30" t="s">
        <v>24</v>
      </c>
      <c r="S136" s="30"/>
      <c r="T136" s="32"/>
    </row>
    <row r="137" spans="1:20" ht="17.25" customHeight="1">
      <c r="A137" s="32">
        <v>2023</v>
      </c>
      <c r="B137" s="32">
        <v>10</v>
      </c>
      <c r="C137" s="32" t="s">
        <v>14</v>
      </c>
      <c r="D137" s="58" t="s">
        <v>827</v>
      </c>
      <c r="E137" s="59" t="s">
        <v>47</v>
      </c>
      <c r="F137" s="58" t="s">
        <v>37</v>
      </c>
      <c r="G137" s="58" t="s">
        <v>51</v>
      </c>
      <c r="H137" s="56">
        <v>27803000</v>
      </c>
      <c r="I137" s="56"/>
      <c r="J137" s="56"/>
      <c r="K137" s="56">
        <v>27803000</v>
      </c>
      <c r="L137" s="56"/>
      <c r="M137" s="56"/>
      <c r="N137" s="60"/>
      <c r="O137" s="58" t="s">
        <v>170</v>
      </c>
      <c r="P137" s="32" t="s">
        <v>296</v>
      </c>
      <c r="Q137" s="32" t="s">
        <v>84</v>
      </c>
      <c r="R137" s="30" t="s">
        <v>24</v>
      </c>
      <c r="S137" s="30"/>
      <c r="T137" s="32"/>
    </row>
    <row r="138" spans="1:20" ht="17.25" customHeight="1">
      <c r="A138" s="32">
        <v>2023</v>
      </c>
      <c r="B138" s="32">
        <v>10</v>
      </c>
      <c r="C138" s="32" t="s">
        <v>14</v>
      </c>
      <c r="D138" s="58" t="s">
        <v>828</v>
      </c>
      <c r="E138" s="59" t="s">
        <v>47</v>
      </c>
      <c r="F138" s="58" t="s">
        <v>36</v>
      </c>
      <c r="G138" s="58" t="s">
        <v>51</v>
      </c>
      <c r="H138" s="56">
        <v>63514000</v>
      </c>
      <c r="I138" s="56">
        <v>76095000</v>
      </c>
      <c r="J138" s="56"/>
      <c r="K138" s="56">
        <v>139609000</v>
      </c>
      <c r="L138" s="56"/>
      <c r="M138" s="56"/>
      <c r="N138" s="60"/>
      <c r="O138" s="58" t="s">
        <v>170</v>
      </c>
      <c r="P138" s="32" t="s">
        <v>296</v>
      </c>
      <c r="Q138" s="32" t="s">
        <v>84</v>
      </c>
      <c r="R138" s="30" t="s">
        <v>24</v>
      </c>
      <c r="S138" s="30"/>
      <c r="T138" s="32" t="s">
        <v>77</v>
      </c>
    </row>
    <row r="139" spans="1:20" ht="17.25" customHeight="1">
      <c r="A139" s="32">
        <v>2023</v>
      </c>
      <c r="B139" s="32">
        <v>10</v>
      </c>
      <c r="C139" s="32" t="s">
        <v>15</v>
      </c>
      <c r="D139" s="58" t="s">
        <v>829</v>
      </c>
      <c r="E139" s="59" t="s">
        <v>47</v>
      </c>
      <c r="F139" s="58" t="s">
        <v>66</v>
      </c>
      <c r="G139" s="58" t="s">
        <v>51</v>
      </c>
      <c r="H139" s="56">
        <v>4560160000</v>
      </c>
      <c r="I139" s="56">
        <v>2245400000</v>
      </c>
      <c r="J139" s="56"/>
      <c r="K139" s="56">
        <v>6805560000</v>
      </c>
      <c r="L139" s="56"/>
      <c r="M139" s="56"/>
      <c r="N139" s="60"/>
      <c r="O139" s="58" t="s">
        <v>170</v>
      </c>
      <c r="P139" s="32" t="s">
        <v>296</v>
      </c>
      <c r="Q139" s="32" t="s">
        <v>84</v>
      </c>
      <c r="R139" s="30" t="s">
        <v>24</v>
      </c>
      <c r="S139" s="30"/>
      <c r="T139" s="32"/>
    </row>
    <row r="140" spans="1:20" ht="17.25" customHeight="1">
      <c r="A140" s="32">
        <v>2023</v>
      </c>
      <c r="B140" s="32">
        <v>10</v>
      </c>
      <c r="C140" s="32" t="s">
        <v>14</v>
      </c>
      <c r="D140" s="58" t="s">
        <v>830</v>
      </c>
      <c r="E140" s="59" t="s">
        <v>47</v>
      </c>
      <c r="F140" s="58" t="s">
        <v>35</v>
      </c>
      <c r="G140" s="58" t="s">
        <v>51</v>
      </c>
      <c r="H140" s="56">
        <v>284086000</v>
      </c>
      <c r="I140" s="56">
        <v>184900000</v>
      </c>
      <c r="J140" s="56"/>
      <c r="K140" s="56">
        <v>468986000</v>
      </c>
      <c r="L140" s="56"/>
      <c r="M140" s="56"/>
      <c r="N140" s="60"/>
      <c r="O140" s="58" t="s">
        <v>170</v>
      </c>
      <c r="P140" s="32" t="s">
        <v>296</v>
      </c>
      <c r="Q140" s="32" t="s">
        <v>84</v>
      </c>
      <c r="R140" s="30" t="s">
        <v>24</v>
      </c>
      <c r="S140" s="30"/>
      <c r="T140" s="32"/>
    </row>
    <row r="141" spans="1:20" ht="17.25" customHeight="1">
      <c r="A141" s="32">
        <v>2023</v>
      </c>
      <c r="B141" s="32">
        <v>10</v>
      </c>
      <c r="C141" s="32" t="s">
        <v>14</v>
      </c>
      <c r="D141" s="58" t="s">
        <v>831</v>
      </c>
      <c r="E141" s="59" t="s">
        <v>47</v>
      </c>
      <c r="F141" s="58" t="s">
        <v>17</v>
      </c>
      <c r="G141" s="58" t="s">
        <v>50</v>
      </c>
      <c r="H141" s="56">
        <v>437714000</v>
      </c>
      <c r="I141" s="56">
        <v>10708000</v>
      </c>
      <c r="J141" s="56" t="s">
        <v>424</v>
      </c>
      <c r="K141" s="56">
        <v>448422000</v>
      </c>
      <c r="L141" s="56">
        <v>448422000</v>
      </c>
      <c r="M141" s="56">
        <v>448422000</v>
      </c>
      <c r="N141" s="60"/>
      <c r="O141" s="58" t="s">
        <v>170</v>
      </c>
      <c r="P141" s="32" t="s">
        <v>832</v>
      </c>
      <c r="Q141" s="32" t="s">
        <v>833</v>
      </c>
      <c r="R141" s="30" t="s">
        <v>24</v>
      </c>
      <c r="S141" s="30"/>
      <c r="T141" s="32"/>
    </row>
    <row r="142" spans="1:20" ht="17.25" customHeight="1">
      <c r="A142" s="32">
        <v>2023</v>
      </c>
      <c r="B142" s="32">
        <v>10</v>
      </c>
      <c r="C142" s="32" t="s">
        <v>14</v>
      </c>
      <c r="D142" s="58" t="s">
        <v>834</v>
      </c>
      <c r="E142" s="59" t="s">
        <v>47</v>
      </c>
      <c r="F142" s="58" t="s">
        <v>17</v>
      </c>
      <c r="G142" s="58" t="s">
        <v>50</v>
      </c>
      <c r="H142" s="56">
        <v>309730100</v>
      </c>
      <c r="I142" s="56">
        <v>10708000</v>
      </c>
      <c r="J142" s="56" t="s">
        <v>424</v>
      </c>
      <c r="K142" s="56">
        <v>320438100</v>
      </c>
      <c r="L142" s="56">
        <v>320438100</v>
      </c>
      <c r="M142" s="56">
        <v>224306000</v>
      </c>
      <c r="N142" s="60"/>
      <c r="O142" s="58" t="s">
        <v>170</v>
      </c>
      <c r="P142" s="32" t="s">
        <v>832</v>
      </c>
      <c r="Q142" s="32" t="s">
        <v>835</v>
      </c>
      <c r="R142" s="30" t="s">
        <v>24</v>
      </c>
      <c r="S142" s="30"/>
      <c r="T142" s="32"/>
    </row>
    <row r="143" spans="1:20" ht="17.25" customHeight="1">
      <c r="A143" s="32">
        <v>2023</v>
      </c>
      <c r="B143" s="32">
        <v>10</v>
      </c>
      <c r="C143" s="32" t="s">
        <v>14</v>
      </c>
      <c r="D143" s="58" t="s">
        <v>836</v>
      </c>
      <c r="E143" s="59" t="s">
        <v>47</v>
      </c>
      <c r="F143" s="58" t="s">
        <v>17</v>
      </c>
      <c r="G143" s="58" t="s">
        <v>50</v>
      </c>
      <c r="H143" s="56">
        <v>309730100</v>
      </c>
      <c r="I143" s="56">
        <v>10708000</v>
      </c>
      <c r="J143" s="56" t="s">
        <v>424</v>
      </c>
      <c r="K143" s="56">
        <v>320438100</v>
      </c>
      <c r="L143" s="56">
        <v>320438100</v>
      </c>
      <c r="M143" s="56">
        <v>224306</v>
      </c>
      <c r="N143" s="60"/>
      <c r="O143" s="58" t="s">
        <v>170</v>
      </c>
      <c r="P143" s="32" t="s">
        <v>832</v>
      </c>
      <c r="Q143" s="32" t="s">
        <v>837</v>
      </c>
      <c r="R143" s="30" t="s">
        <v>24</v>
      </c>
      <c r="S143" s="30"/>
      <c r="T143" s="32"/>
    </row>
    <row r="144" spans="1:20" ht="17.25" customHeight="1">
      <c r="A144" s="32">
        <v>2023</v>
      </c>
      <c r="B144" s="32">
        <v>10</v>
      </c>
      <c r="C144" s="32" t="s">
        <v>14</v>
      </c>
      <c r="D144" s="58" t="s">
        <v>838</v>
      </c>
      <c r="E144" s="59" t="s">
        <v>47</v>
      </c>
      <c r="F144" s="58" t="s">
        <v>71</v>
      </c>
      <c r="G144" s="58" t="s">
        <v>52</v>
      </c>
      <c r="H144" s="56">
        <v>74501000</v>
      </c>
      <c r="I144" s="56">
        <v>36593000</v>
      </c>
      <c r="J144" s="56" t="s">
        <v>424</v>
      </c>
      <c r="K144" s="56">
        <v>111094000</v>
      </c>
      <c r="L144" s="56">
        <v>111094000</v>
      </c>
      <c r="M144" s="56">
        <v>111094000</v>
      </c>
      <c r="N144" s="60"/>
      <c r="O144" s="58" t="s">
        <v>72</v>
      </c>
      <c r="P144" s="32" t="s">
        <v>264</v>
      </c>
      <c r="Q144" s="32" t="s">
        <v>839</v>
      </c>
      <c r="R144" s="30" t="s">
        <v>24</v>
      </c>
      <c r="S144" s="30"/>
      <c r="T144" s="32" t="s">
        <v>70</v>
      </c>
    </row>
    <row r="145" spans="1:20" ht="17.25" customHeight="1">
      <c r="A145" s="32">
        <v>2023</v>
      </c>
      <c r="B145" s="32">
        <v>10</v>
      </c>
      <c r="C145" s="32" t="s">
        <v>14</v>
      </c>
      <c r="D145" s="58" t="s">
        <v>840</v>
      </c>
      <c r="E145" s="59" t="s">
        <v>47</v>
      </c>
      <c r="F145" s="58" t="s">
        <v>71</v>
      </c>
      <c r="G145" s="58" t="s">
        <v>52</v>
      </c>
      <c r="H145" s="56">
        <v>87765000</v>
      </c>
      <c r="I145" s="56">
        <v>48373000</v>
      </c>
      <c r="J145" s="56" t="s">
        <v>424</v>
      </c>
      <c r="K145" s="56">
        <v>136138000</v>
      </c>
      <c r="L145" s="56">
        <v>136138000</v>
      </c>
      <c r="M145" s="56">
        <v>136138000</v>
      </c>
      <c r="N145" s="60"/>
      <c r="O145" s="58" t="s">
        <v>72</v>
      </c>
      <c r="P145" s="32" t="s">
        <v>841</v>
      </c>
      <c r="Q145" s="32" t="s">
        <v>842</v>
      </c>
      <c r="R145" s="30" t="s">
        <v>24</v>
      </c>
      <c r="S145" s="30"/>
      <c r="T145" s="32" t="s">
        <v>70</v>
      </c>
    </row>
    <row r="146" spans="1:20" ht="17.25" customHeight="1">
      <c r="A146" s="32">
        <v>2023</v>
      </c>
      <c r="B146" s="32">
        <v>10</v>
      </c>
      <c r="C146" s="32" t="s">
        <v>14</v>
      </c>
      <c r="D146" s="58" t="s">
        <v>843</v>
      </c>
      <c r="E146" s="59" t="s">
        <v>47</v>
      </c>
      <c r="F146" s="58" t="s">
        <v>71</v>
      </c>
      <c r="G146" s="58" t="s">
        <v>51</v>
      </c>
      <c r="H146" s="56">
        <v>301791000</v>
      </c>
      <c r="I146" s="56" t="s">
        <v>424</v>
      </c>
      <c r="J146" s="56" t="s">
        <v>424</v>
      </c>
      <c r="K146" s="56">
        <v>301791000</v>
      </c>
      <c r="L146" s="56">
        <v>301791000</v>
      </c>
      <c r="M146" s="56">
        <v>301791000</v>
      </c>
      <c r="N146" s="60"/>
      <c r="O146" s="58" t="s">
        <v>479</v>
      </c>
      <c r="P146" s="32" t="s">
        <v>844</v>
      </c>
      <c r="Q146" s="32" t="s">
        <v>845</v>
      </c>
      <c r="R146" s="30" t="s">
        <v>24</v>
      </c>
      <c r="S146" s="30"/>
      <c r="T146" s="32"/>
    </row>
    <row r="147" spans="1:20" ht="17.25" customHeight="1">
      <c r="A147" s="32">
        <v>2023</v>
      </c>
      <c r="B147" s="32">
        <v>10</v>
      </c>
      <c r="C147" s="32" t="s">
        <v>14</v>
      </c>
      <c r="D147" s="58" t="s">
        <v>843</v>
      </c>
      <c r="E147" s="59" t="s">
        <v>47</v>
      </c>
      <c r="F147" s="58" t="s">
        <v>35</v>
      </c>
      <c r="G147" s="58" t="s">
        <v>51</v>
      </c>
      <c r="H147" s="56">
        <v>78309000</v>
      </c>
      <c r="I147" s="56"/>
      <c r="J147" s="56" t="s">
        <v>424</v>
      </c>
      <c r="K147" s="56">
        <v>78309000</v>
      </c>
      <c r="L147" s="56">
        <v>78309000</v>
      </c>
      <c r="M147" s="56">
        <v>78309000</v>
      </c>
      <c r="N147" s="60"/>
      <c r="O147" s="58" t="s">
        <v>479</v>
      </c>
      <c r="P147" s="32" t="s">
        <v>844</v>
      </c>
      <c r="Q147" s="32" t="s">
        <v>845</v>
      </c>
      <c r="R147" s="30" t="s">
        <v>24</v>
      </c>
      <c r="S147" s="30"/>
      <c r="T147" s="32"/>
    </row>
    <row r="148" spans="1:20" ht="17.25" customHeight="1">
      <c r="A148" s="32">
        <v>2023</v>
      </c>
      <c r="B148" s="32">
        <v>10</v>
      </c>
      <c r="C148" s="32" t="s">
        <v>14</v>
      </c>
      <c r="D148" s="58" t="s">
        <v>846</v>
      </c>
      <c r="E148" s="59" t="s">
        <v>47</v>
      </c>
      <c r="F148" s="58" t="s">
        <v>17</v>
      </c>
      <c r="G148" s="58" t="s">
        <v>50</v>
      </c>
      <c r="H148" s="56">
        <v>1090803193</v>
      </c>
      <c r="I148" s="56">
        <v>10000000</v>
      </c>
      <c r="J148" s="56"/>
      <c r="K148" s="56">
        <v>1100803193</v>
      </c>
      <c r="L148" s="56"/>
      <c r="M148" s="56">
        <v>1100803193</v>
      </c>
      <c r="N148" s="60"/>
      <c r="O148" s="58" t="s">
        <v>171</v>
      </c>
      <c r="P148" s="32" t="s">
        <v>847</v>
      </c>
      <c r="Q148" s="32" t="s">
        <v>848</v>
      </c>
      <c r="R148" s="30" t="s">
        <v>24</v>
      </c>
      <c r="S148" s="30"/>
      <c r="T148" s="32"/>
    </row>
    <row r="149" spans="1:20" ht="17.25" customHeight="1">
      <c r="A149" s="32">
        <v>2023</v>
      </c>
      <c r="B149" s="32">
        <v>10</v>
      </c>
      <c r="C149" s="32" t="s">
        <v>14</v>
      </c>
      <c r="D149" s="58" t="s">
        <v>849</v>
      </c>
      <c r="E149" s="59" t="s">
        <v>47</v>
      </c>
      <c r="F149" s="58" t="s">
        <v>35</v>
      </c>
      <c r="G149" s="58" t="s">
        <v>50</v>
      </c>
      <c r="H149" s="56">
        <v>190020265</v>
      </c>
      <c r="I149" s="56">
        <v>40878000</v>
      </c>
      <c r="J149" s="56"/>
      <c r="K149" s="56">
        <v>230898265</v>
      </c>
      <c r="L149" s="56"/>
      <c r="M149" s="56">
        <v>230898265</v>
      </c>
      <c r="N149" s="60"/>
      <c r="O149" s="58" t="s">
        <v>171</v>
      </c>
      <c r="P149" s="32" t="s">
        <v>847</v>
      </c>
      <c r="Q149" s="32" t="s">
        <v>848</v>
      </c>
      <c r="R149" s="30" t="s">
        <v>24</v>
      </c>
      <c r="S149" s="30"/>
      <c r="T149" s="32"/>
    </row>
    <row r="150" spans="1:20" ht="17.25" customHeight="1">
      <c r="A150" s="32">
        <v>2023</v>
      </c>
      <c r="B150" s="32">
        <v>10</v>
      </c>
      <c r="C150" s="32" t="s">
        <v>14</v>
      </c>
      <c r="D150" s="58" t="s">
        <v>850</v>
      </c>
      <c r="E150" s="59" t="s">
        <v>47</v>
      </c>
      <c r="F150" s="58" t="s">
        <v>36</v>
      </c>
      <c r="G150" s="58" t="s">
        <v>50</v>
      </c>
      <c r="H150" s="56">
        <v>27512220</v>
      </c>
      <c r="I150" s="56">
        <v>23198590</v>
      </c>
      <c r="J150" s="56"/>
      <c r="K150" s="56">
        <v>50710810</v>
      </c>
      <c r="L150" s="56"/>
      <c r="M150" s="56">
        <v>50710810</v>
      </c>
      <c r="N150" s="60"/>
      <c r="O150" s="58" t="s">
        <v>171</v>
      </c>
      <c r="P150" s="32" t="s">
        <v>847</v>
      </c>
      <c r="Q150" s="32" t="s">
        <v>848</v>
      </c>
      <c r="R150" s="30" t="s">
        <v>24</v>
      </c>
      <c r="S150" s="30"/>
      <c r="T150" s="32"/>
    </row>
    <row r="151" spans="1:20" ht="17.25" customHeight="1">
      <c r="A151" s="32">
        <v>2023</v>
      </c>
      <c r="B151" s="32">
        <v>10</v>
      </c>
      <c r="C151" s="32" t="s">
        <v>14</v>
      </c>
      <c r="D151" s="58" t="s">
        <v>851</v>
      </c>
      <c r="E151" s="59" t="s">
        <v>47</v>
      </c>
      <c r="F151" s="58" t="s">
        <v>16</v>
      </c>
      <c r="G151" s="58" t="s">
        <v>51</v>
      </c>
      <c r="H151" s="56">
        <v>3402746000</v>
      </c>
      <c r="I151" s="56">
        <v>281434000</v>
      </c>
      <c r="J151" s="56" t="s">
        <v>424</v>
      </c>
      <c r="K151" s="56">
        <v>3684180000</v>
      </c>
      <c r="L151" s="56">
        <v>300000000</v>
      </c>
      <c r="M151" s="56">
        <v>2578926000</v>
      </c>
      <c r="N151" s="60"/>
      <c r="O151" s="58" t="s">
        <v>172</v>
      </c>
      <c r="P151" s="32" t="s">
        <v>852</v>
      </c>
      <c r="Q151" s="32" t="s">
        <v>853</v>
      </c>
      <c r="R151" s="30" t="s">
        <v>24</v>
      </c>
      <c r="S151" s="30"/>
      <c r="T151" s="32"/>
    </row>
    <row r="152" spans="1:20" ht="17.25" customHeight="1">
      <c r="A152" s="32">
        <v>2023</v>
      </c>
      <c r="B152" s="32">
        <v>10</v>
      </c>
      <c r="C152" s="32" t="s">
        <v>14</v>
      </c>
      <c r="D152" s="58" t="s">
        <v>854</v>
      </c>
      <c r="E152" s="59" t="s">
        <v>47</v>
      </c>
      <c r="F152" s="58" t="s">
        <v>66</v>
      </c>
      <c r="G152" s="58" t="s">
        <v>51</v>
      </c>
      <c r="H152" s="56">
        <v>752117000</v>
      </c>
      <c r="I152" s="56">
        <v>112489000</v>
      </c>
      <c r="J152" s="56">
        <v>4752000</v>
      </c>
      <c r="K152" s="56">
        <v>869358000</v>
      </c>
      <c r="L152" s="56">
        <v>752117000</v>
      </c>
      <c r="M152" s="56">
        <v>434679000</v>
      </c>
      <c r="N152" s="60"/>
      <c r="O152" s="58" t="s">
        <v>173</v>
      </c>
      <c r="P152" s="32" t="s">
        <v>174</v>
      </c>
      <c r="Q152" s="32" t="s">
        <v>175</v>
      </c>
      <c r="R152" s="30" t="s">
        <v>24</v>
      </c>
      <c r="S152" s="30"/>
      <c r="T152" s="32"/>
    </row>
    <row r="153" spans="1:20" ht="17.25" customHeight="1">
      <c r="A153" s="32">
        <v>2023</v>
      </c>
      <c r="B153" s="32">
        <v>10</v>
      </c>
      <c r="C153" s="32" t="s">
        <v>14</v>
      </c>
      <c r="D153" s="58" t="s">
        <v>855</v>
      </c>
      <c r="E153" s="59" t="s">
        <v>47</v>
      </c>
      <c r="F153" s="58" t="s">
        <v>35</v>
      </c>
      <c r="G153" s="58" t="s">
        <v>51</v>
      </c>
      <c r="H153" s="56">
        <v>86990000</v>
      </c>
      <c r="I153" s="56">
        <v>13964000</v>
      </c>
      <c r="J153" s="56">
        <v>4752000</v>
      </c>
      <c r="K153" s="56">
        <v>105706000</v>
      </c>
      <c r="L153" s="56">
        <v>86990000</v>
      </c>
      <c r="M153" s="56">
        <v>50477000</v>
      </c>
      <c r="N153" s="60"/>
      <c r="O153" s="58" t="s">
        <v>173</v>
      </c>
      <c r="P153" s="32" t="s">
        <v>174</v>
      </c>
      <c r="Q153" s="32" t="s">
        <v>175</v>
      </c>
      <c r="R153" s="30" t="s">
        <v>24</v>
      </c>
      <c r="S153" s="30"/>
      <c r="T153" s="32"/>
    </row>
    <row r="154" spans="1:20" ht="17.25" customHeight="1">
      <c r="A154" s="32">
        <v>2023</v>
      </c>
      <c r="B154" s="32">
        <v>10</v>
      </c>
      <c r="C154" s="32" t="s">
        <v>14</v>
      </c>
      <c r="D154" s="58" t="s">
        <v>856</v>
      </c>
      <c r="E154" s="59" t="s">
        <v>47</v>
      </c>
      <c r="F154" s="58" t="s">
        <v>36</v>
      </c>
      <c r="G154" s="58" t="s">
        <v>51</v>
      </c>
      <c r="H154" s="56">
        <v>15830000</v>
      </c>
      <c r="I154" s="56" t="s">
        <v>424</v>
      </c>
      <c r="J154" s="56" t="s">
        <v>424</v>
      </c>
      <c r="K154" s="56">
        <v>15830000</v>
      </c>
      <c r="L154" s="56">
        <v>15830000</v>
      </c>
      <c r="M154" s="56">
        <v>7915000</v>
      </c>
      <c r="N154" s="60"/>
      <c r="O154" s="58" t="s">
        <v>173</v>
      </c>
      <c r="P154" s="32" t="s">
        <v>174</v>
      </c>
      <c r="Q154" s="32" t="s">
        <v>175</v>
      </c>
      <c r="R154" s="30" t="s">
        <v>24</v>
      </c>
      <c r="S154" s="30"/>
      <c r="T154" s="32"/>
    </row>
    <row r="155" spans="1:20" ht="17.25" customHeight="1">
      <c r="A155" s="32">
        <v>2023</v>
      </c>
      <c r="B155" s="32">
        <v>10</v>
      </c>
      <c r="C155" s="32" t="s">
        <v>14</v>
      </c>
      <c r="D155" s="58" t="s">
        <v>857</v>
      </c>
      <c r="E155" s="59" t="s">
        <v>47</v>
      </c>
      <c r="F155" s="58" t="s">
        <v>71</v>
      </c>
      <c r="G155" s="58" t="s">
        <v>51</v>
      </c>
      <c r="H155" s="56">
        <v>330344000</v>
      </c>
      <c r="I155" s="56" t="s">
        <v>424</v>
      </c>
      <c r="J155" s="56" t="s">
        <v>424</v>
      </c>
      <c r="K155" s="56">
        <v>330344000</v>
      </c>
      <c r="L155" s="56">
        <v>330344000</v>
      </c>
      <c r="M155" s="56">
        <v>216000000</v>
      </c>
      <c r="N155" s="60"/>
      <c r="O155" s="58" t="s">
        <v>173</v>
      </c>
      <c r="P155" s="32" t="s">
        <v>858</v>
      </c>
      <c r="Q155" s="32" t="s">
        <v>859</v>
      </c>
      <c r="R155" s="30" t="s">
        <v>24</v>
      </c>
      <c r="S155" s="30"/>
      <c r="T155" s="32"/>
    </row>
    <row r="156" spans="1:20" ht="17.25" customHeight="1">
      <c r="A156" s="32">
        <v>2023</v>
      </c>
      <c r="B156" s="32">
        <v>10</v>
      </c>
      <c r="C156" s="32" t="s">
        <v>14</v>
      </c>
      <c r="D156" s="58" t="s">
        <v>860</v>
      </c>
      <c r="E156" s="59" t="s">
        <v>47</v>
      </c>
      <c r="F156" s="58" t="s">
        <v>62</v>
      </c>
      <c r="G156" s="58" t="s">
        <v>52</v>
      </c>
      <c r="H156" s="56">
        <v>17384000</v>
      </c>
      <c r="I156" s="56" t="s">
        <v>424</v>
      </c>
      <c r="J156" s="56" t="s">
        <v>424</v>
      </c>
      <c r="K156" s="56">
        <v>17384000</v>
      </c>
      <c r="L156" s="56">
        <v>17384000</v>
      </c>
      <c r="M156" s="56">
        <v>17384000</v>
      </c>
      <c r="N156" s="60"/>
      <c r="O156" s="58" t="s">
        <v>79</v>
      </c>
      <c r="P156" s="32" t="s">
        <v>406</v>
      </c>
      <c r="Q156" s="32" t="s">
        <v>407</v>
      </c>
      <c r="R156" s="30" t="s">
        <v>24</v>
      </c>
      <c r="S156" s="30"/>
      <c r="T156" s="32" t="s">
        <v>70</v>
      </c>
    </row>
    <row r="157" spans="1:20" ht="17.25" customHeight="1">
      <c r="A157" s="32">
        <v>2023</v>
      </c>
      <c r="B157" s="32">
        <v>10</v>
      </c>
      <c r="C157" s="32" t="s">
        <v>14</v>
      </c>
      <c r="D157" s="58" t="s">
        <v>861</v>
      </c>
      <c r="E157" s="59" t="s">
        <v>65</v>
      </c>
      <c r="F157" s="58" t="s">
        <v>16</v>
      </c>
      <c r="G157" s="58" t="s">
        <v>676</v>
      </c>
      <c r="H157" s="70">
        <v>82720000</v>
      </c>
      <c r="I157" s="70">
        <v>26050000</v>
      </c>
      <c r="J157" s="70">
        <v>0</v>
      </c>
      <c r="K157" s="70">
        <f>SUM(H157:J157)</f>
        <v>108770000</v>
      </c>
      <c r="L157" s="56">
        <f>K157</f>
        <v>108770000</v>
      </c>
      <c r="M157" s="70">
        <f>L157*0.5</f>
        <v>54385000</v>
      </c>
      <c r="N157" s="60"/>
      <c r="O157" s="58" t="s">
        <v>167</v>
      </c>
      <c r="P157" s="32" t="s">
        <v>196</v>
      </c>
      <c r="Q157" s="32" t="s">
        <v>454</v>
      </c>
      <c r="R157" s="30" t="s">
        <v>24</v>
      </c>
      <c r="S157" s="30"/>
      <c r="T157" s="32" t="s">
        <v>862</v>
      </c>
    </row>
    <row r="158" spans="1:20" ht="17.25" customHeight="1">
      <c r="A158" s="32">
        <v>2023</v>
      </c>
      <c r="B158" s="32">
        <v>10</v>
      </c>
      <c r="C158" s="32" t="s">
        <v>14</v>
      </c>
      <c r="D158" s="58" t="s">
        <v>863</v>
      </c>
      <c r="E158" s="59" t="s">
        <v>65</v>
      </c>
      <c r="F158" s="58" t="s">
        <v>16</v>
      </c>
      <c r="G158" s="58" t="s">
        <v>658</v>
      </c>
      <c r="H158" s="70">
        <v>776792824</v>
      </c>
      <c r="I158" s="70">
        <v>1054286000</v>
      </c>
      <c r="J158" s="70">
        <v>0</v>
      </c>
      <c r="K158" s="70">
        <f>SUM(H158:J158)</f>
        <v>1831078824</v>
      </c>
      <c r="L158" s="56">
        <f>K158</f>
        <v>1831078824</v>
      </c>
      <c r="M158" s="70">
        <f>L158*0.7</f>
        <v>1281755176.8</v>
      </c>
      <c r="N158" s="60"/>
      <c r="O158" s="58" t="s">
        <v>167</v>
      </c>
      <c r="P158" s="32" t="s">
        <v>196</v>
      </c>
      <c r="Q158" s="32" t="s">
        <v>454</v>
      </c>
      <c r="R158" s="30" t="s">
        <v>24</v>
      </c>
      <c r="S158" s="30"/>
      <c r="T158" s="32"/>
    </row>
    <row r="159" spans="1:20" ht="17.25" customHeight="1">
      <c r="A159" s="32">
        <v>2023</v>
      </c>
      <c r="B159" s="32">
        <v>10</v>
      </c>
      <c r="C159" s="32" t="s">
        <v>14</v>
      </c>
      <c r="D159" s="58" t="s">
        <v>864</v>
      </c>
      <c r="E159" s="59" t="s">
        <v>65</v>
      </c>
      <c r="F159" s="58" t="s">
        <v>17</v>
      </c>
      <c r="G159" s="58" t="s">
        <v>51</v>
      </c>
      <c r="H159" s="70">
        <v>1100000000</v>
      </c>
      <c r="I159" s="70">
        <v>200000000</v>
      </c>
      <c r="J159" s="70">
        <v>0</v>
      </c>
      <c r="K159" s="70">
        <v>1300000000</v>
      </c>
      <c r="L159" s="56">
        <v>210000000</v>
      </c>
      <c r="M159" s="70">
        <v>910000000</v>
      </c>
      <c r="N159" s="60"/>
      <c r="O159" s="58" t="s">
        <v>165</v>
      </c>
      <c r="P159" s="32" t="s">
        <v>320</v>
      </c>
      <c r="Q159" s="32" t="s">
        <v>865</v>
      </c>
      <c r="R159" s="30" t="s">
        <v>24</v>
      </c>
      <c r="S159" s="30"/>
      <c r="T159" s="32"/>
    </row>
    <row r="160" spans="1:20" ht="17.25" customHeight="1">
      <c r="A160" s="32">
        <v>2023</v>
      </c>
      <c r="B160" s="32">
        <v>10</v>
      </c>
      <c r="C160" s="32" t="s">
        <v>14</v>
      </c>
      <c r="D160" s="58" t="s">
        <v>866</v>
      </c>
      <c r="E160" s="59" t="s">
        <v>65</v>
      </c>
      <c r="F160" s="58" t="s">
        <v>17</v>
      </c>
      <c r="G160" s="58" t="s">
        <v>51</v>
      </c>
      <c r="H160" s="70">
        <v>970000000</v>
      </c>
      <c r="I160" s="70">
        <v>100000000</v>
      </c>
      <c r="J160" s="70">
        <v>130000000</v>
      </c>
      <c r="K160" s="70">
        <v>1200000000</v>
      </c>
      <c r="L160" s="56">
        <v>500000000</v>
      </c>
      <c r="M160" s="70">
        <v>1500000000</v>
      </c>
      <c r="N160" s="60"/>
      <c r="O160" s="58" t="s">
        <v>165</v>
      </c>
      <c r="P160" s="32" t="s">
        <v>867</v>
      </c>
      <c r="Q160" s="32" t="s">
        <v>868</v>
      </c>
      <c r="R160" s="30" t="s">
        <v>24</v>
      </c>
      <c r="S160" s="30"/>
      <c r="T160" s="32"/>
    </row>
    <row r="161" spans="1:20" ht="17.25" customHeight="1">
      <c r="A161" s="32">
        <v>2023</v>
      </c>
      <c r="B161" s="32">
        <v>10</v>
      </c>
      <c r="C161" s="32" t="s">
        <v>14</v>
      </c>
      <c r="D161" s="58" t="s">
        <v>869</v>
      </c>
      <c r="E161" s="59" t="s">
        <v>65</v>
      </c>
      <c r="F161" s="58" t="s">
        <v>17</v>
      </c>
      <c r="G161" s="58" t="s">
        <v>51</v>
      </c>
      <c r="H161" s="70">
        <v>2454825000</v>
      </c>
      <c r="I161" s="70">
        <v>608219000</v>
      </c>
      <c r="J161" s="70">
        <v>0</v>
      </c>
      <c r="K161" s="70">
        <v>3063044000</v>
      </c>
      <c r="L161" s="56">
        <v>153180000</v>
      </c>
      <c r="M161" s="70">
        <v>2144130800</v>
      </c>
      <c r="N161" s="60"/>
      <c r="O161" s="58" t="s">
        <v>165</v>
      </c>
      <c r="P161" s="32" t="s">
        <v>467</v>
      </c>
      <c r="Q161" s="32" t="s">
        <v>468</v>
      </c>
      <c r="R161" s="30" t="s">
        <v>24</v>
      </c>
      <c r="S161" s="30"/>
      <c r="T161" s="32"/>
    </row>
    <row r="162" spans="1:20" ht="17.25" customHeight="1">
      <c r="A162" s="32">
        <v>2023</v>
      </c>
      <c r="B162" s="32">
        <v>10</v>
      </c>
      <c r="C162" s="32" t="s">
        <v>14</v>
      </c>
      <c r="D162" s="58" t="s">
        <v>870</v>
      </c>
      <c r="E162" s="59" t="s">
        <v>65</v>
      </c>
      <c r="F162" s="58" t="s">
        <v>16</v>
      </c>
      <c r="G162" s="58" t="s">
        <v>51</v>
      </c>
      <c r="H162" s="70">
        <v>1187974000</v>
      </c>
      <c r="I162" s="70">
        <v>556730000</v>
      </c>
      <c r="J162" s="70">
        <v>0</v>
      </c>
      <c r="K162" s="70">
        <f>SUM(H162:J162)</f>
        <v>1744704000</v>
      </c>
      <c r="L162" s="56">
        <v>350000000</v>
      </c>
      <c r="M162" s="70">
        <v>1744704000</v>
      </c>
      <c r="N162" s="60"/>
      <c r="O162" s="58" t="s">
        <v>73</v>
      </c>
      <c r="P162" s="32" t="s">
        <v>871</v>
      </c>
      <c r="Q162" s="32" t="s">
        <v>872</v>
      </c>
      <c r="R162" s="30" t="s">
        <v>24</v>
      </c>
      <c r="S162" s="30"/>
      <c r="T162" s="32"/>
    </row>
    <row r="163" spans="1:20" ht="17.25" customHeight="1">
      <c r="A163" s="32">
        <v>2023</v>
      </c>
      <c r="B163" s="32">
        <v>10</v>
      </c>
      <c r="C163" s="32" t="s">
        <v>14</v>
      </c>
      <c r="D163" s="58" t="s">
        <v>873</v>
      </c>
      <c r="E163" s="59" t="s">
        <v>65</v>
      </c>
      <c r="F163" s="58" t="s">
        <v>16</v>
      </c>
      <c r="G163" s="58" t="s">
        <v>51</v>
      </c>
      <c r="H163" s="70">
        <v>438200000</v>
      </c>
      <c r="I163" s="70">
        <v>128226000</v>
      </c>
      <c r="J163" s="70">
        <v>0</v>
      </c>
      <c r="K163" s="70">
        <f>SUM(H163:J163)</f>
        <v>566426000</v>
      </c>
      <c r="L163" s="56">
        <v>350000000</v>
      </c>
      <c r="M163" s="70">
        <v>438200000</v>
      </c>
      <c r="N163" s="60"/>
      <c r="O163" s="58" t="s">
        <v>73</v>
      </c>
      <c r="P163" s="32" t="s">
        <v>871</v>
      </c>
      <c r="Q163" s="32" t="s">
        <v>872</v>
      </c>
      <c r="R163" s="30" t="s">
        <v>24</v>
      </c>
      <c r="S163" s="30"/>
      <c r="T163" s="32"/>
    </row>
    <row r="164" spans="1:20" ht="17.25" customHeight="1">
      <c r="A164" s="32">
        <v>2023</v>
      </c>
      <c r="B164" s="32">
        <v>10</v>
      </c>
      <c r="C164" s="32" t="s">
        <v>14</v>
      </c>
      <c r="D164" s="58" t="s">
        <v>874</v>
      </c>
      <c r="E164" s="59" t="s">
        <v>65</v>
      </c>
      <c r="F164" s="58" t="s">
        <v>35</v>
      </c>
      <c r="G164" s="58" t="s">
        <v>676</v>
      </c>
      <c r="H164" s="70">
        <v>100740000</v>
      </c>
      <c r="I164" s="70">
        <v>0</v>
      </c>
      <c r="J164" s="70">
        <v>0</v>
      </c>
      <c r="K164" s="70">
        <f>SUM(H164:J164)</f>
        <v>100740000</v>
      </c>
      <c r="L164" s="56">
        <v>1222000</v>
      </c>
      <c r="M164" s="70">
        <v>0</v>
      </c>
      <c r="N164" s="60"/>
      <c r="O164" s="58" t="s">
        <v>73</v>
      </c>
      <c r="P164" s="32" t="s">
        <v>875</v>
      </c>
      <c r="Q164" s="32" t="s">
        <v>876</v>
      </c>
      <c r="R164" s="30" t="s">
        <v>24</v>
      </c>
      <c r="S164" s="30"/>
      <c r="T164" s="32" t="s">
        <v>862</v>
      </c>
    </row>
    <row r="165" spans="1:20" ht="17.25" customHeight="1">
      <c r="A165" s="32">
        <v>2023</v>
      </c>
      <c r="B165" s="32">
        <v>10</v>
      </c>
      <c r="C165" s="32" t="s">
        <v>14</v>
      </c>
      <c r="D165" s="58" t="s">
        <v>877</v>
      </c>
      <c r="E165" s="59" t="s">
        <v>65</v>
      </c>
      <c r="F165" s="58" t="s">
        <v>35</v>
      </c>
      <c r="G165" s="58" t="s">
        <v>676</v>
      </c>
      <c r="H165" s="70">
        <v>25312000</v>
      </c>
      <c r="I165" s="70">
        <v>0</v>
      </c>
      <c r="J165" s="70">
        <v>0</v>
      </c>
      <c r="K165" s="70">
        <v>25312000</v>
      </c>
      <c r="L165" s="56">
        <v>21934000</v>
      </c>
      <c r="M165" s="70">
        <v>0</v>
      </c>
      <c r="N165" s="60"/>
      <c r="O165" s="58" t="s">
        <v>73</v>
      </c>
      <c r="P165" s="32" t="s">
        <v>503</v>
      </c>
      <c r="Q165" s="32" t="s">
        <v>504</v>
      </c>
      <c r="R165" s="30" t="s">
        <v>24</v>
      </c>
      <c r="S165" s="30"/>
      <c r="T165" s="32" t="s">
        <v>862</v>
      </c>
    </row>
    <row r="166" spans="1:20" ht="17.25" customHeight="1">
      <c r="A166" s="32">
        <v>2023</v>
      </c>
      <c r="B166" s="32">
        <v>10</v>
      </c>
      <c r="C166" s="32" t="s">
        <v>14</v>
      </c>
      <c r="D166" s="58" t="s">
        <v>878</v>
      </c>
      <c r="E166" s="59" t="s">
        <v>65</v>
      </c>
      <c r="F166" s="58" t="s">
        <v>16</v>
      </c>
      <c r="G166" s="58" t="s">
        <v>676</v>
      </c>
      <c r="H166" s="70">
        <v>260000000</v>
      </c>
      <c r="I166" s="70">
        <v>40000000</v>
      </c>
      <c r="J166" s="70">
        <v>0</v>
      </c>
      <c r="K166" s="70">
        <f>SUM(H166:J166)</f>
        <v>300000000</v>
      </c>
      <c r="L166" s="56">
        <v>100000000</v>
      </c>
      <c r="M166" s="70">
        <v>0</v>
      </c>
      <c r="N166" s="60"/>
      <c r="O166" s="58" t="s">
        <v>267</v>
      </c>
      <c r="P166" s="32" t="s">
        <v>428</v>
      </c>
      <c r="Q166" s="32" t="s">
        <v>429</v>
      </c>
      <c r="R166" s="30" t="s">
        <v>24</v>
      </c>
      <c r="S166" s="30"/>
      <c r="T166" s="32" t="s">
        <v>862</v>
      </c>
    </row>
    <row r="167" spans="1:20" ht="17.25" customHeight="1">
      <c r="A167" s="32">
        <v>2023</v>
      </c>
      <c r="B167" s="32">
        <v>10</v>
      </c>
      <c r="C167" s="32" t="s">
        <v>14</v>
      </c>
      <c r="D167" s="58" t="s">
        <v>879</v>
      </c>
      <c r="E167" s="59" t="s">
        <v>65</v>
      </c>
      <c r="F167" s="58" t="s">
        <v>16</v>
      </c>
      <c r="G167" s="58" t="s">
        <v>51</v>
      </c>
      <c r="H167" s="70">
        <v>1600000000</v>
      </c>
      <c r="I167" s="70">
        <v>230000000</v>
      </c>
      <c r="J167" s="70">
        <v>0</v>
      </c>
      <c r="K167" s="70">
        <v>1830000000</v>
      </c>
      <c r="L167" s="56">
        <v>100000000</v>
      </c>
      <c r="M167" s="70">
        <v>0</v>
      </c>
      <c r="N167" s="60"/>
      <c r="O167" s="58" t="s">
        <v>271</v>
      </c>
      <c r="P167" s="32" t="s">
        <v>880</v>
      </c>
      <c r="Q167" s="32" t="s">
        <v>881</v>
      </c>
      <c r="R167" s="30" t="s">
        <v>24</v>
      </c>
      <c r="S167" s="30"/>
      <c r="T167" s="32"/>
    </row>
    <row r="168" spans="1:20" ht="17.25" customHeight="1">
      <c r="A168" s="32">
        <v>2023</v>
      </c>
      <c r="B168" s="32">
        <v>10</v>
      </c>
      <c r="C168" s="32" t="s">
        <v>14</v>
      </c>
      <c r="D168" s="58" t="s">
        <v>882</v>
      </c>
      <c r="E168" s="59" t="s">
        <v>65</v>
      </c>
      <c r="F168" s="58" t="s">
        <v>16</v>
      </c>
      <c r="G168" s="58" t="s">
        <v>676</v>
      </c>
      <c r="H168" s="70">
        <v>57138000</v>
      </c>
      <c r="I168" s="70">
        <v>38794000</v>
      </c>
      <c r="J168" s="70">
        <v>0</v>
      </c>
      <c r="K168" s="70">
        <v>95932000</v>
      </c>
      <c r="L168" s="56">
        <v>57138000</v>
      </c>
      <c r="M168" s="70">
        <v>0</v>
      </c>
      <c r="N168" s="60"/>
      <c r="O168" s="58" t="s">
        <v>271</v>
      </c>
      <c r="P168" s="32" t="s">
        <v>880</v>
      </c>
      <c r="Q168" s="32" t="s">
        <v>881</v>
      </c>
      <c r="R168" s="30" t="s">
        <v>24</v>
      </c>
      <c r="S168" s="30"/>
      <c r="T168" s="32" t="s">
        <v>862</v>
      </c>
    </row>
    <row r="169" spans="1:20" ht="17.25" customHeight="1">
      <c r="A169" s="32">
        <v>2023</v>
      </c>
      <c r="B169" s="32">
        <v>10</v>
      </c>
      <c r="C169" s="32" t="s">
        <v>14</v>
      </c>
      <c r="D169" s="58" t="s">
        <v>883</v>
      </c>
      <c r="E169" s="59" t="s">
        <v>65</v>
      </c>
      <c r="F169" s="58" t="s">
        <v>16</v>
      </c>
      <c r="G169" s="58" t="s">
        <v>51</v>
      </c>
      <c r="H169" s="70">
        <v>2848124000</v>
      </c>
      <c r="I169" s="70">
        <v>499591000</v>
      </c>
      <c r="J169" s="70">
        <v>393448000</v>
      </c>
      <c r="K169" s="70">
        <v>3741163000</v>
      </c>
      <c r="L169" s="56">
        <v>10000000</v>
      </c>
      <c r="M169" s="70">
        <v>10000000</v>
      </c>
      <c r="N169" s="60"/>
      <c r="O169" s="58" t="s">
        <v>272</v>
      </c>
      <c r="P169" s="32" t="s">
        <v>884</v>
      </c>
      <c r="Q169" s="32" t="s">
        <v>885</v>
      </c>
      <c r="R169" s="30" t="s">
        <v>24</v>
      </c>
      <c r="S169" s="30"/>
      <c r="T169" s="32"/>
    </row>
    <row r="170" spans="1:20" ht="17.25" customHeight="1">
      <c r="A170" s="32">
        <v>2023</v>
      </c>
      <c r="B170" s="32">
        <v>10</v>
      </c>
      <c r="C170" s="32" t="s">
        <v>14</v>
      </c>
      <c r="D170" s="58" t="s">
        <v>886</v>
      </c>
      <c r="E170" s="59" t="s">
        <v>65</v>
      </c>
      <c r="F170" s="58" t="s">
        <v>16</v>
      </c>
      <c r="G170" s="58" t="s">
        <v>676</v>
      </c>
      <c r="H170" s="70">
        <v>165795000</v>
      </c>
      <c r="I170" s="70">
        <v>0</v>
      </c>
      <c r="J170" s="70">
        <v>0</v>
      </c>
      <c r="K170" s="70">
        <v>165795000</v>
      </c>
      <c r="L170" s="56">
        <v>165795000</v>
      </c>
      <c r="M170" s="70">
        <v>165795000</v>
      </c>
      <c r="N170" s="60"/>
      <c r="O170" s="58" t="s">
        <v>272</v>
      </c>
      <c r="P170" s="32" t="s">
        <v>884</v>
      </c>
      <c r="Q170" s="32" t="s">
        <v>885</v>
      </c>
      <c r="R170" s="30" t="s">
        <v>24</v>
      </c>
      <c r="S170" s="30"/>
      <c r="T170" s="32" t="s">
        <v>862</v>
      </c>
    </row>
    <row r="171" spans="1:20" ht="17.25" customHeight="1">
      <c r="A171" s="32">
        <v>2023</v>
      </c>
      <c r="B171" s="32">
        <v>10</v>
      </c>
      <c r="C171" s="32" t="s">
        <v>15</v>
      </c>
      <c r="D171" s="58" t="s">
        <v>887</v>
      </c>
      <c r="E171" s="59" t="s">
        <v>65</v>
      </c>
      <c r="F171" s="58" t="s">
        <v>16</v>
      </c>
      <c r="G171" s="58" t="s">
        <v>50</v>
      </c>
      <c r="H171" s="70">
        <v>11709973000</v>
      </c>
      <c r="I171" s="70">
        <v>6561865000</v>
      </c>
      <c r="J171" s="70">
        <v>0</v>
      </c>
      <c r="K171" s="70">
        <f>SUM(H171:J171)</f>
        <v>18271838000</v>
      </c>
      <c r="L171" s="56">
        <v>52225000</v>
      </c>
      <c r="M171" s="70">
        <v>11709973000</v>
      </c>
      <c r="N171" s="60"/>
      <c r="O171" s="58" t="s">
        <v>273</v>
      </c>
      <c r="P171" s="32" t="s">
        <v>888</v>
      </c>
      <c r="Q171" s="32" t="s">
        <v>889</v>
      </c>
      <c r="R171" s="30" t="s">
        <v>24</v>
      </c>
      <c r="S171" s="30"/>
      <c r="T171" s="32"/>
    </row>
    <row r="172" spans="1:20" ht="17.25" customHeight="1">
      <c r="A172" s="32">
        <v>2023</v>
      </c>
      <c r="B172" s="32">
        <v>10</v>
      </c>
      <c r="C172" s="32" t="s">
        <v>14</v>
      </c>
      <c r="D172" s="58" t="s">
        <v>890</v>
      </c>
      <c r="E172" s="59" t="s">
        <v>65</v>
      </c>
      <c r="F172" s="58" t="s">
        <v>36</v>
      </c>
      <c r="G172" s="58" t="s">
        <v>52</v>
      </c>
      <c r="H172" s="70">
        <v>19833000</v>
      </c>
      <c r="I172" s="70">
        <v>0</v>
      </c>
      <c r="J172" s="70">
        <v>0</v>
      </c>
      <c r="K172" s="70">
        <f>SUM(H172:J172)</f>
        <v>19833000</v>
      </c>
      <c r="L172" s="56">
        <v>19833000</v>
      </c>
      <c r="M172" s="70">
        <v>19833000</v>
      </c>
      <c r="N172" s="60"/>
      <c r="O172" s="58" t="s">
        <v>275</v>
      </c>
      <c r="P172" s="32" t="s">
        <v>457</v>
      </c>
      <c r="Q172" s="32" t="s">
        <v>458</v>
      </c>
      <c r="R172" s="30" t="s">
        <v>24</v>
      </c>
      <c r="S172" s="30"/>
      <c r="T172" s="32" t="s">
        <v>862</v>
      </c>
    </row>
    <row r="173" spans="1:20" ht="17.25" customHeight="1">
      <c r="A173" s="32">
        <v>2023</v>
      </c>
      <c r="B173" s="32">
        <v>10</v>
      </c>
      <c r="C173" s="32" t="s">
        <v>14</v>
      </c>
      <c r="D173" s="58" t="s">
        <v>891</v>
      </c>
      <c r="E173" s="59" t="s">
        <v>65</v>
      </c>
      <c r="F173" s="58" t="s">
        <v>36</v>
      </c>
      <c r="G173" s="58" t="s">
        <v>52</v>
      </c>
      <c r="H173" s="70">
        <v>9437000</v>
      </c>
      <c r="I173" s="70">
        <v>17596000</v>
      </c>
      <c r="J173" s="70">
        <v>0</v>
      </c>
      <c r="K173" s="70">
        <f>SUM(H173:J173)</f>
        <v>27033000</v>
      </c>
      <c r="L173" s="56">
        <v>9437000</v>
      </c>
      <c r="M173" s="70">
        <v>17596000</v>
      </c>
      <c r="N173" s="60"/>
      <c r="O173" s="58" t="s">
        <v>275</v>
      </c>
      <c r="P173" s="32" t="s">
        <v>457</v>
      </c>
      <c r="Q173" s="32" t="s">
        <v>458</v>
      </c>
      <c r="R173" s="30" t="s">
        <v>24</v>
      </c>
      <c r="S173" s="30"/>
      <c r="T173" s="32" t="s">
        <v>862</v>
      </c>
    </row>
    <row r="174" spans="1:20" ht="17.25" customHeight="1">
      <c r="A174" s="32">
        <v>2023</v>
      </c>
      <c r="B174" s="32">
        <v>10</v>
      </c>
      <c r="C174" s="32" t="s">
        <v>14</v>
      </c>
      <c r="D174" s="58" t="s">
        <v>892</v>
      </c>
      <c r="E174" s="59" t="s">
        <v>65</v>
      </c>
      <c r="F174" s="58" t="s">
        <v>16</v>
      </c>
      <c r="G174" s="58" t="s">
        <v>676</v>
      </c>
      <c r="H174" s="70">
        <v>400000000</v>
      </c>
      <c r="I174" s="70">
        <v>100000000</v>
      </c>
      <c r="J174" s="70">
        <v>0</v>
      </c>
      <c r="K174" s="70">
        <f>SUM(H174:J174)</f>
        <v>500000000</v>
      </c>
      <c r="L174" s="56">
        <v>500000000</v>
      </c>
      <c r="M174" s="70">
        <v>500000000</v>
      </c>
      <c r="N174" s="60"/>
      <c r="O174" s="58" t="s">
        <v>68</v>
      </c>
      <c r="P174" s="32" t="s">
        <v>199</v>
      </c>
      <c r="Q174" s="32" t="s">
        <v>200</v>
      </c>
      <c r="R174" s="30" t="s">
        <v>24</v>
      </c>
      <c r="S174" s="30"/>
      <c r="T174" s="32" t="s">
        <v>862</v>
      </c>
    </row>
    <row r="175" spans="1:20" ht="17.25" customHeight="1">
      <c r="A175" s="32">
        <v>2023</v>
      </c>
      <c r="B175" s="32">
        <v>10</v>
      </c>
      <c r="C175" s="32" t="s">
        <v>14</v>
      </c>
      <c r="D175" s="58" t="s">
        <v>893</v>
      </c>
      <c r="E175" s="59" t="s">
        <v>65</v>
      </c>
      <c r="F175" s="58" t="s">
        <v>16</v>
      </c>
      <c r="G175" s="58" t="s">
        <v>676</v>
      </c>
      <c r="H175" s="70">
        <v>50000000</v>
      </c>
      <c r="I175" s="70">
        <v>0</v>
      </c>
      <c r="J175" s="70">
        <v>0</v>
      </c>
      <c r="K175" s="70">
        <f>SUM(H175:J175)</f>
        <v>50000000</v>
      </c>
      <c r="L175" s="56">
        <v>50000000</v>
      </c>
      <c r="M175" s="70">
        <v>50000000</v>
      </c>
      <c r="N175" s="60"/>
      <c r="O175" s="58" t="s">
        <v>68</v>
      </c>
      <c r="P175" s="32" t="s">
        <v>199</v>
      </c>
      <c r="Q175" s="32" t="s">
        <v>200</v>
      </c>
      <c r="R175" s="30" t="s">
        <v>24</v>
      </c>
      <c r="S175" s="30"/>
      <c r="T175" s="32" t="s">
        <v>862</v>
      </c>
    </row>
    <row r="176" spans="1:20" ht="17.25" customHeight="1">
      <c r="A176" s="32">
        <v>2023</v>
      </c>
      <c r="B176" s="32">
        <v>10</v>
      </c>
      <c r="C176" s="32" t="s">
        <v>15</v>
      </c>
      <c r="D176" s="58" t="s">
        <v>894</v>
      </c>
      <c r="E176" s="59" t="s">
        <v>65</v>
      </c>
      <c r="F176" s="58" t="s">
        <v>66</v>
      </c>
      <c r="G176" s="58" t="s">
        <v>51</v>
      </c>
      <c r="H176" s="70">
        <v>8677449000</v>
      </c>
      <c r="I176" s="70">
        <v>5310538000</v>
      </c>
      <c r="J176" s="70">
        <v>0</v>
      </c>
      <c r="K176" s="70">
        <v>13987987000</v>
      </c>
      <c r="L176" s="56">
        <v>700000000</v>
      </c>
      <c r="M176" s="70">
        <f>K176</f>
        <v>13987987000</v>
      </c>
      <c r="N176" s="60"/>
      <c r="O176" s="58" t="s">
        <v>895</v>
      </c>
      <c r="P176" s="32" t="s">
        <v>484</v>
      </c>
      <c r="Q176" s="32" t="s">
        <v>485</v>
      </c>
      <c r="R176" s="30" t="s">
        <v>24</v>
      </c>
      <c r="S176" s="30"/>
      <c r="T176" s="32"/>
    </row>
    <row r="177" spans="1:20" ht="17.25" customHeight="1">
      <c r="A177" s="32">
        <v>2023</v>
      </c>
      <c r="B177" s="32">
        <v>10</v>
      </c>
      <c r="C177" s="32" t="s">
        <v>14</v>
      </c>
      <c r="D177" s="58" t="s">
        <v>896</v>
      </c>
      <c r="E177" s="59" t="s">
        <v>65</v>
      </c>
      <c r="F177" s="58" t="s">
        <v>16</v>
      </c>
      <c r="G177" s="58" t="s">
        <v>676</v>
      </c>
      <c r="H177" s="70">
        <v>120000000</v>
      </c>
      <c r="I177" s="70">
        <v>25000000</v>
      </c>
      <c r="J177" s="70">
        <v>6000000</v>
      </c>
      <c r="K177" s="70">
        <v>151000000</v>
      </c>
      <c r="L177" s="56">
        <v>120000000</v>
      </c>
      <c r="M177" s="70">
        <v>0</v>
      </c>
      <c r="N177" s="60"/>
      <c r="O177" s="58" t="s">
        <v>897</v>
      </c>
      <c r="P177" s="32" t="s">
        <v>85</v>
      </c>
      <c r="Q177" s="32" t="s">
        <v>898</v>
      </c>
      <c r="R177" s="30" t="s">
        <v>24</v>
      </c>
      <c r="S177" s="30"/>
      <c r="T177" s="32" t="s">
        <v>862</v>
      </c>
    </row>
    <row r="178" spans="1:20" ht="17.25" customHeight="1">
      <c r="A178" s="32">
        <v>2023</v>
      </c>
      <c r="B178" s="32">
        <v>10</v>
      </c>
      <c r="C178" s="32" t="s">
        <v>14</v>
      </c>
      <c r="D178" s="58" t="s">
        <v>899</v>
      </c>
      <c r="E178" s="59" t="s">
        <v>65</v>
      </c>
      <c r="F178" s="58" t="s">
        <v>16</v>
      </c>
      <c r="G178" s="58" t="s">
        <v>676</v>
      </c>
      <c r="H178" s="70">
        <v>120000000</v>
      </c>
      <c r="I178" s="70">
        <v>28000000</v>
      </c>
      <c r="J178" s="70">
        <v>9000000</v>
      </c>
      <c r="K178" s="70">
        <v>157000000</v>
      </c>
      <c r="L178" s="56">
        <v>120000000</v>
      </c>
      <c r="M178" s="70">
        <v>0</v>
      </c>
      <c r="N178" s="60"/>
      <c r="O178" s="58" t="s">
        <v>897</v>
      </c>
      <c r="P178" s="32" t="s">
        <v>85</v>
      </c>
      <c r="Q178" s="32" t="s">
        <v>898</v>
      </c>
      <c r="R178" s="30" t="s">
        <v>24</v>
      </c>
      <c r="S178" s="30"/>
      <c r="T178" s="32" t="s">
        <v>862</v>
      </c>
    </row>
    <row r="179" spans="1:20" ht="17.25" customHeight="1">
      <c r="A179" s="32">
        <v>2023</v>
      </c>
      <c r="B179" s="32">
        <v>10</v>
      </c>
      <c r="C179" s="32" t="s">
        <v>14</v>
      </c>
      <c r="D179" s="58" t="s">
        <v>900</v>
      </c>
      <c r="E179" s="59" t="s">
        <v>65</v>
      </c>
      <c r="F179" s="58" t="s">
        <v>16</v>
      </c>
      <c r="G179" s="58" t="s">
        <v>52</v>
      </c>
      <c r="H179" s="70">
        <v>250000000</v>
      </c>
      <c r="I179" s="70">
        <v>50000000</v>
      </c>
      <c r="J179" s="70">
        <v>0</v>
      </c>
      <c r="K179" s="70">
        <f t="shared" ref="K179:K184" si="4">SUM(H179:J179)</f>
        <v>300000000</v>
      </c>
      <c r="L179" s="56">
        <v>300000000</v>
      </c>
      <c r="M179" s="70">
        <v>300000000</v>
      </c>
      <c r="N179" s="60"/>
      <c r="O179" s="58" t="s">
        <v>901</v>
      </c>
      <c r="P179" s="32" t="s">
        <v>902</v>
      </c>
      <c r="Q179" s="32" t="s">
        <v>903</v>
      </c>
      <c r="R179" s="30" t="s">
        <v>24</v>
      </c>
      <c r="S179" s="30"/>
      <c r="T179" s="32" t="s">
        <v>862</v>
      </c>
    </row>
    <row r="180" spans="1:20" ht="17.25" customHeight="1">
      <c r="A180" s="32">
        <v>2023</v>
      </c>
      <c r="B180" s="32">
        <v>10</v>
      </c>
      <c r="C180" s="32" t="s">
        <v>14</v>
      </c>
      <c r="D180" s="58" t="s">
        <v>904</v>
      </c>
      <c r="E180" s="59" t="s">
        <v>65</v>
      </c>
      <c r="F180" s="58" t="s">
        <v>16</v>
      </c>
      <c r="G180" s="58" t="s">
        <v>52</v>
      </c>
      <c r="H180" s="70">
        <v>150000000</v>
      </c>
      <c r="I180" s="70">
        <v>50000000</v>
      </c>
      <c r="J180" s="70">
        <v>0</v>
      </c>
      <c r="K180" s="70">
        <f t="shared" si="4"/>
        <v>200000000</v>
      </c>
      <c r="L180" s="56">
        <v>200000000</v>
      </c>
      <c r="M180" s="70">
        <v>200000000</v>
      </c>
      <c r="N180" s="60"/>
      <c r="O180" s="58" t="s">
        <v>901</v>
      </c>
      <c r="P180" s="32" t="s">
        <v>902</v>
      </c>
      <c r="Q180" s="32" t="s">
        <v>903</v>
      </c>
      <c r="R180" s="30" t="s">
        <v>24</v>
      </c>
      <c r="S180" s="30"/>
      <c r="T180" s="32" t="s">
        <v>862</v>
      </c>
    </row>
    <row r="181" spans="1:20" ht="17.25" customHeight="1">
      <c r="A181" s="32">
        <v>2023</v>
      </c>
      <c r="B181" s="32">
        <v>10</v>
      </c>
      <c r="C181" s="32" t="s">
        <v>14</v>
      </c>
      <c r="D181" s="58" t="s">
        <v>905</v>
      </c>
      <c r="E181" s="59" t="s">
        <v>48</v>
      </c>
      <c r="F181" s="58" t="s">
        <v>17</v>
      </c>
      <c r="G181" s="58" t="s">
        <v>51</v>
      </c>
      <c r="H181" s="56">
        <v>395362000</v>
      </c>
      <c r="I181" s="56">
        <v>57221000</v>
      </c>
      <c r="J181" s="56">
        <v>0</v>
      </c>
      <c r="K181" s="56">
        <f t="shared" si="4"/>
        <v>452583000</v>
      </c>
      <c r="L181" s="56">
        <v>395362000</v>
      </c>
      <c r="M181" s="56">
        <v>0</v>
      </c>
      <c r="N181" s="60"/>
      <c r="O181" s="58" t="s">
        <v>906</v>
      </c>
      <c r="P181" s="32" t="s">
        <v>907</v>
      </c>
      <c r="Q181" s="32" t="s">
        <v>908</v>
      </c>
      <c r="R181" s="30" t="s">
        <v>24</v>
      </c>
      <c r="S181" s="30"/>
      <c r="T181" s="32"/>
    </row>
    <row r="182" spans="1:20" ht="17.25" customHeight="1">
      <c r="A182" s="32">
        <v>2023</v>
      </c>
      <c r="B182" s="32">
        <v>10</v>
      </c>
      <c r="C182" s="32" t="s">
        <v>14</v>
      </c>
      <c r="D182" s="58" t="s">
        <v>909</v>
      </c>
      <c r="E182" s="59" t="s">
        <v>48</v>
      </c>
      <c r="F182" s="58" t="s">
        <v>35</v>
      </c>
      <c r="G182" s="58" t="s">
        <v>52</v>
      </c>
      <c r="H182" s="56">
        <v>30879000</v>
      </c>
      <c r="I182" s="56">
        <v>0</v>
      </c>
      <c r="J182" s="56">
        <v>0</v>
      </c>
      <c r="K182" s="56">
        <f t="shared" si="4"/>
        <v>30879000</v>
      </c>
      <c r="L182" s="56">
        <v>30879000</v>
      </c>
      <c r="M182" s="56">
        <v>0</v>
      </c>
      <c r="N182" s="60"/>
      <c r="O182" s="58" t="s">
        <v>906</v>
      </c>
      <c r="P182" s="32" t="s">
        <v>907</v>
      </c>
      <c r="Q182" s="32" t="s">
        <v>908</v>
      </c>
      <c r="R182" s="30" t="s">
        <v>24</v>
      </c>
      <c r="S182" s="30"/>
      <c r="T182" s="32"/>
    </row>
    <row r="183" spans="1:20" ht="17.25" customHeight="1">
      <c r="A183" s="32">
        <v>2023</v>
      </c>
      <c r="B183" s="32">
        <v>10</v>
      </c>
      <c r="C183" s="32" t="s">
        <v>15</v>
      </c>
      <c r="D183" s="58" t="s">
        <v>910</v>
      </c>
      <c r="E183" s="59" t="s">
        <v>48</v>
      </c>
      <c r="F183" s="58" t="s">
        <v>62</v>
      </c>
      <c r="G183" s="58" t="s">
        <v>52</v>
      </c>
      <c r="H183" s="56">
        <v>44000000</v>
      </c>
      <c r="I183" s="56">
        <v>0</v>
      </c>
      <c r="J183" s="56">
        <v>0</v>
      </c>
      <c r="K183" s="56">
        <f t="shared" si="4"/>
        <v>44000000</v>
      </c>
      <c r="L183" s="56">
        <v>0</v>
      </c>
      <c r="M183" s="56">
        <v>0</v>
      </c>
      <c r="N183" s="60"/>
      <c r="O183" s="58" t="s">
        <v>911</v>
      </c>
      <c r="P183" s="32" t="s">
        <v>912</v>
      </c>
      <c r="Q183" s="32" t="s">
        <v>913</v>
      </c>
      <c r="R183" s="30" t="s">
        <v>24</v>
      </c>
      <c r="S183" s="30"/>
      <c r="T183" s="32" t="s">
        <v>539</v>
      </c>
    </row>
    <row r="184" spans="1:20" ht="17.25" customHeight="1">
      <c r="A184" s="32">
        <v>2023</v>
      </c>
      <c r="B184" s="32">
        <v>10</v>
      </c>
      <c r="C184" s="32" t="s">
        <v>15</v>
      </c>
      <c r="D184" s="58" t="s">
        <v>914</v>
      </c>
      <c r="E184" s="59" t="s">
        <v>48</v>
      </c>
      <c r="F184" s="58" t="s">
        <v>62</v>
      </c>
      <c r="G184" s="58" t="s">
        <v>52</v>
      </c>
      <c r="H184" s="56">
        <v>9000000</v>
      </c>
      <c r="I184" s="56"/>
      <c r="J184" s="56"/>
      <c r="K184" s="56">
        <f t="shared" si="4"/>
        <v>9000000</v>
      </c>
      <c r="L184" s="56">
        <v>9000000</v>
      </c>
      <c r="M184" s="56"/>
      <c r="N184" s="60"/>
      <c r="O184" s="58" t="s">
        <v>915</v>
      </c>
      <c r="P184" s="32" t="s">
        <v>916</v>
      </c>
      <c r="Q184" s="32" t="s">
        <v>917</v>
      </c>
      <c r="R184" s="30" t="s">
        <v>44</v>
      </c>
      <c r="S184" s="30"/>
      <c r="T184" s="32"/>
    </row>
    <row r="185" spans="1:20" ht="17.25" customHeight="1">
      <c r="A185" s="32">
        <v>2023</v>
      </c>
      <c r="B185" s="32">
        <v>10</v>
      </c>
      <c r="C185" s="32" t="s">
        <v>14</v>
      </c>
      <c r="D185" s="58" t="s">
        <v>438</v>
      </c>
      <c r="E185" s="59" t="s">
        <v>64</v>
      </c>
      <c r="F185" s="58" t="s">
        <v>16</v>
      </c>
      <c r="G185" s="58" t="s">
        <v>51</v>
      </c>
      <c r="H185" s="56">
        <v>124608000</v>
      </c>
      <c r="I185" s="56">
        <v>42516000</v>
      </c>
      <c r="J185" s="56">
        <v>14000000</v>
      </c>
      <c r="K185" s="56">
        <v>181124000</v>
      </c>
      <c r="L185" s="56">
        <v>181124000</v>
      </c>
      <c r="M185" s="56">
        <v>0</v>
      </c>
      <c r="N185" s="60"/>
      <c r="O185" s="58" t="s">
        <v>162</v>
      </c>
      <c r="P185" s="32" t="s">
        <v>439</v>
      </c>
      <c r="Q185" s="32" t="s">
        <v>281</v>
      </c>
      <c r="R185" s="30" t="s">
        <v>24</v>
      </c>
      <c r="S185" s="30"/>
      <c r="T185" s="32"/>
    </row>
    <row r="186" spans="1:20" ht="17.25" customHeight="1">
      <c r="A186" s="32">
        <v>2023</v>
      </c>
      <c r="B186" s="32">
        <v>10</v>
      </c>
      <c r="C186" s="32" t="s">
        <v>14</v>
      </c>
      <c r="D186" s="58" t="s">
        <v>918</v>
      </c>
      <c r="E186" s="59" t="s">
        <v>64</v>
      </c>
      <c r="F186" s="58" t="s">
        <v>71</v>
      </c>
      <c r="G186" s="58" t="s">
        <v>51</v>
      </c>
      <c r="H186" s="56">
        <v>60488000</v>
      </c>
      <c r="I186" s="56">
        <v>26478000</v>
      </c>
      <c r="J186" s="56">
        <v>0</v>
      </c>
      <c r="K186" s="56">
        <f>SUM(H186:J186)</f>
        <v>86966000</v>
      </c>
      <c r="L186" s="56">
        <v>60488000</v>
      </c>
      <c r="M186" s="56">
        <v>86966000</v>
      </c>
      <c r="N186" s="60"/>
      <c r="O186" s="58" t="s">
        <v>919</v>
      </c>
      <c r="P186" s="32" t="s">
        <v>920</v>
      </c>
      <c r="Q186" s="32" t="s">
        <v>921</v>
      </c>
      <c r="R186" s="30" t="s">
        <v>24</v>
      </c>
      <c r="S186" s="30"/>
      <c r="T186" s="32"/>
    </row>
    <row r="187" spans="1:20" ht="17.25" customHeight="1">
      <c r="A187" s="32">
        <v>2023</v>
      </c>
      <c r="B187" s="32">
        <v>10</v>
      </c>
      <c r="C187" s="32" t="s">
        <v>14</v>
      </c>
      <c r="D187" s="58" t="s">
        <v>922</v>
      </c>
      <c r="E187" s="59" t="s">
        <v>64</v>
      </c>
      <c r="F187" s="58" t="s">
        <v>71</v>
      </c>
      <c r="G187" s="58" t="s">
        <v>51</v>
      </c>
      <c r="H187" s="56">
        <v>60607000</v>
      </c>
      <c r="I187" s="56">
        <v>30320000</v>
      </c>
      <c r="J187" s="56">
        <v>0</v>
      </c>
      <c r="K187" s="56">
        <f>SUM(H187:J187)</f>
        <v>90927000</v>
      </c>
      <c r="L187" s="56">
        <v>60607000</v>
      </c>
      <c r="M187" s="56">
        <v>90927000</v>
      </c>
      <c r="N187" s="60"/>
      <c r="O187" s="58" t="s">
        <v>919</v>
      </c>
      <c r="P187" s="32" t="s">
        <v>920</v>
      </c>
      <c r="Q187" s="32" t="s">
        <v>921</v>
      </c>
      <c r="R187" s="30" t="s">
        <v>24</v>
      </c>
      <c r="S187" s="30"/>
      <c r="T187" s="32"/>
    </row>
    <row r="188" spans="1:20" ht="17.25" customHeight="1">
      <c r="A188" s="32">
        <v>2023</v>
      </c>
      <c r="B188" s="32">
        <v>10</v>
      </c>
      <c r="C188" s="32" t="s">
        <v>14</v>
      </c>
      <c r="D188" s="58" t="s">
        <v>923</v>
      </c>
      <c r="E188" s="59" t="s">
        <v>64</v>
      </c>
      <c r="F188" s="58" t="s">
        <v>16</v>
      </c>
      <c r="G188" s="58" t="s">
        <v>52</v>
      </c>
      <c r="H188" s="56">
        <v>21000000</v>
      </c>
      <c r="I188" s="56">
        <v>0</v>
      </c>
      <c r="J188" s="56">
        <v>0</v>
      </c>
      <c r="K188" s="56">
        <f>SUM(H188:J188)</f>
        <v>21000000</v>
      </c>
      <c r="L188" s="56">
        <v>21000000</v>
      </c>
      <c r="M188" s="56">
        <v>0</v>
      </c>
      <c r="N188" s="60"/>
      <c r="O188" s="58" t="s">
        <v>924</v>
      </c>
      <c r="P188" s="32" t="s">
        <v>925</v>
      </c>
      <c r="Q188" s="32" t="s">
        <v>926</v>
      </c>
      <c r="R188" s="30" t="s">
        <v>24</v>
      </c>
      <c r="S188" s="30"/>
      <c r="T188" s="32" t="s">
        <v>539</v>
      </c>
    </row>
    <row r="189" spans="1:20" ht="17.25" customHeight="1">
      <c r="A189" s="32">
        <v>2023</v>
      </c>
      <c r="B189" s="32">
        <v>10</v>
      </c>
      <c r="C189" s="32" t="s">
        <v>14</v>
      </c>
      <c r="D189" s="58" t="s">
        <v>927</v>
      </c>
      <c r="E189" s="59" t="s">
        <v>928</v>
      </c>
      <c r="F189" s="58" t="s">
        <v>16</v>
      </c>
      <c r="G189" s="58" t="s">
        <v>50</v>
      </c>
      <c r="H189" s="56">
        <v>3918470000</v>
      </c>
      <c r="I189" s="56">
        <v>132410000</v>
      </c>
      <c r="J189" s="56">
        <v>0</v>
      </c>
      <c r="K189" s="56">
        <f>SUM(H189:J189)</f>
        <v>4050880000</v>
      </c>
      <c r="L189" s="56">
        <v>1000000000</v>
      </c>
      <c r="M189" s="56">
        <v>4050880000</v>
      </c>
      <c r="N189" s="60"/>
      <c r="O189" s="58" t="s">
        <v>929</v>
      </c>
      <c r="P189" s="32" t="s">
        <v>930</v>
      </c>
      <c r="Q189" s="32" t="s">
        <v>931</v>
      </c>
      <c r="R189" s="30" t="s">
        <v>24</v>
      </c>
      <c r="S189" s="30"/>
      <c r="T189" s="32"/>
    </row>
    <row r="190" spans="1:20" ht="17.25" customHeight="1">
      <c r="A190" s="32">
        <v>2023</v>
      </c>
      <c r="B190" s="32">
        <v>10</v>
      </c>
      <c r="C190" s="32" t="s">
        <v>14</v>
      </c>
      <c r="D190" s="58" t="s">
        <v>932</v>
      </c>
      <c r="E190" s="59" t="s">
        <v>928</v>
      </c>
      <c r="F190" s="58" t="s">
        <v>16</v>
      </c>
      <c r="G190" s="58" t="s">
        <v>50</v>
      </c>
      <c r="H190" s="56">
        <v>39502000</v>
      </c>
      <c r="I190" s="56">
        <v>25642000</v>
      </c>
      <c r="J190" s="56">
        <v>4158000</v>
      </c>
      <c r="K190" s="56">
        <f>SUM(H190:J190)</f>
        <v>69302000</v>
      </c>
      <c r="L190" s="56">
        <v>80000000</v>
      </c>
      <c r="M190" s="56">
        <v>80000000</v>
      </c>
      <c r="N190" s="60"/>
      <c r="O190" s="58" t="s">
        <v>933</v>
      </c>
      <c r="P190" s="32" t="s">
        <v>934</v>
      </c>
      <c r="Q190" s="32" t="s">
        <v>935</v>
      </c>
      <c r="R190" s="30" t="s">
        <v>552</v>
      </c>
      <c r="S190" s="30"/>
      <c r="T190" s="32"/>
    </row>
    <row r="191" spans="1:20" ht="17.25" customHeight="1">
      <c r="A191" s="32">
        <v>2023</v>
      </c>
      <c r="B191" s="32">
        <v>10</v>
      </c>
      <c r="C191" s="32" t="s">
        <v>14</v>
      </c>
      <c r="D191" s="58" t="s">
        <v>936</v>
      </c>
      <c r="E191" s="59" t="s">
        <v>64</v>
      </c>
      <c r="F191" s="58" t="s">
        <v>16</v>
      </c>
      <c r="G191" s="58" t="s">
        <v>52</v>
      </c>
      <c r="H191" s="56">
        <v>10972000</v>
      </c>
      <c r="I191" s="56">
        <v>0</v>
      </c>
      <c r="J191" s="56">
        <v>0</v>
      </c>
      <c r="K191" s="56">
        <v>10972000</v>
      </c>
      <c r="L191" s="56">
        <v>10972000</v>
      </c>
      <c r="M191" s="56">
        <v>0</v>
      </c>
      <c r="N191" s="60"/>
      <c r="O191" s="58" t="s">
        <v>937</v>
      </c>
      <c r="P191" s="32" t="s">
        <v>440</v>
      </c>
      <c r="Q191" s="32" t="s">
        <v>441</v>
      </c>
      <c r="R191" s="30" t="s">
        <v>24</v>
      </c>
      <c r="S191" s="30"/>
      <c r="T191" s="32" t="s">
        <v>539</v>
      </c>
    </row>
    <row r="192" spans="1:20" ht="17.25" customHeight="1">
      <c r="A192" s="32">
        <v>2023</v>
      </c>
      <c r="B192" s="32">
        <v>10</v>
      </c>
      <c r="C192" s="32" t="s">
        <v>14</v>
      </c>
      <c r="D192" s="58" t="s">
        <v>938</v>
      </c>
      <c r="E192" s="59" t="s">
        <v>64</v>
      </c>
      <c r="F192" s="58" t="s">
        <v>16</v>
      </c>
      <c r="G192" s="58" t="s">
        <v>52</v>
      </c>
      <c r="H192" s="56">
        <v>12607000</v>
      </c>
      <c r="I192" s="56">
        <v>0</v>
      </c>
      <c r="J192" s="56">
        <v>0</v>
      </c>
      <c r="K192" s="56">
        <v>12607000</v>
      </c>
      <c r="L192" s="56">
        <v>12607000</v>
      </c>
      <c r="M192" s="56">
        <v>0</v>
      </c>
      <c r="N192" s="60"/>
      <c r="O192" s="58" t="s">
        <v>937</v>
      </c>
      <c r="P192" s="32" t="s">
        <v>440</v>
      </c>
      <c r="Q192" s="32" t="s">
        <v>441</v>
      </c>
      <c r="R192" s="30" t="s">
        <v>24</v>
      </c>
      <c r="S192" s="30"/>
      <c r="T192" s="32" t="s">
        <v>70</v>
      </c>
    </row>
    <row r="193" spans="1:20" ht="17.25" customHeight="1">
      <c r="A193" s="32">
        <v>2023</v>
      </c>
      <c r="B193" s="32">
        <v>10</v>
      </c>
      <c r="C193" s="32" t="s">
        <v>14</v>
      </c>
      <c r="D193" s="58" t="s">
        <v>939</v>
      </c>
      <c r="E193" s="59" t="s">
        <v>64</v>
      </c>
      <c r="F193" s="58" t="s">
        <v>16</v>
      </c>
      <c r="G193" s="58" t="s">
        <v>52</v>
      </c>
      <c r="H193" s="56">
        <v>13796000</v>
      </c>
      <c r="I193" s="56">
        <v>0</v>
      </c>
      <c r="J193" s="56">
        <v>0</v>
      </c>
      <c r="K193" s="56">
        <v>13796000</v>
      </c>
      <c r="L193" s="56">
        <v>13796000</v>
      </c>
      <c r="M193" s="56">
        <v>0</v>
      </c>
      <c r="N193" s="60"/>
      <c r="O193" s="58" t="s">
        <v>937</v>
      </c>
      <c r="P193" s="32" t="s">
        <v>440</v>
      </c>
      <c r="Q193" s="32" t="s">
        <v>441</v>
      </c>
      <c r="R193" s="30" t="s">
        <v>24</v>
      </c>
      <c r="S193" s="30"/>
      <c r="T193" s="32" t="s">
        <v>70</v>
      </c>
    </row>
    <row r="194" spans="1:20" ht="17.25" customHeight="1">
      <c r="A194" s="32">
        <v>2023</v>
      </c>
      <c r="B194" s="32">
        <v>10</v>
      </c>
      <c r="C194" s="32" t="s">
        <v>14</v>
      </c>
      <c r="D194" s="58" t="s">
        <v>940</v>
      </c>
      <c r="E194" s="59" t="s">
        <v>74</v>
      </c>
      <c r="F194" s="58" t="s">
        <v>16</v>
      </c>
      <c r="G194" s="58" t="s">
        <v>52</v>
      </c>
      <c r="H194" s="56">
        <v>20000000</v>
      </c>
      <c r="I194" s="56">
        <v>0</v>
      </c>
      <c r="J194" s="56">
        <v>0</v>
      </c>
      <c r="K194" s="56">
        <v>20000000</v>
      </c>
      <c r="L194" s="56">
        <v>20000000</v>
      </c>
      <c r="M194" s="56">
        <v>0</v>
      </c>
      <c r="N194" s="60"/>
      <c r="O194" s="58" t="s">
        <v>937</v>
      </c>
      <c r="P194" s="32" t="s">
        <v>442</v>
      </c>
      <c r="Q194" s="32" t="s">
        <v>941</v>
      </c>
      <c r="R194" s="30" t="s">
        <v>24</v>
      </c>
      <c r="S194" s="30"/>
      <c r="T194" s="32" t="s">
        <v>70</v>
      </c>
    </row>
    <row r="195" spans="1:20" ht="17.25" customHeight="1">
      <c r="A195" s="32">
        <v>2023</v>
      </c>
      <c r="B195" s="32">
        <v>10</v>
      </c>
      <c r="C195" s="32" t="s">
        <v>15</v>
      </c>
      <c r="D195" s="58" t="s">
        <v>942</v>
      </c>
      <c r="E195" s="59" t="s">
        <v>64</v>
      </c>
      <c r="F195" s="58" t="s">
        <v>16</v>
      </c>
      <c r="G195" s="58" t="s">
        <v>50</v>
      </c>
      <c r="H195" s="56">
        <v>197000000</v>
      </c>
      <c r="I195" s="56">
        <v>0</v>
      </c>
      <c r="J195" s="56">
        <v>0</v>
      </c>
      <c r="K195" s="56">
        <f>SUM(H195:J195)</f>
        <v>197000000</v>
      </c>
      <c r="L195" s="56">
        <v>0</v>
      </c>
      <c r="M195" s="56">
        <v>0</v>
      </c>
      <c r="N195" s="60"/>
      <c r="O195" s="58" t="s">
        <v>943</v>
      </c>
      <c r="P195" s="32" t="s">
        <v>944</v>
      </c>
      <c r="Q195" s="32" t="s">
        <v>945</v>
      </c>
      <c r="R195" s="30" t="s">
        <v>24</v>
      </c>
      <c r="S195" s="30"/>
      <c r="T195" s="32"/>
    </row>
    <row r="196" spans="1:20" ht="17.25" customHeight="1">
      <c r="A196" s="32">
        <v>2023</v>
      </c>
      <c r="B196" s="32">
        <v>10</v>
      </c>
      <c r="C196" s="32" t="s">
        <v>15</v>
      </c>
      <c r="D196" s="58" t="s">
        <v>946</v>
      </c>
      <c r="E196" s="59" t="s">
        <v>64</v>
      </c>
      <c r="F196" s="58" t="s">
        <v>62</v>
      </c>
      <c r="G196" s="58" t="s">
        <v>52</v>
      </c>
      <c r="H196" s="56">
        <v>10000000</v>
      </c>
      <c r="I196" s="56">
        <v>0</v>
      </c>
      <c r="J196" s="56">
        <v>0</v>
      </c>
      <c r="K196" s="56">
        <v>10000000</v>
      </c>
      <c r="L196" s="56">
        <v>0</v>
      </c>
      <c r="M196" s="56">
        <v>0</v>
      </c>
      <c r="N196" s="60"/>
      <c r="O196" s="58" t="s">
        <v>943</v>
      </c>
      <c r="P196" s="32" t="s">
        <v>947</v>
      </c>
      <c r="Q196" s="32" t="s">
        <v>948</v>
      </c>
      <c r="R196" s="30" t="s">
        <v>24</v>
      </c>
      <c r="S196" s="30"/>
      <c r="T196" s="32" t="s">
        <v>539</v>
      </c>
    </row>
    <row r="197" spans="1:20" ht="17.25" customHeight="1">
      <c r="A197" s="32">
        <v>2023</v>
      </c>
      <c r="B197" s="32">
        <v>10</v>
      </c>
      <c r="C197" s="32" t="s">
        <v>14</v>
      </c>
      <c r="D197" s="62" t="s">
        <v>949</v>
      </c>
      <c r="E197" s="63" t="s">
        <v>46</v>
      </c>
      <c r="F197" s="62" t="s">
        <v>16</v>
      </c>
      <c r="G197" s="62" t="s">
        <v>51</v>
      </c>
      <c r="H197" s="64">
        <v>1011142000</v>
      </c>
      <c r="I197" s="64">
        <v>246138000</v>
      </c>
      <c r="J197" s="64">
        <v>78419000</v>
      </c>
      <c r="K197" s="64">
        <f>SUM(H197:J197)</f>
        <v>1335699000</v>
      </c>
      <c r="L197" s="64">
        <v>600000000</v>
      </c>
      <c r="M197" s="64">
        <v>1335699000</v>
      </c>
      <c r="N197" s="71"/>
      <c r="O197" s="62" t="s">
        <v>282</v>
      </c>
      <c r="P197" s="61" t="s">
        <v>950</v>
      </c>
      <c r="Q197" s="61" t="s">
        <v>951</v>
      </c>
      <c r="R197" s="30" t="s">
        <v>552</v>
      </c>
      <c r="S197" s="30"/>
      <c r="T197" s="32"/>
    </row>
    <row r="198" spans="1:20" ht="17.25" customHeight="1">
      <c r="A198" s="32">
        <v>2023</v>
      </c>
      <c r="B198" s="32">
        <v>10</v>
      </c>
      <c r="C198" s="32" t="s">
        <v>14</v>
      </c>
      <c r="D198" s="62" t="s">
        <v>952</v>
      </c>
      <c r="E198" s="63" t="s">
        <v>46</v>
      </c>
      <c r="F198" s="62" t="s">
        <v>16</v>
      </c>
      <c r="G198" s="62" t="s">
        <v>51</v>
      </c>
      <c r="H198" s="64">
        <v>522000000</v>
      </c>
      <c r="I198" s="64">
        <v>261000000</v>
      </c>
      <c r="J198" s="64">
        <v>0</v>
      </c>
      <c r="K198" s="64">
        <v>783000000</v>
      </c>
      <c r="L198" s="64">
        <v>522000000</v>
      </c>
      <c r="M198" s="64">
        <v>0</v>
      </c>
      <c r="N198" s="71"/>
      <c r="O198" s="62" t="s">
        <v>282</v>
      </c>
      <c r="P198" s="61" t="s">
        <v>953</v>
      </c>
      <c r="Q198" s="61" t="s">
        <v>954</v>
      </c>
      <c r="R198" s="30" t="s">
        <v>552</v>
      </c>
      <c r="S198" s="30"/>
      <c r="T198" s="32"/>
    </row>
    <row r="199" spans="1:20" ht="17.25" customHeight="1">
      <c r="A199" s="32">
        <v>2023</v>
      </c>
      <c r="B199" s="32">
        <v>10</v>
      </c>
      <c r="C199" s="32" t="s">
        <v>14</v>
      </c>
      <c r="D199" s="62" t="s">
        <v>955</v>
      </c>
      <c r="E199" s="63" t="s">
        <v>46</v>
      </c>
      <c r="F199" s="62" t="s">
        <v>16</v>
      </c>
      <c r="G199" s="62" t="s">
        <v>51</v>
      </c>
      <c r="H199" s="64">
        <v>530000000</v>
      </c>
      <c r="I199" s="64">
        <v>270000000</v>
      </c>
      <c r="J199" s="64">
        <v>0</v>
      </c>
      <c r="K199" s="64">
        <v>800000000</v>
      </c>
      <c r="L199" s="64">
        <v>530000000</v>
      </c>
      <c r="M199" s="64">
        <v>0</v>
      </c>
      <c r="N199" s="71"/>
      <c r="O199" s="62" t="s">
        <v>282</v>
      </c>
      <c r="P199" s="61" t="s">
        <v>953</v>
      </c>
      <c r="Q199" s="61" t="s">
        <v>954</v>
      </c>
      <c r="R199" s="30" t="s">
        <v>552</v>
      </c>
      <c r="S199" s="30"/>
      <c r="T199" s="32"/>
    </row>
    <row r="200" spans="1:20" ht="17.25" customHeight="1">
      <c r="A200" s="32">
        <v>2023</v>
      </c>
      <c r="B200" s="32">
        <v>10</v>
      </c>
      <c r="C200" s="32" t="s">
        <v>14</v>
      </c>
      <c r="D200" s="62" t="s">
        <v>956</v>
      </c>
      <c r="E200" s="63" t="s">
        <v>46</v>
      </c>
      <c r="F200" s="62" t="s">
        <v>16</v>
      </c>
      <c r="G200" s="62" t="s">
        <v>51</v>
      </c>
      <c r="H200" s="64">
        <v>330000000</v>
      </c>
      <c r="I200" s="64">
        <v>165000000</v>
      </c>
      <c r="J200" s="64">
        <v>0</v>
      </c>
      <c r="K200" s="64">
        <v>495000000</v>
      </c>
      <c r="L200" s="64">
        <v>330000000</v>
      </c>
      <c r="M200" s="64">
        <v>0</v>
      </c>
      <c r="N200" s="71"/>
      <c r="O200" s="62" t="s">
        <v>282</v>
      </c>
      <c r="P200" s="61" t="s">
        <v>953</v>
      </c>
      <c r="Q200" s="61" t="s">
        <v>954</v>
      </c>
      <c r="R200" s="30" t="s">
        <v>552</v>
      </c>
      <c r="S200" s="30"/>
      <c r="T200" s="32"/>
    </row>
    <row r="201" spans="1:20" ht="17.25" customHeight="1">
      <c r="A201" s="32">
        <v>2023</v>
      </c>
      <c r="B201" s="32">
        <v>10</v>
      </c>
      <c r="C201" s="32" t="s">
        <v>14</v>
      </c>
      <c r="D201" s="62" t="s">
        <v>957</v>
      </c>
      <c r="E201" s="63" t="s">
        <v>46</v>
      </c>
      <c r="F201" s="62" t="s">
        <v>16</v>
      </c>
      <c r="G201" s="62" t="s">
        <v>51</v>
      </c>
      <c r="H201" s="64">
        <v>120000000</v>
      </c>
      <c r="I201" s="64">
        <v>60000000</v>
      </c>
      <c r="J201" s="64">
        <v>0</v>
      </c>
      <c r="K201" s="64">
        <f t="shared" ref="K201:K222" si="5">SUM(H201:J201)</f>
        <v>180000000</v>
      </c>
      <c r="L201" s="64">
        <f>H201</f>
        <v>120000000</v>
      </c>
      <c r="M201" s="64">
        <v>0</v>
      </c>
      <c r="N201" s="71"/>
      <c r="O201" s="62" t="s">
        <v>282</v>
      </c>
      <c r="P201" s="61" t="s">
        <v>953</v>
      </c>
      <c r="Q201" s="61" t="s">
        <v>283</v>
      </c>
      <c r="R201" s="30" t="s">
        <v>552</v>
      </c>
      <c r="S201" s="30"/>
      <c r="T201" s="32"/>
    </row>
    <row r="202" spans="1:20" ht="17.25" customHeight="1">
      <c r="A202" s="32">
        <v>2023</v>
      </c>
      <c r="B202" s="32">
        <v>10</v>
      </c>
      <c r="C202" s="32" t="s">
        <v>14</v>
      </c>
      <c r="D202" s="62" t="s">
        <v>958</v>
      </c>
      <c r="E202" s="63" t="s">
        <v>959</v>
      </c>
      <c r="F202" s="62" t="s">
        <v>66</v>
      </c>
      <c r="G202" s="62" t="s">
        <v>51</v>
      </c>
      <c r="H202" s="64">
        <v>1263430000</v>
      </c>
      <c r="I202" s="64">
        <v>402193000</v>
      </c>
      <c r="J202" s="64">
        <v>275975000</v>
      </c>
      <c r="K202" s="64">
        <f t="shared" si="5"/>
        <v>1941598000</v>
      </c>
      <c r="L202" s="64">
        <v>1000000000</v>
      </c>
      <c r="M202" s="64">
        <f>K202</f>
        <v>1941598000</v>
      </c>
      <c r="N202" s="60"/>
      <c r="O202" s="62" t="s">
        <v>282</v>
      </c>
      <c r="P202" s="32" t="s">
        <v>960</v>
      </c>
      <c r="Q202" s="32" t="s">
        <v>961</v>
      </c>
      <c r="R202" s="30" t="s">
        <v>552</v>
      </c>
      <c r="S202" s="30"/>
      <c r="T202" s="32"/>
    </row>
    <row r="203" spans="1:20" ht="17.25" customHeight="1">
      <c r="A203" s="32">
        <v>2023</v>
      </c>
      <c r="B203" s="32">
        <v>10</v>
      </c>
      <c r="C203" s="32" t="s">
        <v>14</v>
      </c>
      <c r="D203" s="58" t="s">
        <v>962</v>
      </c>
      <c r="E203" s="59" t="s">
        <v>959</v>
      </c>
      <c r="F203" s="58" t="s">
        <v>66</v>
      </c>
      <c r="G203" s="58" t="s">
        <v>50</v>
      </c>
      <c r="H203" s="56">
        <v>900000000</v>
      </c>
      <c r="I203" s="56">
        <v>300000000</v>
      </c>
      <c r="J203" s="56">
        <v>150000000</v>
      </c>
      <c r="K203" s="56">
        <f t="shared" si="5"/>
        <v>1350000000</v>
      </c>
      <c r="L203" s="56">
        <v>200000000</v>
      </c>
      <c r="M203" s="56">
        <v>150000000</v>
      </c>
      <c r="N203" s="60"/>
      <c r="O203" s="58" t="s">
        <v>963</v>
      </c>
      <c r="P203" s="32" t="s">
        <v>964</v>
      </c>
      <c r="Q203" s="32" t="s">
        <v>965</v>
      </c>
      <c r="R203" s="30" t="s">
        <v>552</v>
      </c>
      <c r="S203" s="30"/>
      <c r="T203" s="32"/>
    </row>
    <row r="204" spans="1:20" ht="17.25" customHeight="1">
      <c r="A204" s="32">
        <v>2023</v>
      </c>
      <c r="B204" s="32">
        <v>10</v>
      </c>
      <c r="C204" s="32" t="s">
        <v>592</v>
      </c>
      <c r="D204" s="58" t="s">
        <v>962</v>
      </c>
      <c r="E204" s="59" t="s">
        <v>959</v>
      </c>
      <c r="F204" s="58" t="s">
        <v>35</v>
      </c>
      <c r="G204" s="58" t="s">
        <v>50</v>
      </c>
      <c r="H204" s="56">
        <v>100000000</v>
      </c>
      <c r="I204" s="56">
        <v>0</v>
      </c>
      <c r="J204" s="56">
        <v>0</v>
      </c>
      <c r="K204" s="56">
        <f t="shared" si="5"/>
        <v>100000000</v>
      </c>
      <c r="L204" s="56">
        <v>10000000</v>
      </c>
      <c r="M204" s="56">
        <v>75000000</v>
      </c>
      <c r="N204" s="60"/>
      <c r="O204" s="58" t="s">
        <v>963</v>
      </c>
      <c r="P204" s="32" t="s">
        <v>964</v>
      </c>
      <c r="Q204" s="32" t="s">
        <v>965</v>
      </c>
      <c r="R204" s="30" t="s">
        <v>552</v>
      </c>
      <c r="S204" s="30"/>
      <c r="T204" s="32"/>
    </row>
    <row r="205" spans="1:20" ht="17.25" customHeight="1">
      <c r="A205" s="32">
        <v>2023</v>
      </c>
      <c r="B205" s="32">
        <v>10</v>
      </c>
      <c r="C205" s="32" t="s">
        <v>592</v>
      </c>
      <c r="D205" s="58" t="s">
        <v>966</v>
      </c>
      <c r="E205" s="59" t="s">
        <v>959</v>
      </c>
      <c r="F205" s="58" t="s">
        <v>16</v>
      </c>
      <c r="G205" s="58" t="s">
        <v>50</v>
      </c>
      <c r="H205" s="56">
        <v>1345756000</v>
      </c>
      <c r="I205" s="56">
        <v>463634000</v>
      </c>
      <c r="J205" s="56">
        <v>0</v>
      </c>
      <c r="K205" s="56">
        <f t="shared" si="5"/>
        <v>1809390000</v>
      </c>
      <c r="L205" s="56">
        <v>500000000</v>
      </c>
      <c r="M205" s="56">
        <v>500000000</v>
      </c>
      <c r="N205" s="60"/>
      <c r="O205" s="58" t="s">
        <v>298</v>
      </c>
      <c r="P205" s="32" t="s">
        <v>967</v>
      </c>
      <c r="Q205" s="32" t="s">
        <v>299</v>
      </c>
      <c r="R205" s="30" t="s">
        <v>24</v>
      </c>
      <c r="S205" s="30"/>
      <c r="T205" s="32"/>
    </row>
    <row r="206" spans="1:20" ht="17.25" customHeight="1">
      <c r="A206" s="32">
        <v>2023</v>
      </c>
      <c r="B206" s="32">
        <v>10</v>
      </c>
      <c r="C206" s="32" t="s">
        <v>592</v>
      </c>
      <c r="D206" s="58" t="s">
        <v>968</v>
      </c>
      <c r="E206" s="59" t="s">
        <v>959</v>
      </c>
      <c r="F206" s="58" t="s">
        <v>35</v>
      </c>
      <c r="G206" s="58" t="s">
        <v>50</v>
      </c>
      <c r="H206" s="56">
        <v>100000000</v>
      </c>
      <c r="I206" s="56">
        <v>0</v>
      </c>
      <c r="J206" s="56">
        <v>0</v>
      </c>
      <c r="K206" s="56">
        <f t="shared" si="5"/>
        <v>100000000</v>
      </c>
      <c r="L206" s="56">
        <v>20000000</v>
      </c>
      <c r="M206" s="56">
        <v>100000000</v>
      </c>
      <c r="N206" s="60"/>
      <c r="O206" s="58" t="s">
        <v>298</v>
      </c>
      <c r="P206" s="32" t="s">
        <v>967</v>
      </c>
      <c r="Q206" s="32" t="s">
        <v>299</v>
      </c>
      <c r="R206" s="30" t="s">
        <v>24</v>
      </c>
      <c r="S206" s="30"/>
      <c r="T206" s="32"/>
    </row>
    <row r="207" spans="1:20" ht="17.25" customHeight="1">
      <c r="A207" s="32">
        <v>2023</v>
      </c>
      <c r="B207" s="32">
        <v>10</v>
      </c>
      <c r="C207" s="32" t="s">
        <v>592</v>
      </c>
      <c r="D207" s="58" t="s">
        <v>969</v>
      </c>
      <c r="E207" s="59" t="s">
        <v>959</v>
      </c>
      <c r="F207" s="58" t="s">
        <v>547</v>
      </c>
      <c r="G207" s="58" t="s">
        <v>548</v>
      </c>
      <c r="H207" s="56">
        <v>132321000</v>
      </c>
      <c r="I207" s="56">
        <v>17770000</v>
      </c>
      <c r="J207" s="56">
        <v>0</v>
      </c>
      <c r="K207" s="56">
        <f t="shared" si="5"/>
        <v>150091000</v>
      </c>
      <c r="L207" s="56">
        <v>0</v>
      </c>
      <c r="M207" s="56">
        <v>0</v>
      </c>
      <c r="N207" s="60"/>
      <c r="O207" s="58" t="s">
        <v>298</v>
      </c>
      <c r="P207" s="32" t="s">
        <v>970</v>
      </c>
      <c r="Q207" s="32" t="s">
        <v>971</v>
      </c>
      <c r="R207" s="30" t="s">
        <v>552</v>
      </c>
      <c r="S207" s="30"/>
      <c r="T207" s="32"/>
    </row>
    <row r="208" spans="1:20" ht="17.25" customHeight="1">
      <c r="A208" s="32">
        <v>2023</v>
      </c>
      <c r="B208" s="32">
        <v>10</v>
      </c>
      <c r="C208" s="32" t="s">
        <v>14</v>
      </c>
      <c r="D208" s="62" t="s">
        <v>972</v>
      </c>
      <c r="E208" s="59" t="s">
        <v>46</v>
      </c>
      <c r="F208" s="58" t="s">
        <v>17</v>
      </c>
      <c r="G208" s="58" t="s">
        <v>50</v>
      </c>
      <c r="H208" s="56">
        <v>1282006000</v>
      </c>
      <c r="I208" s="56">
        <v>62270000</v>
      </c>
      <c r="J208" s="56">
        <v>1860000</v>
      </c>
      <c r="K208" s="56">
        <f t="shared" si="5"/>
        <v>1346136000</v>
      </c>
      <c r="L208" s="56"/>
      <c r="M208" s="56">
        <v>1346136000</v>
      </c>
      <c r="N208" s="60"/>
      <c r="O208" s="58" t="s">
        <v>973</v>
      </c>
      <c r="P208" s="32" t="s">
        <v>974</v>
      </c>
      <c r="Q208" s="32" t="s">
        <v>975</v>
      </c>
      <c r="R208" s="30" t="s">
        <v>24</v>
      </c>
      <c r="S208" s="30"/>
      <c r="T208" s="32"/>
    </row>
    <row r="209" spans="1:20" ht="17.25" customHeight="1">
      <c r="A209" s="32">
        <v>2023</v>
      </c>
      <c r="B209" s="32">
        <v>10</v>
      </c>
      <c r="C209" s="32" t="s">
        <v>14</v>
      </c>
      <c r="D209" s="62" t="s">
        <v>976</v>
      </c>
      <c r="E209" s="59" t="s">
        <v>46</v>
      </c>
      <c r="F209" s="58" t="s">
        <v>35</v>
      </c>
      <c r="G209" s="58" t="s">
        <v>50</v>
      </c>
      <c r="H209" s="56">
        <v>130086000</v>
      </c>
      <c r="I209" s="56">
        <v>19954000</v>
      </c>
      <c r="J209" s="56">
        <v>33824000</v>
      </c>
      <c r="K209" s="56">
        <f t="shared" si="5"/>
        <v>183864000</v>
      </c>
      <c r="L209" s="56"/>
      <c r="M209" s="56">
        <v>183864000</v>
      </c>
      <c r="N209" s="60"/>
      <c r="O209" s="58" t="s">
        <v>973</v>
      </c>
      <c r="P209" s="32" t="s">
        <v>974</v>
      </c>
      <c r="Q209" s="32" t="s">
        <v>975</v>
      </c>
      <c r="R209" s="30" t="s">
        <v>24</v>
      </c>
      <c r="S209" s="30"/>
      <c r="T209" s="32"/>
    </row>
    <row r="210" spans="1:20" ht="17.25" customHeight="1">
      <c r="A210" s="61">
        <v>2023</v>
      </c>
      <c r="B210" s="32">
        <v>10</v>
      </c>
      <c r="C210" s="61" t="s">
        <v>14</v>
      </c>
      <c r="D210" s="58" t="s">
        <v>977</v>
      </c>
      <c r="E210" s="63" t="s">
        <v>46</v>
      </c>
      <c r="F210" s="58" t="s">
        <v>36</v>
      </c>
      <c r="G210" s="58" t="s">
        <v>51</v>
      </c>
      <c r="H210" s="56">
        <v>103030000</v>
      </c>
      <c r="I210" s="56">
        <v>57297000</v>
      </c>
      <c r="J210" s="56">
        <v>0</v>
      </c>
      <c r="K210" s="56">
        <f t="shared" si="5"/>
        <v>160327000</v>
      </c>
      <c r="L210" s="56">
        <v>0</v>
      </c>
      <c r="M210" s="56">
        <v>160327000</v>
      </c>
      <c r="N210" s="60"/>
      <c r="O210" s="62" t="s">
        <v>284</v>
      </c>
      <c r="P210" s="32" t="s">
        <v>978</v>
      </c>
      <c r="Q210" s="32" t="s">
        <v>979</v>
      </c>
      <c r="R210" s="65" t="s">
        <v>24</v>
      </c>
      <c r="S210" s="30"/>
      <c r="T210" s="32"/>
    </row>
    <row r="211" spans="1:20" ht="17.25" customHeight="1">
      <c r="A211" s="61">
        <v>2023</v>
      </c>
      <c r="B211" s="32">
        <v>10</v>
      </c>
      <c r="C211" s="61" t="s">
        <v>14</v>
      </c>
      <c r="D211" s="58" t="s">
        <v>980</v>
      </c>
      <c r="E211" s="63" t="s">
        <v>46</v>
      </c>
      <c r="F211" s="58" t="s">
        <v>37</v>
      </c>
      <c r="G211" s="58" t="s">
        <v>51</v>
      </c>
      <c r="H211" s="56">
        <v>57511000</v>
      </c>
      <c r="I211" s="56">
        <v>0</v>
      </c>
      <c r="J211" s="56">
        <v>0</v>
      </c>
      <c r="K211" s="56">
        <f t="shared" si="5"/>
        <v>57511000</v>
      </c>
      <c r="L211" s="56">
        <v>0</v>
      </c>
      <c r="M211" s="56">
        <v>57511000</v>
      </c>
      <c r="N211" s="60"/>
      <c r="O211" s="62" t="s">
        <v>284</v>
      </c>
      <c r="P211" s="32" t="s">
        <v>978</v>
      </c>
      <c r="Q211" s="32" t="s">
        <v>979</v>
      </c>
      <c r="R211" s="65" t="s">
        <v>24</v>
      </c>
      <c r="S211" s="30"/>
      <c r="T211" s="32"/>
    </row>
    <row r="212" spans="1:20" ht="17.25" customHeight="1">
      <c r="A212" s="61">
        <v>2023</v>
      </c>
      <c r="B212" s="32">
        <v>10</v>
      </c>
      <c r="C212" s="61" t="s">
        <v>14</v>
      </c>
      <c r="D212" s="58" t="s">
        <v>981</v>
      </c>
      <c r="E212" s="63" t="s">
        <v>46</v>
      </c>
      <c r="F212" s="58" t="s">
        <v>36</v>
      </c>
      <c r="G212" s="58" t="s">
        <v>52</v>
      </c>
      <c r="H212" s="56">
        <v>39622000</v>
      </c>
      <c r="I212" s="56">
        <v>0</v>
      </c>
      <c r="J212" s="56">
        <v>0</v>
      </c>
      <c r="K212" s="56">
        <f t="shared" si="5"/>
        <v>39622000</v>
      </c>
      <c r="L212" s="56">
        <v>39622000</v>
      </c>
      <c r="M212" s="56">
        <v>39622000</v>
      </c>
      <c r="N212" s="60"/>
      <c r="O212" s="62" t="s">
        <v>284</v>
      </c>
      <c r="P212" s="32" t="s">
        <v>982</v>
      </c>
      <c r="Q212" s="32" t="s">
        <v>983</v>
      </c>
      <c r="R212" s="65" t="s">
        <v>24</v>
      </c>
      <c r="S212" s="30"/>
      <c r="T212" s="72" t="s">
        <v>984</v>
      </c>
    </row>
    <row r="213" spans="1:20" ht="17.25" customHeight="1">
      <c r="A213" s="61">
        <v>2023</v>
      </c>
      <c r="B213" s="32">
        <v>10</v>
      </c>
      <c r="C213" s="61" t="s">
        <v>14</v>
      </c>
      <c r="D213" s="58" t="s">
        <v>985</v>
      </c>
      <c r="E213" s="63" t="s">
        <v>46</v>
      </c>
      <c r="F213" s="58" t="s">
        <v>71</v>
      </c>
      <c r="G213" s="58" t="s">
        <v>52</v>
      </c>
      <c r="H213" s="56">
        <v>69751000</v>
      </c>
      <c r="I213" s="56">
        <v>0</v>
      </c>
      <c r="J213" s="56">
        <v>0</v>
      </c>
      <c r="K213" s="56">
        <f t="shared" si="5"/>
        <v>69751000</v>
      </c>
      <c r="L213" s="56">
        <v>34876000</v>
      </c>
      <c r="M213" s="56">
        <v>69751000</v>
      </c>
      <c r="N213" s="60"/>
      <c r="O213" s="62" t="s">
        <v>284</v>
      </c>
      <c r="P213" s="32" t="s">
        <v>978</v>
      </c>
      <c r="Q213" s="32" t="s">
        <v>979</v>
      </c>
      <c r="R213" s="65" t="s">
        <v>24</v>
      </c>
      <c r="S213" s="30"/>
      <c r="T213" s="72" t="s">
        <v>986</v>
      </c>
    </row>
    <row r="214" spans="1:20" ht="17.25" customHeight="1">
      <c r="A214" s="61">
        <v>2023</v>
      </c>
      <c r="B214" s="32">
        <v>10</v>
      </c>
      <c r="C214" s="61" t="s">
        <v>14</v>
      </c>
      <c r="D214" s="58" t="s">
        <v>987</v>
      </c>
      <c r="E214" s="63" t="s">
        <v>46</v>
      </c>
      <c r="F214" s="58" t="s">
        <v>62</v>
      </c>
      <c r="G214" s="58" t="s">
        <v>52</v>
      </c>
      <c r="H214" s="56">
        <v>34713000</v>
      </c>
      <c r="I214" s="56">
        <v>0</v>
      </c>
      <c r="J214" s="56">
        <v>0</v>
      </c>
      <c r="K214" s="56">
        <f t="shared" si="5"/>
        <v>34713000</v>
      </c>
      <c r="L214" s="56">
        <v>34713000</v>
      </c>
      <c r="M214" s="56">
        <v>34713000</v>
      </c>
      <c r="N214" s="60"/>
      <c r="O214" s="62" t="s">
        <v>284</v>
      </c>
      <c r="P214" s="32" t="s">
        <v>978</v>
      </c>
      <c r="Q214" s="32" t="s">
        <v>979</v>
      </c>
      <c r="R214" s="65" t="s">
        <v>24</v>
      </c>
      <c r="S214" s="30"/>
      <c r="T214" s="72" t="s">
        <v>984</v>
      </c>
    </row>
    <row r="215" spans="1:20" ht="17.25" customHeight="1">
      <c r="A215" s="61">
        <v>2023</v>
      </c>
      <c r="B215" s="32">
        <v>10</v>
      </c>
      <c r="C215" s="61" t="s">
        <v>14</v>
      </c>
      <c r="D215" s="58" t="s">
        <v>988</v>
      </c>
      <c r="E215" s="63" t="s">
        <v>46</v>
      </c>
      <c r="F215" s="58" t="s">
        <v>71</v>
      </c>
      <c r="G215" s="58" t="s">
        <v>51</v>
      </c>
      <c r="H215" s="56">
        <v>527950000</v>
      </c>
      <c r="I215" s="56">
        <v>0</v>
      </c>
      <c r="J215" s="56">
        <v>0</v>
      </c>
      <c r="K215" s="56">
        <f t="shared" si="5"/>
        <v>527950000</v>
      </c>
      <c r="L215" s="56">
        <v>300000000</v>
      </c>
      <c r="M215" s="56">
        <v>527950000</v>
      </c>
      <c r="N215" s="60"/>
      <c r="O215" s="62" t="s">
        <v>284</v>
      </c>
      <c r="P215" s="32" t="s">
        <v>978</v>
      </c>
      <c r="Q215" s="32" t="s">
        <v>979</v>
      </c>
      <c r="R215" s="65" t="s">
        <v>24</v>
      </c>
      <c r="S215" s="30"/>
      <c r="T215" s="32"/>
    </row>
    <row r="216" spans="1:20" ht="17.25" customHeight="1">
      <c r="A216" s="61">
        <v>2023</v>
      </c>
      <c r="B216" s="32">
        <v>10</v>
      </c>
      <c r="C216" s="61" t="s">
        <v>14</v>
      </c>
      <c r="D216" s="58" t="s">
        <v>989</v>
      </c>
      <c r="E216" s="63" t="s">
        <v>46</v>
      </c>
      <c r="F216" s="58" t="s">
        <v>71</v>
      </c>
      <c r="G216" s="58" t="s">
        <v>51</v>
      </c>
      <c r="H216" s="56">
        <v>385422000</v>
      </c>
      <c r="I216" s="56">
        <v>0</v>
      </c>
      <c r="J216" s="56">
        <v>0</v>
      </c>
      <c r="K216" s="56">
        <f t="shared" si="5"/>
        <v>385422000</v>
      </c>
      <c r="L216" s="56">
        <v>385422000</v>
      </c>
      <c r="M216" s="56">
        <v>385422000</v>
      </c>
      <c r="N216" s="60"/>
      <c r="O216" s="62" t="s">
        <v>284</v>
      </c>
      <c r="P216" s="32" t="s">
        <v>990</v>
      </c>
      <c r="Q216" s="32" t="s">
        <v>991</v>
      </c>
      <c r="R216" s="65" t="s">
        <v>24</v>
      </c>
      <c r="S216" s="30"/>
      <c r="T216" s="32"/>
    </row>
    <row r="217" spans="1:20" ht="17.25" customHeight="1">
      <c r="A217" s="61">
        <v>2023</v>
      </c>
      <c r="B217" s="32">
        <v>10</v>
      </c>
      <c r="C217" s="61" t="s">
        <v>14</v>
      </c>
      <c r="D217" s="58" t="s">
        <v>992</v>
      </c>
      <c r="E217" s="63" t="s">
        <v>46</v>
      </c>
      <c r="F217" s="58" t="s">
        <v>35</v>
      </c>
      <c r="G217" s="58" t="s">
        <v>52</v>
      </c>
      <c r="H217" s="56">
        <v>51667000</v>
      </c>
      <c r="I217" s="56">
        <v>0</v>
      </c>
      <c r="J217" s="56">
        <v>0</v>
      </c>
      <c r="K217" s="56">
        <f t="shared" si="5"/>
        <v>51667000</v>
      </c>
      <c r="L217" s="56">
        <v>51667000</v>
      </c>
      <c r="M217" s="56">
        <v>51667000</v>
      </c>
      <c r="N217" s="60"/>
      <c r="O217" s="62" t="s">
        <v>284</v>
      </c>
      <c r="P217" s="32" t="s">
        <v>990</v>
      </c>
      <c r="Q217" s="32" t="s">
        <v>991</v>
      </c>
      <c r="R217" s="65" t="s">
        <v>24</v>
      </c>
      <c r="S217" s="30"/>
      <c r="T217" s="72" t="s">
        <v>984</v>
      </c>
    </row>
    <row r="218" spans="1:20" ht="17.25" customHeight="1">
      <c r="A218" s="61">
        <v>2023</v>
      </c>
      <c r="B218" s="32">
        <v>10</v>
      </c>
      <c r="C218" s="61" t="s">
        <v>14</v>
      </c>
      <c r="D218" s="58" t="s">
        <v>993</v>
      </c>
      <c r="E218" s="63" t="s">
        <v>46</v>
      </c>
      <c r="F218" s="58" t="s">
        <v>71</v>
      </c>
      <c r="G218" s="58" t="s">
        <v>52</v>
      </c>
      <c r="H218" s="56">
        <v>166808000</v>
      </c>
      <c r="I218" s="56">
        <v>131674000</v>
      </c>
      <c r="J218" s="56">
        <v>0</v>
      </c>
      <c r="K218" s="56">
        <f t="shared" si="5"/>
        <v>298482000</v>
      </c>
      <c r="L218" s="56">
        <v>166808000</v>
      </c>
      <c r="M218" s="56">
        <v>298482000</v>
      </c>
      <c r="N218" s="60"/>
      <c r="O218" s="62" t="s">
        <v>284</v>
      </c>
      <c r="P218" s="32" t="s">
        <v>994</v>
      </c>
      <c r="Q218" s="32" t="s">
        <v>995</v>
      </c>
      <c r="R218" s="65" t="s">
        <v>24</v>
      </c>
      <c r="S218" s="30"/>
      <c r="T218" s="72" t="s">
        <v>986</v>
      </c>
    </row>
    <row r="219" spans="1:20" ht="17.25" customHeight="1">
      <c r="A219" s="32">
        <v>2023</v>
      </c>
      <c r="B219" s="32">
        <v>10</v>
      </c>
      <c r="C219" s="32" t="s">
        <v>14</v>
      </c>
      <c r="D219" s="58" t="s">
        <v>300</v>
      </c>
      <c r="E219" s="59" t="s">
        <v>46</v>
      </c>
      <c r="F219" s="58" t="s">
        <v>16</v>
      </c>
      <c r="G219" s="58" t="s">
        <v>51</v>
      </c>
      <c r="H219" s="56">
        <v>3281828000</v>
      </c>
      <c r="I219" s="56">
        <v>701469000</v>
      </c>
      <c r="J219" s="56">
        <v>0</v>
      </c>
      <c r="K219" s="56">
        <f t="shared" si="5"/>
        <v>3983297000</v>
      </c>
      <c r="L219" s="56">
        <v>600000000</v>
      </c>
      <c r="M219" s="56">
        <v>3983297000</v>
      </c>
      <c r="N219" s="60"/>
      <c r="O219" s="58" t="s">
        <v>301</v>
      </c>
      <c r="P219" s="32" t="s">
        <v>302</v>
      </c>
      <c r="Q219" s="32" t="s">
        <v>303</v>
      </c>
      <c r="R219" s="30" t="s">
        <v>24</v>
      </c>
      <c r="S219" s="30"/>
      <c r="T219" s="32"/>
    </row>
    <row r="220" spans="1:20" ht="17.25" customHeight="1">
      <c r="A220" s="32">
        <v>2023</v>
      </c>
      <c r="B220" s="32">
        <v>10</v>
      </c>
      <c r="C220" s="32" t="s">
        <v>14</v>
      </c>
      <c r="D220" s="58" t="s">
        <v>304</v>
      </c>
      <c r="E220" s="59" t="s">
        <v>46</v>
      </c>
      <c r="F220" s="58" t="s">
        <v>35</v>
      </c>
      <c r="G220" s="58" t="s">
        <v>51</v>
      </c>
      <c r="H220" s="56">
        <v>13739000</v>
      </c>
      <c r="I220" s="56">
        <v>0</v>
      </c>
      <c r="J220" s="56">
        <v>0</v>
      </c>
      <c r="K220" s="56">
        <f t="shared" si="5"/>
        <v>13739000</v>
      </c>
      <c r="L220" s="56">
        <v>0</v>
      </c>
      <c r="M220" s="56">
        <v>13739000</v>
      </c>
      <c r="N220" s="60"/>
      <c r="O220" s="58" t="s">
        <v>301</v>
      </c>
      <c r="P220" s="32" t="s">
        <v>302</v>
      </c>
      <c r="Q220" s="32" t="s">
        <v>303</v>
      </c>
      <c r="R220" s="30" t="s">
        <v>24</v>
      </c>
      <c r="S220" s="30"/>
      <c r="T220" s="32"/>
    </row>
    <row r="221" spans="1:20" ht="17.25" customHeight="1">
      <c r="A221" s="32">
        <v>2023</v>
      </c>
      <c r="B221" s="32">
        <v>10</v>
      </c>
      <c r="C221" s="32" t="s">
        <v>14</v>
      </c>
      <c r="D221" s="58" t="s">
        <v>996</v>
      </c>
      <c r="E221" s="59" t="s">
        <v>46</v>
      </c>
      <c r="F221" s="58" t="s">
        <v>16</v>
      </c>
      <c r="G221" s="58" t="s">
        <v>52</v>
      </c>
      <c r="H221" s="56">
        <v>154000000</v>
      </c>
      <c r="I221" s="56">
        <v>25000000</v>
      </c>
      <c r="J221" s="56">
        <v>0</v>
      </c>
      <c r="K221" s="56">
        <f t="shared" si="5"/>
        <v>179000000</v>
      </c>
      <c r="L221" s="56">
        <v>154000000</v>
      </c>
      <c r="M221" s="56">
        <v>0</v>
      </c>
      <c r="N221" s="60"/>
      <c r="O221" s="58" t="s">
        <v>301</v>
      </c>
      <c r="P221" s="32" t="s">
        <v>302</v>
      </c>
      <c r="Q221" s="32" t="s">
        <v>303</v>
      </c>
      <c r="R221" s="30" t="s">
        <v>24</v>
      </c>
      <c r="S221" s="30"/>
      <c r="T221" s="32" t="s">
        <v>70</v>
      </c>
    </row>
    <row r="222" spans="1:20" ht="17.25" customHeight="1">
      <c r="A222" s="61">
        <v>2023</v>
      </c>
      <c r="B222" s="61">
        <v>10</v>
      </c>
      <c r="C222" s="61" t="s">
        <v>14</v>
      </c>
      <c r="D222" s="62" t="s">
        <v>997</v>
      </c>
      <c r="E222" s="63" t="s">
        <v>586</v>
      </c>
      <c r="F222" s="62" t="s">
        <v>35</v>
      </c>
      <c r="G222" s="62" t="s">
        <v>676</v>
      </c>
      <c r="H222" s="64">
        <v>53000000</v>
      </c>
      <c r="I222" s="64">
        <v>0</v>
      </c>
      <c r="J222" s="64">
        <v>0</v>
      </c>
      <c r="K222" s="64">
        <f t="shared" si="5"/>
        <v>53000000</v>
      </c>
      <c r="L222" s="64">
        <v>53000000</v>
      </c>
      <c r="M222" s="64">
        <v>0</v>
      </c>
      <c r="N222" s="66"/>
      <c r="O222" s="62" t="s">
        <v>998</v>
      </c>
      <c r="P222" s="61" t="s">
        <v>999</v>
      </c>
      <c r="Q222" s="61" t="s">
        <v>1000</v>
      </c>
      <c r="R222" s="65" t="s">
        <v>24</v>
      </c>
      <c r="S222" s="65"/>
      <c r="T222" s="65" t="s">
        <v>1001</v>
      </c>
    </row>
    <row r="223" spans="1:20" ht="17.25" customHeight="1">
      <c r="A223" s="27">
        <v>2023</v>
      </c>
      <c r="B223" s="27">
        <v>11</v>
      </c>
      <c r="C223" s="27" t="s">
        <v>14</v>
      </c>
      <c r="D223" s="26" t="s">
        <v>2806</v>
      </c>
      <c r="E223" s="163" t="s">
        <v>2774</v>
      </c>
      <c r="F223" s="58" t="s">
        <v>35</v>
      </c>
      <c r="G223" s="27" t="s">
        <v>51</v>
      </c>
      <c r="H223" s="28">
        <v>10170000</v>
      </c>
      <c r="I223" s="28">
        <v>0</v>
      </c>
      <c r="J223" s="28">
        <v>0</v>
      </c>
      <c r="K223" s="28">
        <v>10170000</v>
      </c>
      <c r="L223" s="28">
        <v>10170000</v>
      </c>
      <c r="M223" s="28">
        <v>10170000</v>
      </c>
      <c r="N223" s="164"/>
      <c r="O223" s="162" t="s">
        <v>2802</v>
      </c>
      <c r="P223" s="27" t="s">
        <v>2807</v>
      </c>
      <c r="Q223" s="27" t="s">
        <v>2808</v>
      </c>
      <c r="R223" s="25" t="s">
        <v>24</v>
      </c>
      <c r="S223" s="25"/>
      <c r="T223" s="27"/>
    </row>
    <row r="224" spans="1:20" ht="17.25" customHeight="1">
      <c r="A224" s="27">
        <v>2023</v>
      </c>
      <c r="B224" s="27">
        <v>11</v>
      </c>
      <c r="C224" s="27" t="s">
        <v>14</v>
      </c>
      <c r="D224" s="26" t="s">
        <v>2809</v>
      </c>
      <c r="E224" s="163" t="s">
        <v>2774</v>
      </c>
      <c r="F224" s="58" t="s">
        <v>66</v>
      </c>
      <c r="G224" s="27" t="s">
        <v>51</v>
      </c>
      <c r="H224" s="28">
        <v>41300000</v>
      </c>
      <c r="I224" s="28">
        <v>388200000</v>
      </c>
      <c r="J224" s="28">
        <v>0</v>
      </c>
      <c r="K224" s="28">
        <v>429500000</v>
      </c>
      <c r="L224" s="28">
        <v>0</v>
      </c>
      <c r="M224" s="28">
        <v>429500000</v>
      </c>
      <c r="N224" s="164"/>
      <c r="O224" s="162" t="s">
        <v>2802</v>
      </c>
      <c r="P224" s="27" t="s">
        <v>2810</v>
      </c>
      <c r="Q224" s="27" t="s">
        <v>2811</v>
      </c>
      <c r="R224" s="25" t="s">
        <v>24</v>
      </c>
      <c r="S224" s="25"/>
      <c r="T224" s="26"/>
    </row>
    <row r="225" spans="1:20" ht="17.25" customHeight="1">
      <c r="A225" s="27">
        <v>2023</v>
      </c>
      <c r="B225" s="27">
        <v>11</v>
      </c>
      <c r="C225" s="27" t="s">
        <v>14</v>
      </c>
      <c r="D225" s="26" t="s">
        <v>2812</v>
      </c>
      <c r="E225" s="163" t="s">
        <v>2774</v>
      </c>
      <c r="F225" s="58" t="s">
        <v>16</v>
      </c>
      <c r="G225" s="27" t="s">
        <v>51</v>
      </c>
      <c r="H225" s="28">
        <v>165507000</v>
      </c>
      <c r="I225" s="28">
        <v>197500000</v>
      </c>
      <c r="J225" s="28">
        <v>0</v>
      </c>
      <c r="K225" s="28">
        <v>363007000</v>
      </c>
      <c r="L225" s="28">
        <v>293207000</v>
      </c>
      <c r="M225" s="28">
        <v>0</v>
      </c>
      <c r="N225" s="164"/>
      <c r="O225" s="162" t="s">
        <v>2802</v>
      </c>
      <c r="P225" s="27" t="s">
        <v>2813</v>
      </c>
      <c r="Q225" s="27" t="s">
        <v>2814</v>
      </c>
      <c r="R225" s="25" t="s">
        <v>24</v>
      </c>
      <c r="S225" s="25"/>
      <c r="T225" s="26"/>
    </row>
    <row r="226" spans="1:20" ht="17.25" customHeight="1">
      <c r="A226" s="32">
        <v>2023</v>
      </c>
      <c r="B226" s="32">
        <v>11</v>
      </c>
      <c r="C226" s="32" t="s">
        <v>14</v>
      </c>
      <c r="D226" s="58" t="s">
        <v>1002</v>
      </c>
      <c r="E226" s="59" t="s">
        <v>69</v>
      </c>
      <c r="F226" s="58" t="s">
        <v>16</v>
      </c>
      <c r="G226" s="58" t="s">
        <v>51</v>
      </c>
      <c r="H226" s="56">
        <v>2197970000</v>
      </c>
      <c r="I226" s="56">
        <v>367460000</v>
      </c>
      <c r="J226" s="56">
        <v>0</v>
      </c>
      <c r="K226" s="56">
        <f t="shared" ref="K226:K235" si="6">SUM(H226:J226)</f>
        <v>2565430000</v>
      </c>
      <c r="L226" s="56">
        <v>100000000</v>
      </c>
      <c r="M226" s="56">
        <f>K226*50%</f>
        <v>1282715000</v>
      </c>
      <c r="N226" s="60"/>
      <c r="O226" s="58" t="s">
        <v>1003</v>
      </c>
      <c r="P226" s="32" t="s">
        <v>1004</v>
      </c>
      <c r="Q226" s="32" t="s">
        <v>1005</v>
      </c>
      <c r="R226" s="30" t="s">
        <v>24</v>
      </c>
      <c r="S226" s="30"/>
      <c r="T226" s="32"/>
    </row>
    <row r="227" spans="1:20" ht="17.25" customHeight="1">
      <c r="A227" s="32">
        <v>2023</v>
      </c>
      <c r="B227" s="32">
        <v>11</v>
      </c>
      <c r="C227" s="32" t="s">
        <v>14</v>
      </c>
      <c r="D227" s="58" t="s">
        <v>1006</v>
      </c>
      <c r="E227" s="59" t="s">
        <v>69</v>
      </c>
      <c r="F227" s="58" t="s">
        <v>71</v>
      </c>
      <c r="G227" s="58" t="s">
        <v>52</v>
      </c>
      <c r="H227" s="56">
        <v>21879000</v>
      </c>
      <c r="I227" s="56">
        <v>0</v>
      </c>
      <c r="J227" s="56">
        <v>0</v>
      </c>
      <c r="K227" s="56">
        <f t="shared" si="6"/>
        <v>21879000</v>
      </c>
      <c r="L227" s="56">
        <f>SUM(I227:K227)</f>
        <v>21879000</v>
      </c>
      <c r="M227" s="56">
        <v>0</v>
      </c>
      <c r="N227" s="60"/>
      <c r="O227" s="58" t="s">
        <v>533</v>
      </c>
      <c r="P227" s="32" t="s">
        <v>537</v>
      </c>
      <c r="Q227" s="32" t="s">
        <v>538</v>
      </c>
      <c r="R227" s="30" t="s">
        <v>24</v>
      </c>
      <c r="S227" s="30"/>
      <c r="T227" s="32" t="s">
        <v>539</v>
      </c>
    </row>
    <row r="228" spans="1:20" ht="17.25" customHeight="1">
      <c r="A228" s="32">
        <v>2023</v>
      </c>
      <c r="B228" s="32">
        <v>11</v>
      </c>
      <c r="C228" s="32" t="s">
        <v>14</v>
      </c>
      <c r="D228" s="58" t="s">
        <v>1007</v>
      </c>
      <c r="E228" s="59" t="s">
        <v>45</v>
      </c>
      <c r="F228" s="58" t="s">
        <v>16</v>
      </c>
      <c r="G228" s="58" t="s">
        <v>50</v>
      </c>
      <c r="H228" s="56">
        <v>623260000</v>
      </c>
      <c r="I228" s="56">
        <v>4376740000</v>
      </c>
      <c r="J228" s="56">
        <v>0</v>
      </c>
      <c r="K228" s="56">
        <f t="shared" si="6"/>
        <v>5000000000</v>
      </c>
      <c r="L228" s="56">
        <v>0</v>
      </c>
      <c r="M228" s="56">
        <v>0</v>
      </c>
      <c r="N228" s="60"/>
      <c r="O228" s="58" t="s">
        <v>1008</v>
      </c>
      <c r="P228" s="32" t="s">
        <v>1009</v>
      </c>
      <c r="Q228" s="32" t="s">
        <v>1010</v>
      </c>
      <c r="R228" s="30" t="s">
        <v>24</v>
      </c>
      <c r="S228" s="30"/>
      <c r="T228" s="32"/>
    </row>
    <row r="229" spans="1:20" ht="17.25" customHeight="1">
      <c r="A229" s="32">
        <v>2023</v>
      </c>
      <c r="B229" s="32">
        <v>11</v>
      </c>
      <c r="C229" s="32" t="s">
        <v>14</v>
      </c>
      <c r="D229" s="58" t="s">
        <v>1011</v>
      </c>
      <c r="E229" s="59" t="s">
        <v>45</v>
      </c>
      <c r="F229" s="58" t="s">
        <v>16</v>
      </c>
      <c r="G229" s="58" t="s">
        <v>50</v>
      </c>
      <c r="H229" s="56">
        <v>260000000</v>
      </c>
      <c r="I229" s="56">
        <v>170000000</v>
      </c>
      <c r="J229" s="56">
        <v>4000000</v>
      </c>
      <c r="K229" s="56">
        <f t="shared" si="6"/>
        <v>434000000</v>
      </c>
      <c r="L229" s="56">
        <v>50000000</v>
      </c>
      <c r="M229" s="56"/>
      <c r="N229" s="60"/>
      <c r="O229" s="58" t="s">
        <v>1012</v>
      </c>
      <c r="P229" s="32" t="s">
        <v>1013</v>
      </c>
      <c r="Q229" s="32" t="s">
        <v>1014</v>
      </c>
      <c r="R229" s="30" t="s">
        <v>24</v>
      </c>
      <c r="S229" s="30"/>
      <c r="T229" s="32"/>
    </row>
    <row r="230" spans="1:20" ht="17.25" customHeight="1">
      <c r="A230" s="32">
        <v>2023</v>
      </c>
      <c r="B230" s="32">
        <v>11</v>
      </c>
      <c r="C230" s="32" t="s">
        <v>14</v>
      </c>
      <c r="D230" s="58" t="s">
        <v>1015</v>
      </c>
      <c r="E230" s="59" t="s">
        <v>45</v>
      </c>
      <c r="F230" s="58" t="s">
        <v>16</v>
      </c>
      <c r="G230" s="58" t="s">
        <v>52</v>
      </c>
      <c r="H230" s="56">
        <v>20000000</v>
      </c>
      <c r="I230" s="56">
        <v>0</v>
      </c>
      <c r="J230" s="56">
        <v>0</v>
      </c>
      <c r="K230" s="56">
        <f t="shared" si="6"/>
        <v>20000000</v>
      </c>
      <c r="L230" s="56">
        <v>20000000</v>
      </c>
      <c r="M230" s="56"/>
      <c r="N230" s="60"/>
      <c r="O230" s="62" t="s">
        <v>572</v>
      </c>
      <c r="P230" s="32" t="s">
        <v>577</v>
      </c>
      <c r="Q230" s="32" t="s">
        <v>578</v>
      </c>
      <c r="R230" s="30" t="s">
        <v>44</v>
      </c>
      <c r="S230" s="30"/>
      <c r="T230" s="32" t="s">
        <v>539</v>
      </c>
    </row>
    <row r="231" spans="1:20" ht="17.25" customHeight="1">
      <c r="A231" s="32">
        <v>2023</v>
      </c>
      <c r="B231" s="32">
        <v>11</v>
      </c>
      <c r="C231" s="32" t="s">
        <v>14</v>
      </c>
      <c r="D231" s="58" t="s">
        <v>1016</v>
      </c>
      <c r="E231" s="59" t="s">
        <v>45</v>
      </c>
      <c r="F231" s="58" t="s">
        <v>16</v>
      </c>
      <c r="G231" s="58" t="s">
        <v>52</v>
      </c>
      <c r="H231" s="56">
        <v>50000000</v>
      </c>
      <c r="I231" s="56">
        <v>0</v>
      </c>
      <c r="J231" s="56">
        <v>0</v>
      </c>
      <c r="K231" s="56">
        <f t="shared" si="6"/>
        <v>50000000</v>
      </c>
      <c r="L231" s="56">
        <v>30000000</v>
      </c>
      <c r="M231" s="56"/>
      <c r="N231" s="60"/>
      <c r="O231" s="62" t="s">
        <v>572</v>
      </c>
      <c r="P231" s="32" t="s">
        <v>573</v>
      </c>
      <c r="Q231" s="32" t="s">
        <v>574</v>
      </c>
      <c r="R231" s="30" t="s">
        <v>44</v>
      </c>
      <c r="S231" s="30"/>
      <c r="T231" s="32" t="s">
        <v>539</v>
      </c>
    </row>
    <row r="232" spans="1:20" ht="17.25" customHeight="1">
      <c r="A232" s="32">
        <v>2023</v>
      </c>
      <c r="B232" s="32">
        <v>11</v>
      </c>
      <c r="C232" s="32" t="s">
        <v>14</v>
      </c>
      <c r="D232" s="58" t="s">
        <v>1017</v>
      </c>
      <c r="E232" s="59" t="s">
        <v>45</v>
      </c>
      <c r="F232" s="58" t="s">
        <v>16</v>
      </c>
      <c r="G232" s="58" t="s">
        <v>52</v>
      </c>
      <c r="H232" s="56">
        <v>50000000</v>
      </c>
      <c r="I232" s="56">
        <v>0</v>
      </c>
      <c r="J232" s="56">
        <v>0</v>
      </c>
      <c r="K232" s="56">
        <f t="shared" si="6"/>
        <v>50000000</v>
      </c>
      <c r="L232" s="56">
        <v>30000000</v>
      </c>
      <c r="M232" s="56"/>
      <c r="N232" s="60"/>
      <c r="O232" s="62" t="s">
        <v>572</v>
      </c>
      <c r="P232" s="32" t="s">
        <v>573</v>
      </c>
      <c r="Q232" s="32" t="s">
        <v>574</v>
      </c>
      <c r="R232" s="30" t="s">
        <v>44</v>
      </c>
      <c r="S232" s="30"/>
      <c r="T232" s="32" t="s">
        <v>539</v>
      </c>
    </row>
    <row r="233" spans="1:20" ht="17.25" customHeight="1">
      <c r="A233" s="32">
        <v>2023</v>
      </c>
      <c r="B233" s="32">
        <v>11</v>
      </c>
      <c r="C233" s="32" t="s">
        <v>14</v>
      </c>
      <c r="D233" s="58" t="s">
        <v>1018</v>
      </c>
      <c r="E233" s="59" t="s">
        <v>45</v>
      </c>
      <c r="F233" s="58" t="s">
        <v>16</v>
      </c>
      <c r="G233" s="58" t="s">
        <v>52</v>
      </c>
      <c r="H233" s="56">
        <v>50000000</v>
      </c>
      <c r="I233" s="56">
        <v>0</v>
      </c>
      <c r="J233" s="56">
        <v>0</v>
      </c>
      <c r="K233" s="56">
        <f t="shared" si="6"/>
        <v>50000000</v>
      </c>
      <c r="L233" s="56">
        <v>30000000</v>
      </c>
      <c r="M233" s="56"/>
      <c r="N233" s="60"/>
      <c r="O233" s="62" t="s">
        <v>572</v>
      </c>
      <c r="P233" s="32" t="s">
        <v>573</v>
      </c>
      <c r="Q233" s="32" t="s">
        <v>574</v>
      </c>
      <c r="R233" s="30" t="s">
        <v>44</v>
      </c>
      <c r="S233" s="30"/>
      <c r="T233" s="32" t="s">
        <v>539</v>
      </c>
    </row>
    <row r="234" spans="1:20" ht="17.25" customHeight="1">
      <c r="A234" s="32">
        <v>2023</v>
      </c>
      <c r="B234" s="61">
        <v>11</v>
      </c>
      <c r="C234" s="61" t="s">
        <v>14</v>
      </c>
      <c r="D234" s="62" t="s">
        <v>1019</v>
      </c>
      <c r="E234" s="63" t="s">
        <v>45</v>
      </c>
      <c r="F234" s="62" t="s">
        <v>16</v>
      </c>
      <c r="G234" s="62" t="s">
        <v>52</v>
      </c>
      <c r="H234" s="64">
        <v>40000000</v>
      </c>
      <c r="I234" s="64">
        <v>0</v>
      </c>
      <c r="J234" s="64">
        <v>0</v>
      </c>
      <c r="K234" s="64">
        <f t="shared" si="6"/>
        <v>40000000</v>
      </c>
      <c r="L234" s="64">
        <v>40000000</v>
      </c>
      <c r="M234" s="64">
        <v>0</v>
      </c>
      <c r="N234" s="66"/>
      <c r="O234" s="62" t="s">
        <v>582</v>
      </c>
      <c r="P234" s="61" t="s">
        <v>589</v>
      </c>
      <c r="Q234" s="61" t="s">
        <v>590</v>
      </c>
      <c r="R234" s="65" t="s">
        <v>24</v>
      </c>
      <c r="S234" s="65"/>
      <c r="T234" s="61" t="s">
        <v>70</v>
      </c>
    </row>
    <row r="235" spans="1:20" ht="17.25" customHeight="1">
      <c r="A235" s="32">
        <v>2023</v>
      </c>
      <c r="B235" s="32">
        <v>11</v>
      </c>
      <c r="C235" s="32" t="s">
        <v>14</v>
      </c>
      <c r="D235" s="58" t="s">
        <v>1020</v>
      </c>
      <c r="E235" s="59" t="s">
        <v>586</v>
      </c>
      <c r="F235" s="58" t="s">
        <v>62</v>
      </c>
      <c r="G235" s="58" t="s">
        <v>52</v>
      </c>
      <c r="H235" s="56">
        <v>35000000</v>
      </c>
      <c r="I235" s="56"/>
      <c r="J235" s="56"/>
      <c r="K235" s="56">
        <f t="shared" si="6"/>
        <v>35000000</v>
      </c>
      <c r="L235" s="56">
        <v>35000000</v>
      </c>
      <c r="M235" s="56"/>
      <c r="N235" s="60"/>
      <c r="O235" s="58" t="s">
        <v>594</v>
      </c>
      <c r="P235" s="32" t="s">
        <v>1021</v>
      </c>
      <c r="Q235" s="32" t="s">
        <v>1022</v>
      </c>
      <c r="R235" s="30" t="s">
        <v>24</v>
      </c>
      <c r="S235" s="30"/>
      <c r="T235" s="32" t="s">
        <v>539</v>
      </c>
    </row>
    <row r="236" spans="1:20" ht="17.25" customHeight="1">
      <c r="A236" s="32">
        <v>2023</v>
      </c>
      <c r="B236" s="32">
        <v>11</v>
      </c>
      <c r="C236" s="32" t="s">
        <v>15</v>
      </c>
      <c r="D236" s="58" t="s">
        <v>1023</v>
      </c>
      <c r="E236" s="59" t="s">
        <v>67</v>
      </c>
      <c r="F236" s="58" t="s">
        <v>17</v>
      </c>
      <c r="G236" s="58" t="s">
        <v>51</v>
      </c>
      <c r="H236" s="56">
        <v>2778000000</v>
      </c>
      <c r="I236" s="56">
        <v>500000000</v>
      </c>
      <c r="J236" s="56"/>
      <c r="K236" s="56">
        <v>3278000000</v>
      </c>
      <c r="L236" s="56">
        <v>600000000</v>
      </c>
      <c r="M236" s="56">
        <v>1641000000</v>
      </c>
      <c r="N236" s="60"/>
      <c r="O236" s="58" t="s">
        <v>246</v>
      </c>
      <c r="P236" s="32" t="s">
        <v>247</v>
      </c>
      <c r="Q236" s="32" t="s">
        <v>1024</v>
      </c>
      <c r="R236" s="30" t="s">
        <v>24</v>
      </c>
      <c r="S236" s="30"/>
      <c r="T236" s="32"/>
    </row>
    <row r="237" spans="1:20" ht="17.25" customHeight="1">
      <c r="A237" s="32">
        <v>2023</v>
      </c>
      <c r="B237" s="32">
        <v>11</v>
      </c>
      <c r="C237" s="32" t="s">
        <v>14</v>
      </c>
      <c r="D237" s="62" t="s">
        <v>1025</v>
      </c>
      <c r="E237" s="63" t="s">
        <v>67</v>
      </c>
      <c r="F237" s="62" t="s">
        <v>620</v>
      </c>
      <c r="G237" s="62" t="s">
        <v>50</v>
      </c>
      <c r="H237" s="69">
        <v>17000000</v>
      </c>
      <c r="I237" s="69">
        <v>90000000</v>
      </c>
      <c r="J237" s="64">
        <v>0</v>
      </c>
      <c r="K237" s="64">
        <f t="shared" ref="K237:K243" si="7">SUM(H237:J237)</f>
        <v>107000000</v>
      </c>
      <c r="L237" s="64">
        <v>0</v>
      </c>
      <c r="M237" s="64">
        <v>0</v>
      </c>
      <c r="N237" s="66"/>
      <c r="O237" s="73" t="s">
        <v>606</v>
      </c>
      <c r="P237" s="61" t="s">
        <v>1026</v>
      </c>
      <c r="Q237" s="61" t="s">
        <v>1027</v>
      </c>
      <c r="R237" s="65" t="s">
        <v>24</v>
      </c>
      <c r="S237" s="30"/>
      <c r="T237" s="32"/>
    </row>
    <row r="238" spans="1:20" ht="17.25" customHeight="1">
      <c r="A238" s="32">
        <v>2023</v>
      </c>
      <c r="B238" s="32">
        <v>11</v>
      </c>
      <c r="C238" s="32" t="s">
        <v>14</v>
      </c>
      <c r="D238" s="58" t="s">
        <v>1028</v>
      </c>
      <c r="E238" s="59" t="s">
        <v>602</v>
      </c>
      <c r="F238" s="58" t="s">
        <v>16</v>
      </c>
      <c r="G238" s="58" t="s">
        <v>51</v>
      </c>
      <c r="H238" s="56">
        <v>80000000</v>
      </c>
      <c r="I238" s="56"/>
      <c r="J238" s="56"/>
      <c r="K238" s="56">
        <f t="shared" si="7"/>
        <v>80000000</v>
      </c>
      <c r="L238" s="56">
        <v>15000000</v>
      </c>
      <c r="M238" s="56">
        <v>5000000</v>
      </c>
      <c r="N238" s="60"/>
      <c r="O238" s="58" t="s">
        <v>1029</v>
      </c>
      <c r="P238" s="32" t="s">
        <v>1030</v>
      </c>
      <c r="Q238" s="32" t="s">
        <v>1031</v>
      </c>
      <c r="R238" s="30" t="s">
        <v>24</v>
      </c>
      <c r="S238" s="30"/>
      <c r="T238" s="32"/>
    </row>
    <row r="239" spans="1:20" ht="17.25" customHeight="1">
      <c r="A239" s="32">
        <v>2023</v>
      </c>
      <c r="B239" s="32">
        <v>11</v>
      </c>
      <c r="C239" s="32" t="s">
        <v>14</v>
      </c>
      <c r="D239" s="58" t="s">
        <v>1032</v>
      </c>
      <c r="E239" s="59" t="s">
        <v>602</v>
      </c>
      <c r="F239" s="58" t="s">
        <v>1033</v>
      </c>
      <c r="G239" s="58" t="s">
        <v>51</v>
      </c>
      <c r="H239" s="56">
        <v>1000000000</v>
      </c>
      <c r="I239" s="56"/>
      <c r="J239" s="56"/>
      <c r="K239" s="56">
        <f t="shared" si="7"/>
        <v>1000000000</v>
      </c>
      <c r="L239" s="56">
        <v>100000000</v>
      </c>
      <c r="M239" s="56">
        <f>L239*0.3</f>
        <v>30000000</v>
      </c>
      <c r="N239" s="60"/>
      <c r="O239" s="58" t="s">
        <v>1029</v>
      </c>
      <c r="P239" s="32" t="s">
        <v>1030</v>
      </c>
      <c r="Q239" s="32" t="s">
        <v>1031</v>
      </c>
      <c r="R239" s="30" t="s">
        <v>24</v>
      </c>
      <c r="S239" s="30"/>
      <c r="T239" s="32"/>
    </row>
    <row r="240" spans="1:20" ht="17.25" customHeight="1">
      <c r="A240" s="32">
        <v>2023</v>
      </c>
      <c r="B240" s="32">
        <v>11</v>
      </c>
      <c r="C240" s="32" t="s">
        <v>14</v>
      </c>
      <c r="D240" s="58" t="s">
        <v>1034</v>
      </c>
      <c r="E240" s="59" t="s">
        <v>638</v>
      </c>
      <c r="F240" s="58" t="s">
        <v>16</v>
      </c>
      <c r="G240" s="58" t="s">
        <v>51</v>
      </c>
      <c r="H240" s="56">
        <v>2280000000</v>
      </c>
      <c r="I240" s="56">
        <v>765000000</v>
      </c>
      <c r="J240" s="56">
        <v>150000000</v>
      </c>
      <c r="K240" s="56">
        <f t="shared" si="7"/>
        <v>3195000000</v>
      </c>
      <c r="L240" s="56">
        <v>5000000</v>
      </c>
      <c r="M240" s="56">
        <v>5000000</v>
      </c>
      <c r="N240" s="60"/>
      <c r="O240" s="58" t="s">
        <v>1035</v>
      </c>
      <c r="P240" s="32" t="s">
        <v>1036</v>
      </c>
      <c r="Q240" s="32" t="s">
        <v>1037</v>
      </c>
      <c r="R240" s="30" t="s">
        <v>24</v>
      </c>
      <c r="S240" s="30"/>
      <c r="T240" s="32"/>
    </row>
    <row r="241" spans="1:20" ht="17.25" customHeight="1">
      <c r="A241" s="32">
        <v>2023</v>
      </c>
      <c r="B241" s="32">
        <v>11</v>
      </c>
      <c r="C241" s="32" t="s">
        <v>14</v>
      </c>
      <c r="D241" s="58" t="s">
        <v>1038</v>
      </c>
      <c r="E241" s="59" t="s">
        <v>67</v>
      </c>
      <c r="F241" s="58" t="s">
        <v>16</v>
      </c>
      <c r="G241" s="58" t="s">
        <v>51</v>
      </c>
      <c r="H241" s="56">
        <v>2690000000</v>
      </c>
      <c r="I241" s="56">
        <v>750000000</v>
      </c>
      <c r="J241" s="56">
        <v>150000000</v>
      </c>
      <c r="K241" s="56">
        <f t="shared" si="7"/>
        <v>3590000000</v>
      </c>
      <c r="L241" s="56">
        <v>5000000</v>
      </c>
      <c r="M241" s="56">
        <v>5000000</v>
      </c>
      <c r="N241" s="60"/>
      <c r="O241" s="58" t="s">
        <v>1035</v>
      </c>
      <c r="P241" s="32" t="s">
        <v>1036</v>
      </c>
      <c r="Q241" s="32" t="s">
        <v>1037</v>
      </c>
      <c r="R241" s="30" t="s">
        <v>24</v>
      </c>
      <c r="S241" s="30"/>
      <c r="T241" s="32"/>
    </row>
    <row r="242" spans="1:20" ht="17.25" customHeight="1">
      <c r="A242" s="32">
        <v>2023</v>
      </c>
      <c r="B242" s="32">
        <v>11</v>
      </c>
      <c r="C242" s="32" t="s">
        <v>14</v>
      </c>
      <c r="D242" s="58" t="s">
        <v>1039</v>
      </c>
      <c r="E242" s="59" t="s">
        <v>67</v>
      </c>
      <c r="F242" s="58" t="s">
        <v>66</v>
      </c>
      <c r="G242" s="58" t="s">
        <v>51</v>
      </c>
      <c r="H242" s="56">
        <v>5249838000</v>
      </c>
      <c r="I242" s="56">
        <v>3353649000</v>
      </c>
      <c r="J242" s="56">
        <v>0</v>
      </c>
      <c r="K242" s="56">
        <f t="shared" si="7"/>
        <v>8603487000</v>
      </c>
      <c r="L242" s="56">
        <v>50000000</v>
      </c>
      <c r="M242" s="56">
        <f>L242*0.7</f>
        <v>35000000</v>
      </c>
      <c r="N242" s="60"/>
      <c r="O242" s="58" t="s">
        <v>616</v>
      </c>
      <c r="P242" s="32" t="s">
        <v>1040</v>
      </c>
      <c r="Q242" s="32" t="s">
        <v>1041</v>
      </c>
      <c r="R242" s="30" t="s">
        <v>24</v>
      </c>
      <c r="S242" s="30"/>
      <c r="T242" s="32"/>
    </row>
    <row r="243" spans="1:20" ht="17.25" customHeight="1">
      <c r="A243" s="32">
        <v>2023</v>
      </c>
      <c r="B243" s="32">
        <v>11</v>
      </c>
      <c r="C243" s="32" t="s">
        <v>14</v>
      </c>
      <c r="D243" s="58" t="s">
        <v>1042</v>
      </c>
      <c r="E243" s="59" t="s">
        <v>67</v>
      </c>
      <c r="F243" s="58" t="s">
        <v>16</v>
      </c>
      <c r="G243" s="58" t="s">
        <v>50</v>
      </c>
      <c r="H243" s="56">
        <v>5437908000</v>
      </c>
      <c r="I243" s="56">
        <v>3801920000</v>
      </c>
      <c r="J243" s="56">
        <v>214870000</v>
      </c>
      <c r="K243" s="56">
        <f t="shared" si="7"/>
        <v>9454698000</v>
      </c>
      <c r="L243" s="56">
        <v>600000000</v>
      </c>
      <c r="M243" s="56">
        <v>600000000</v>
      </c>
      <c r="N243" s="60"/>
      <c r="O243" s="62" t="s">
        <v>659</v>
      </c>
      <c r="P243" s="32" t="s">
        <v>1043</v>
      </c>
      <c r="Q243" s="32" t="s">
        <v>1044</v>
      </c>
      <c r="R243" s="30" t="s">
        <v>44</v>
      </c>
      <c r="S243" s="30"/>
      <c r="T243" s="32"/>
    </row>
    <row r="244" spans="1:20" ht="17.25" customHeight="1">
      <c r="A244" s="32">
        <v>2023</v>
      </c>
      <c r="B244" s="32">
        <v>11</v>
      </c>
      <c r="C244" s="32" t="s">
        <v>14</v>
      </c>
      <c r="D244" s="58" t="s">
        <v>310</v>
      </c>
      <c r="E244" s="59" t="s">
        <v>67</v>
      </c>
      <c r="F244" s="58" t="s">
        <v>66</v>
      </c>
      <c r="G244" s="58" t="s">
        <v>50</v>
      </c>
      <c r="H244" s="56">
        <v>1000000000</v>
      </c>
      <c r="I244" s="56">
        <v>500000000</v>
      </c>
      <c r="J244" s="56">
        <v>0</v>
      </c>
      <c r="K244" s="56">
        <v>1500000000</v>
      </c>
      <c r="L244" s="56">
        <v>400000000</v>
      </c>
      <c r="M244" s="56">
        <v>400000000</v>
      </c>
      <c r="N244" s="60"/>
      <c r="O244" s="58" t="s">
        <v>184</v>
      </c>
      <c r="P244" s="32" t="s">
        <v>197</v>
      </c>
      <c r="Q244" s="32" t="s">
        <v>198</v>
      </c>
      <c r="R244" s="30" t="s">
        <v>24</v>
      </c>
      <c r="S244" s="30"/>
      <c r="T244" s="32"/>
    </row>
    <row r="245" spans="1:20" ht="17.25" customHeight="1">
      <c r="A245" s="32">
        <v>2023</v>
      </c>
      <c r="B245" s="32">
        <v>11</v>
      </c>
      <c r="C245" s="32" t="s">
        <v>14</v>
      </c>
      <c r="D245" s="58" t="s">
        <v>1045</v>
      </c>
      <c r="E245" s="59" t="s">
        <v>67</v>
      </c>
      <c r="F245" s="58" t="s">
        <v>66</v>
      </c>
      <c r="G245" s="58" t="s">
        <v>50</v>
      </c>
      <c r="H245" s="56">
        <v>200000000</v>
      </c>
      <c r="I245" s="56">
        <v>50000000</v>
      </c>
      <c r="J245" s="56">
        <v>0</v>
      </c>
      <c r="K245" s="56">
        <v>250000000</v>
      </c>
      <c r="L245" s="56">
        <v>200000000</v>
      </c>
      <c r="M245" s="56">
        <v>0</v>
      </c>
      <c r="N245" s="60"/>
      <c r="O245" s="58" t="s">
        <v>184</v>
      </c>
      <c r="P245" s="32" t="s">
        <v>1046</v>
      </c>
      <c r="Q245" s="32" t="s">
        <v>1047</v>
      </c>
      <c r="R245" s="30" t="s">
        <v>24</v>
      </c>
      <c r="S245" s="30"/>
      <c r="T245" s="32"/>
    </row>
    <row r="246" spans="1:20" ht="17.25" customHeight="1">
      <c r="A246" s="32">
        <v>2023</v>
      </c>
      <c r="B246" s="32">
        <v>11</v>
      </c>
      <c r="C246" s="32" t="s">
        <v>14</v>
      </c>
      <c r="D246" s="58" t="s">
        <v>1048</v>
      </c>
      <c r="E246" s="59" t="s">
        <v>67</v>
      </c>
      <c r="F246" s="58" t="s">
        <v>66</v>
      </c>
      <c r="G246" s="58" t="s">
        <v>50</v>
      </c>
      <c r="H246" s="56">
        <v>200000000</v>
      </c>
      <c r="I246" s="56">
        <v>50000000</v>
      </c>
      <c r="J246" s="56">
        <v>0</v>
      </c>
      <c r="K246" s="56">
        <v>250000000</v>
      </c>
      <c r="L246" s="56">
        <v>200000000</v>
      </c>
      <c r="M246" s="56">
        <v>0</v>
      </c>
      <c r="N246" s="60"/>
      <c r="O246" s="58" t="s">
        <v>184</v>
      </c>
      <c r="P246" s="32" t="s">
        <v>1046</v>
      </c>
      <c r="Q246" s="32" t="s">
        <v>1047</v>
      </c>
      <c r="R246" s="30" t="s">
        <v>24</v>
      </c>
      <c r="S246" s="30"/>
      <c r="T246" s="32"/>
    </row>
    <row r="247" spans="1:20" ht="17.25" customHeight="1">
      <c r="A247" s="32">
        <v>2023</v>
      </c>
      <c r="B247" s="32">
        <v>11</v>
      </c>
      <c r="C247" s="32" t="s">
        <v>14</v>
      </c>
      <c r="D247" s="58" t="s">
        <v>1049</v>
      </c>
      <c r="E247" s="59" t="s">
        <v>67</v>
      </c>
      <c r="F247" s="58" t="s">
        <v>66</v>
      </c>
      <c r="G247" s="58" t="s">
        <v>50</v>
      </c>
      <c r="H247" s="56">
        <v>200000000</v>
      </c>
      <c r="I247" s="56">
        <v>50000000</v>
      </c>
      <c r="J247" s="56">
        <v>0</v>
      </c>
      <c r="K247" s="56">
        <v>250000000</v>
      </c>
      <c r="L247" s="56">
        <v>200000000</v>
      </c>
      <c r="M247" s="56">
        <v>0</v>
      </c>
      <c r="N247" s="60"/>
      <c r="O247" s="58" t="s">
        <v>184</v>
      </c>
      <c r="P247" s="32" t="s">
        <v>1046</v>
      </c>
      <c r="Q247" s="32" t="s">
        <v>1047</v>
      </c>
      <c r="R247" s="30" t="s">
        <v>24</v>
      </c>
      <c r="S247" s="30"/>
      <c r="T247" s="32"/>
    </row>
    <row r="248" spans="1:20" ht="17.25" customHeight="1">
      <c r="A248" s="32">
        <v>2023</v>
      </c>
      <c r="B248" s="32">
        <v>11</v>
      </c>
      <c r="C248" s="32" t="s">
        <v>14</v>
      </c>
      <c r="D248" s="58" t="s">
        <v>1050</v>
      </c>
      <c r="E248" s="59" t="s">
        <v>67</v>
      </c>
      <c r="F248" s="58" t="s">
        <v>66</v>
      </c>
      <c r="G248" s="58" t="s">
        <v>50</v>
      </c>
      <c r="H248" s="56">
        <v>200000000</v>
      </c>
      <c r="I248" s="56">
        <v>50000000</v>
      </c>
      <c r="J248" s="56">
        <v>0</v>
      </c>
      <c r="K248" s="56">
        <v>250000000</v>
      </c>
      <c r="L248" s="56">
        <v>200000000</v>
      </c>
      <c r="M248" s="56">
        <v>0</v>
      </c>
      <c r="N248" s="60"/>
      <c r="O248" s="58" t="s">
        <v>184</v>
      </c>
      <c r="P248" s="32" t="s">
        <v>1046</v>
      </c>
      <c r="Q248" s="32" t="s">
        <v>1047</v>
      </c>
      <c r="R248" s="30" t="s">
        <v>24</v>
      </c>
      <c r="S248" s="30"/>
      <c r="T248" s="32"/>
    </row>
    <row r="249" spans="1:20" ht="17.25" customHeight="1">
      <c r="A249" s="32">
        <v>2023</v>
      </c>
      <c r="B249" s="32">
        <v>11</v>
      </c>
      <c r="C249" s="32" t="s">
        <v>14</v>
      </c>
      <c r="D249" s="58" t="s">
        <v>1051</v>
      </c>
      <c r="E249" s="59" t="s">
        <v>67</v>
      </c>
      <c r="F249" s="58" t="s">
        <v>66</v>
      </c>
      <c r="G249" s="58" t="s">
        <v>50</v>
      </c>
      <c r="H249" s="56">
        <v>200000000</v>
      </c>
      <c r="I249" s="56">
        <v>50000000</v>
      </c>
      <c r="J249" s="56">
        <v>0</v>
      </c>
      <c r="K249" s="56">
        <v>250000000</v>
      </c>
      <c r="L249" s="56">
        <v>200000000</v>
      </c>
      <c r="M249" s="56">
        <v>0</v>
      </c>
      <c r="N249" s="60"/>
      <c r="O249" s="58" t="s">
        <v>184</v>
      </c>
      <c r="P249" s="32" t="s">
        <v>1046</v>
      </c>
      <c r="Q249" s="32" t="s">
        <v>1047</v>
      </c>
      <c r="R249" s="30" t="s">
        <v>24</v>
      </c>
      <c r="S249" s="30"/>
      <c r="T249" s="32"/>
    </row>
    <row r="250" spans="1:20" ht="17.25" customHeight="1">
      <c r="A250" s="32">
        <v>2023</v>
      </c>
      <c r="B250" s="32">
        <v>11</v>
      </c>
      <c r="C250" s="32" t="s">
        <v>14</v>
      </c>
      <c r="D250" s="58" t="s">
        <v>1052</v>
      </c>
      <c r="E250" s="59" t="s">
        <v>67</v>
      </c>
      <c r="F250" s="58" t="s">
        <v>66</v>
      </c>
      <c r="G250" s="58" t="s">
        <v>50</v>
      </c>
      <c r="H250" s="56">
        <v>200000000</v>
      </c>
      <c r="I250" s="56">
        <v>50000000</v>
      </c>
      <c r="J250" s="56">
        <v>0</v>
      </c>
      <c r="K250" s="56">
        <v>250000000</v>
      </c>
      <c r="L250" s="56">
        <v>200000000</v>
      </c>
      <c r="M250" s="56">
        <v>0</v>
      </c>
      <c r="N250" s="60"/>
      <c r="O250" s="58" t="s">
        <v>184</v>
      </c>
      <c r="P250" s="32" t="s">
        <v>1046</v>
      </c>
      <c r="Q250" s="32" t="s">
        <v>1047</v>
      </c>
      <c r="R250" s="30" t="s">
        <v>24</v>
      </c>
      <c r="S250" s="30"/>
      <c r="T250" s="32"/>
    </row>
    <row r="251" spans="1:20" ht="17.25" customHeight="1">
      <c r="A251" s="61">
        <v>2023</v>
      </c>
      <c r="B251" s="61">
        <v>11</v>
      </c>
      <c r="C251" s="61" t="s">
        <v>14</v>
      </c>
      <c r="D251" s="62" t="s">
        <v>1053</v>
      </c>
      <c r="E251" s="63" t="s">
        <v>67</v>
      </c>
      <c r="F251" s="62" t="s">
        <v>35</v>
      </c>
      <c r="G251" s="62" t="s">
        <v>50</v>
      </c>
      <c r="H251" s="64">
        <v>145370000</v>
      </c>
      <c r="I251" s="64">
        <v>116050000</v>
      </c>
      <c r="J251" s="64">
        <v>0</v>
      </c>
      <c r="K251" s="64">
        <v>261420000</v>
      </c>
      <c r="L251" s="64">
        <v>145370000</v>
      </c>
      <c r="M251" s="64">
        <v>261420000</v>
      </c>
      <c r="N251" s="66"/>
      <c r="O251" s="62" t="s">
        <v>1054</v>
      </c>
      <c r="P251" s="61" t="s">
        <v>1055</v>
      </c>
      <c r="Q251" s="61" t="s">
        <v>1056</v>
      </c>
      <c r="R251" s="65" t="s">
        <v>24</v>
      </c>
      <c r="S251" s="65"/>
      <c r="T251" s="61"/>
    </row>
    <row r="252" spans="1:20" ht="17.25" customHeight="1">
      <c r="A252" s="61">
        <v>2023</v>
      </c>
      <c r="B252" s="61">
        <v>11</v>
      </c>
      <c r="C252" s="61" t="s">
        <v>14</v>
      </c>
      <c r="D252" s="62" t="s">
        <v>1057</v>
      </c>
      <c r="E252" s="63" t="s">
        <v>67</v>
      </c>
      <c r="F252" s="62" t="s">
        <v>35</v>
      </c>
      <c r="G252" s="62" t="s">
        <v>50</v>
      </c>
      <c r="H252" s="64">
        <v>130000000</v>
      </c>
      <c r="I252" s="64">
        <v>105000000</v>
      </c>
      <c r="J252" s="64">
        <v>0</v>
      </c>
      <c r="K252" s="64">
        <v>235000000</v>
      </c>
      <c r="L252" s="64">
        <v>130000000</v>
      </c>
      <c r="M252" s="64">
        <v>235000000</v>
      </c>
      <c r="N252" s="66"/>
      <c r="O252" s="62" t="s">
        <v>1054</v>
      </c>
      <c r="P252" s="61" t="s">
        <v>1055</v>
      </c>
      <c r="Q252" s="61" t="s">
        <v>1056</v>
      </c>
      <c r="R252" s="65" t="s">
        <v>24</v>
      </c>
      <c r="S252" s="65"/>
      <c r="T252" s="61"/>
    </row>
    <row r="253" spans="1:20" ht="17.25" customHeight="1">
      <c r="A253" s="32">
        <v>2023</v>
      </c>
      <c r="B253" s="32">
        <v>11</v>
      </c>
      <c r="C253" s="32" t="s">
        <v>14</v>
      </c>
      <c r="D253" s="58" t="s">
        <v>1058</v>
      </c>
      <c r="E253" s="59" t="s">
        <v>49</v>
      </c>
      <c r="F253" s="58" t="s">
        <v>16</v>
      </c>
      <c r="G253" s="58" t="s">
        <v>50</v>
      </c>
      <c r="H253" s="56">
        <v>1725519000</v>
      </c>
      <c r="I253" s="56">
        <v>334204000</v>
      </c>
      <c r="J253" s="56">
        <v>50573000</v>
      </c>
      <c r="K253" s="56">
        <f>SUM(H253:J253)</f>
        <v>2110296000</v>
      </c>
      <c r="L253" s="56">
        <v>2264000</v>
      </c>
      <c r="M253" s="56">
        <f>K253</f>
        <v>2110296000</v>
      </c>
      <c r="N253" s="60"/>
      <c r="O253" s="58" t="s">
        <v>1059</v>
      </c>
      <c r="P253" s="32" t="s">
        <v>1060</v>
      </c>
      <c r="Q253" s="32" t="s">
        <v>1061</v>
      </c>
      <c r="R253" s="30" t="s">
        <v>24</v>
      </c>
      <c r="S253" s="30"/>
      <c r="T253" s="32"/>
    </row>
    <row r="254" spans="1:20" ht="17.25" customHeight="1">
      <c r="A254" s="32">
        <v>2023</v>
      </c>
      <c r="B254" s="32">
        <v>11</v>
      </c>
      <c r="C254" s="32" t="s">
        <v>15</v>
      </c>
      <c r="D254" s="58" t="s">
        <v>1062</v>
      </c>
      <c r="E254" s="59" t="s">
        <v>49</v>
      </c>
      <c r="F254" s="58" t="s">
        <v>66</v>
      </c>
      <c r="G254" s="58" t="s">
        <v>51</v>
      </c>
      <c r="H254" s="56">
        <v>4685307000</v>
      </c>
      <c r="I254" s="56">
        <v>2227155000</v>
      </c>
      <c r="J254" s="56">
        <v>0</v>
      </c>
      <c r="K254" s="56">
        <v>6912462000</v>
      </c>
      <c r="L254" s="56">
        <v>5000000</v>
      </c>
      <c r="M254" s="56">
        <v>6912462000</v>
      </c>
      <c r="N254" s="60"/>
      <c r="O254" s="58" t="s">
        <v>681</v>
      </c>
      <c r="P254" s="32" t="s">
        <v>1063</v>
      </c>
      <c r="Q254" s="32" t="s">
        <v>1064</v>
      </c>
      <c r="R254" s="30" t="s">
        <v>24</v>
      </c>
      <c r="S254" s="30"/>
      <c r="T254" s="32"/>
    </row>
    <row r="255" spans="1:20" ht="17.25" customHeight="1">
      <c r="A255" s="32">
        <v>2023</v>
      </c>
      <c r="B255" s="32">
        <v>11</v>
      </c>
      <c r="C255" s="32" t="s">
        <v>15</v>
      </c>
      <c r="D255" s="58" t="s">
        <v>1065</v>
      </c>
      <c r="E255" s="59" t="s">
        <v>49</v>
      </c>
      <c r="F255" s="58" t="s">
        <v>35</v>
      </c>
      <c r="G255" s="58" t="s">
        <v>50</v>
      </c>
      <c r="H255" s="56">
        <v>1007149000</v>
      </c>
      <c r="I255" s="56">
        <v>760455000</v>
      </c>
      <c r="J255" s="56">
        <v>0</v>
      </c>
      <c r="K255" s="56">
        <v>1767604000</v>
      </c>
      <c r="L255" s="56">
        <v>1000000</v>
      </c>
      <c r="M255" s="56">
        <v>1767604000</v>
      </c>
      <c r="N255" s="60"/>
      <c r="O255" s="58" t="s">
        <v>180</v>
      </c>
      <c r="P255" s="32" t="s">
        <v>1063</v>
      </c>
      <c r="Q255" s="32" t="s">
        <v>1066</v>
      </c>
      <c r="R255" s="30" t="s">
        <v>24</v>
      </c>
      <c r="S255" s="30"/>
      <c r="T255" s="32"/>
    </row>
    <row r="256" spans="1:20" ht="17.25" customHeight="1">
      <c r="A256" s="32">
        <v>2023</v>
      </c>
      <c r="B256" s="32">
        <v>11</v>
      </c>
      <c r="C256" s="32" t="s">
        <v>14</v>
      </c>
      <c r="D256" s="58" t="s">
        <v>1067</v>
      </c>
      <c r="E256" s="59" t="s">
        <v>49</v>
      </c>
      <c r="F256" s="58" t="s">
        <v>16</v>
      </c>
      <c r="G256" s="58" t="s">
        <v>51</v>
      </c>
      <c r="H256" s="56">
        <v>212806000</v>
      </c>
      <c r="I256" s="56">
        <v>226855000</v>
      </c>
      <c r="J256" s="56">
        <v>0</v>
      </c>
      <c r="K256" s="56">
        <v>439661000</v>
      </c>
      <c r="L256" s="56">
        <v>10000000</v>
      </c>
      <c r="M256" s="56">
        <v>439661000</v>
      </c>
      <c r="N256" s="60"/>
      <c r="O256" s="58" t="s">
        <v>180</v>
      </c>
      <c r="P256" s="32" t="s">
        <v>1068</v>
      </c>
      <c r="Q256" s="32" t="s">
        <v>1069</v>
      </c>
      <c r="R256" s="30" t="s">
        <v>24</v>
      </c>
      <c r="S256" s="30"/>
      <c r="T256" s="32"/>
    </row>
    <row r="257" spans="1:20" ht="17.25" customHeight="1">
      <c r="A257" s="32">
        <v>2023</v>
      </c>
      <c r="B257" s="32">
        <v>11</v>
      </c>
      <c r="C257" s="32" t="s">
        <v>14</v>
      </c>
      <c r="D257" s="58" t="s">
        <v>1070</v>
      </c>
      <c r="E257" s="59" t="s">
        <v>49</v>
      </c>
      <c r="F257" s="58" t="s">
        <v>16</v>
      </c>
      <c r="G257" s="58" t="s">
        <v>51</v>
      </c>
      <c r="H257" s="56">
        <v>326139000</v>
      </c>
      <c r="I257" s="56">
        <v>1389397000</v>
      </c>
      <c r="J257" s="56">
        <v>0</v>
      </c>
      <c r="K257" s="56">
        <v>1715536000</v>
      </c>
      <c r="L257" s="56">
        <v>1000000</v>
      </c>
      <c r="M257" s="56">
        <v>1715536000</v>
      </c>
      <c r="N257" s="60"/>
      <c r="O257" s="58" t="s">
        <v>180</v>
      </c>
      <c r="P257" s="32" t="s">
        <v>1068</v>
      </c>
      <c r="Q257" s="32" t="s">
        <v>1069</v>
      </c>
      <c r="R257" s="30" t="s">
        <v>24</v>
      </c>
      <c r="S257" s="30"/>
      <c r="T257" s="32"/>
    </row>
    <row r="258" spans="1:20" ht="17.25" customHeight="1">
      <c r="A258" s="32">
        <v>2023</v>
      </c>
      <c r="B258" s="32">
        <v>11</v>
      </c>
      <c r="C258" s="32" t="s">
        <v>14</v>
      </c>
      <c r="D258" s="58" t="s">
        <v>1071</v>
      </c>
      <c r="E258" s="59" t="s">
        <v>49</v>
      </c>
      <c r="F258" s="58" t="s">
        <v>16</v>
      </c>
      <c r="G258" s="58" t="s">
        <v>51</v>
      </c>
      <c r="H258" s="56">
        <v>216183000</v>
      </c>
      <c r="I258" s="56">
        <v>1610310000</v>
      </c>
      <c r="J258" s="56">
        <v>0</v>
      </c>
      <c r="K258" s="56">
        <v>1826493000</v>
      </c>
      <c r="L258" s="56">
        <v>20000000</v>
      </c>
      <c r="M258" s="56">
        <v>1826493000</v>
      </c>
      <c r="N258" s="60"/>
      <c r="O258" s="58" t="s">
        <v>180</v>
      </c>
      <c r="P258" s="32" t="s">
        <v>1068</v>
      </c>
      <c r="Q258" s="32" t="s">
        <v>1069</v>
      </c>
      <c r="R258" s="30" t="s">
        <v>24</v>
      </c>
      <c r="S258" s="30"/>
      <c r="T258" s="32"/>
    </row>
    <row r="259" spans="1:20" ht="17.25" customHeight="1">
      <c r="A259" s="32">
        <v>2023</v>
      </c>
      <c r="B259" s="32">
        <v>11</v>
      </c>
      <c r="C259" s="32" t="s">
        <v>14</v>
      </c>
      <c r="D259" s="58" t="s">
        <v>1072</v>
      </c>
      <c r="E259" s="59" t="s">
        <v>81</v>
      </c>
      <c r="F259" s="58" t="s">
        <v>16</v>
      </c>
      <c r="G259" s="58" t="s">
        <v>52</v>
      </c>
      <c r="H259" s="56">
        <v>55000000</v>
      </c>
      <c r="I259" s="56"/>
      <c r="J259" s="56"/>
      <c r="K259" s="56">
        <f>SUM(H259:J259)</f>
        <v>55000000</v>
      </c>
      <c r="L259" s="56">
        <v>55000000</v>
      </c>
      <c r="M259" s="56"/>
      <c r="N259" s="60"/>
      <c r="O259" s="58" t="s">
        <v>699</v>
      </c>
      <c r="P259" s="32" t="s">
        <v>1073</v>
      </c>
      <c r="Q259" s="32" t="s">
        <v>1074</v>
      </c>
      <c r="R259" s="30" t="s">
        <v>24</v>
      </c>
      <c r="S259" s="30"/>
      <c r="T259" s="32" t="s">
        <v>539</v>
      </c>
    </row>
    <row r="260" spans="1:20" ht="17.25" customHeight="1">
      <c r="A260" s="32">
        <v>2023</v>
      </c>
      <c r="B260" s="32">
        <v>11</v>
      </c>
      <c r="C260" s="32" t="s">
        <v>14</v>
      </c>
      <c r="D260" s="58" t="s">
        <v>1075</v>
      </c>
      <c r="E260" s="59" t="s">
        <v>81</v>
      </c>
      <c r="F260" s="58" t="s">
        <v>71</v>
      </c>
      <c r="G260" s="58" t="s">
        <v>52</v>
      </c>
      <c r="H260" s="56">
        <v>20000000</v>
      </c>
      <c r="I260" s="56"/>
      <c r="J260" s="56"/>
      <c r="K260" s="56">
        <f>SUM(H260:J260)</f>
        <v>20000000</v>
      </c>
      <c r="L260" s="56">
        <v>20000000</v>
      </c>
      <c r="M260" s="56"/>
      <c r="N260" s="60"/>
      <c r="O260" s="58" t="s">
        <v>699</v>
      </c>
      <c r="P260" s="32" t="s">
        <v>700</v>
      </c>
      <c r="Q260" s="32" t="s">
        <v>701</v>
      </c>
      <c r="R260" s="30" t="s">
        <v>24</v>
      </c>
      <c r="S260" s="30"/>
      <c r="T260" s="32" t="s">
        <v>539</v>
      </c>
    </row>
    <row r="261" spans="1:20" ht="17.25" customHeight="1">
      <c r="A261" s="32">
        <v>2023</v>
      </c>
      <c r="B261" s="32">
        <v>11</v>
      </c>
      <c r="C261" s="32" t="s">
        <v>14</v>
      </c>
      <c r="D261" s="58" t="s">
        <v>1076</v>
      </c>
      <c r="E261" s="59" t="s">
        <v>81</v>
      </c>
      <c r="F261" s="58" t="s">
        <v>35</v>
      </c>
      <c r="G261" s="58" t="s">
        <v>52</v>
      </c>
      <c r="H261" s="56">
        <v>20000000</v>
      </c>
      <c r="I261" s="56"/>
      <c r="J261" s="56"/>
      <c r="K261" s="56">
        <f>SUM(H261:J261)</f>
        <v>20000000</v>
      </c>
      <c r="L261" s="56">
        <v>20000000</v>
      </c>
      <c r="M261" s="56"/>
      <c r="N261" s="60"/>
      <c r="O261" s="58" t="s">
        <v>699</v>
      </c>
      <c r="P261" s="32" t="s">
        <v>1077</v>
      </c>
      <c r="Q261" s="32" t="s">
        <v>1078</v>
      </c>
      <c r="R261" s="30" t="s">
        <v>24</v>
      </c>
      <c r="S261" s="30"/>
      <c r="T261" s="32" t="s">
        <v>539</v>
      </c>
    </row>
    <row r="262" spans="1:20" ht="17.25" customHeight="1">
      <c r="A262" s="32">
        <v>2023</v>
      </c>
      <c r="B262" s="32">
        <v>11</v>
      </c>
      <c r="C262" s="32" t="s">
        <v>14</v>
      </c>
      <c r="D262" s="58" t="s">
        <v>1079</v>
      </c>
      <c r="E262" s="59" t="s">
        <v>737</v>
      </c>
      <c r="F262" s="58" t="s">
        <v>16</v>
      </c>
      <c r="G262" s="58" t="s">
        <v>658</v>
      </c>
      <c r="H262" s="56">
        <v>600000000</v>
      </c>
      <c r="I262" s="56">
        <v>200000000</v>
      </c>
      <c r="J262" s="56"/>
      <c r="K262" s="56">
        <f>SUM(H262:J262)</f>
        <v>800000000</v>
      </c>
      <c r="L262" s="56">
        <v>100000000</v>
      </c>
      <c r="M262" s="56">
        <v>50000000</v>
      </c>
      <c r="N262" s="60"/>
      <c r="O262" s="58" t="s">
        <v>715</v>
      </c>
      <c r="P262" s="32" t="s">
        <v>1080</v>
      </c>
      <c r="Q262" s="32" t="s">
        <v>1081</v>
      </c>
      <c r="R262" s="30"/>
      <c r="S262" s="30"/>
      <c r="T262" s="32"/>
    </row>
    <row r="263" spans="1:20" ht="17.25" customHeight="1">
      <c r="A263" s="61">
        <v>2023</v>
      </c>
      <c r="B263" s="61">
        <v>11</v>
      </c>
      <c r="C263" s="61" t="s">
        <v>15</v>
      </c>
      <c r="D263" s="62" t="s">
        <v>1082</v>
      </c>
      <c r="E263" s="63" t="s">
        <v>49</v>
      </c>
      <c r="F263" s="62" t="s">
        <v>16</v>
      </c>
      <c r="G263" s="62" t="s">
        <v>51</v>
      </c>
      <c r="H263" s="64">
        <v>4700000000</v>
      </c>
      <c r="I263" s="64"/>
      <c r="J263" s="64">
        <v>0</v>
      </c>
      <c r="K263" s="64">
        <f>SUM(H263:J263)</f>
        <v>4700000000</v>
      </c>
      <c r="L263" s="64">
        <v>0</v>
      </c>
      <c r="M263" s="64">
        <v>4700000000</v>
      </c>
      <c r="N263" s="66"/>
      <c r="O263" s="62" t="s">
        <v>1083</v>
      </c>
      <c r="P263" s="61" t="s">
        <v>1084</v>
      </c>
      <c r="Q263" s="61" t="s">
        <v>1085</v>
      </c>
      <c r="R263" s="65" t="s">
        <v>24</v>
      </c>
      <c r="S263" s="30"/>
      <c r="T263" s="32"/>
    </row>
    <row r="264" spans="1:20" ht="17.25" customHeight="1">
      <c r="A264" s="32">
        <v>2023</v>
      </c>
      <c r="B264" s="32">
        <v>11</v>
      </c>
      <c r="C264" s="32" t="s">
        <v>14</v>
      </c>
      <c r="D264" s="58" t="s">
        <v>459</v>
      </c>
      <c r="E264" s="59" t="s">
        <v>49</v>
      </c>
      <c r="F264" s="58" t="s">
        <v>17</v>
      </c>
      <c r="G264" s="58" t="s">
        <v>50</v>
      </c>
      <c r="H264" s="56">
        <v>1804198000</v>
      </c>
      <c r="I264" s="56">
        <v>552849000</v>
      </c>
      <c r="J264" s="56">
        <v>0</v>
      </c>
      <c r="K264" s="56">
        <v>2357047000</v>
      </c>
      <c r="L264" s="56">
        <v>200000000</v>
      </c>
      <c r="M264" s="56">
        <v>2357047000</v>
      </c>
      <c r="N264" s="60"/>
      <c r="O264" s="58" t="s">
        <v>191</v>
      </c>
      <c r="P264" s="32" t="s">
        <v>181</v>
      </c>
      <c r="Q264" s="32" t="s">
        <v>742</v>
      </c>
      <c r="R264" s="30" t="s">
        <v>24</v>
      </c>
      <c r="S264" s="30"/>
      <c r="T264" s="32"/>
    </row>
    <row r="265" spans="1:20" ht="17.25" customHeight="1">
      <c r="A265" s="32">
        <v>2023</v>
      </c>
      <c r="B265" s="32">
        <v>11</v>
      </c>
      <c r="C265" s="32" t="s">
        <v>14</v>
      </c>
      <c r="D265" s="58" t="s">
        <v>460</v>
      </c>
      <c r="E265" s="59" t="s">
        <v>49</v>
      </c>
      <c r="F265" s="58" t="s">
        <v>35</v>
      </c>
      <c r="G265" s="58" t="s">
        <v>50</v>
      </c>
      <c r="H265" s="56">
        <v>224697000</v>
      </c>
      <c r="I265" s="56">
        <v>91369000</v>
      </c>
      <c r="J265" s="56">
        <v>0</v>
      </c>
      <c r="K265" s="56">
        <v>316066000</v>
      </c>
      <c r="L265" s="56">
        <v>50000000</v>
      </c>
      <c r="M265" s="56">
        <v>316066000</v>
      </c>
      <c r="N265" s="60"/>
      <c r="O265" s="58" t="s">
        <v>191</v>
      </c>
      <c r="P265" s="32" t="s">
        <v>181</v>
      </c>
      <c r="Q265" s="32" t="s">
        <v>742</v>
      </c>
      <c r="R265" s="30" t="s">
        <v>24</v>
      </c>
      <c r="S265" s="30"/>
      <c r="T265" s="32"/>
    </row>
    <row r="266" spans="1:20" ht="17.25" customHeight="1">
      <c r="A266" s="32">
        <v>2023</v>
      </c>
      <c r="B266" s="32">
        <v>11</v>
      </c>
      <c r="C266" s="32" t="s">
        <v>14</v>
      </c>
      <c r="D266" s="58" t="s">
        <v>1086</v>
      </c>
      <c r="E266" s="59" t="s">
        <v>49</v>
      </c>
      <c r="F266" s="58" t="s">
        <v>66</v>
      </c>
      <c r="G266" s="58" t="s">
        <v>50</v>
      </c>
      <c r="H266" s="56">
        <v>1038985683</v>
      </c>
      <c r="I266" s="56">
        <v>145501000</v>
      </c>
      <c r="J266" s="56">
        <v>0</v>
      </c>
      <c r="K266" s="56">
        <f>SUM(H266:J266)</f>
        <v>1184486683</v>
      </c>
      <c r="L266" s="56">
        <v>50000000</v>
      </c>
      <c r="M266" s="56">
        <v>829140678.0999999</v>
      </c>
      <c r="N266" s="60"/>
      <c r="O266" s="58" t="s">
        <v>744</v>
      </c>
      <c r="P266" s="32" t="s">
        <v>1087</v>
      </c>
      <c r="Q266" s="32" t="s">
        <v>1088</v>
      </c>
      <c r="R266" s="30" t="s">
        <v>24</v>
      </c>
      <c r="S266" s="30"/>
      <c r="T266" s="32"/>
    </row>
    <row r="267" spans="1:20" ht="17.25" customHeight="1">
      <c r="A267" s="32">
        <v>2023</v>
      </c>
      <c r="B267" s="32">
        <v>11</v>
      </c>
      <c r="C267" s="32" t="s">
        <v>15</v>
      </c>
      <c r="D267" s="58" t="s">
        <v>1089</v>
      </c>
      <c r="E267" s="59" t="s">
        <v>49</v>
      </c>
      <c r="F267" s="58" t="s">
        <v>16</v>
      </c>
      <c r="G267" s="58" t="s">
        <v>51</v>
      </c>
      <c r="H267" s="56">
        <v>6878643200</v>
      </c>
      <c r="I267" s="56">
        <v>2791659000</v>
      </c>
      <c r="J267" s="56">
        <v>463003000</v>
      </c>
      <c r="K267" s="56">
        <f>SUM(H267:J267)</f>
        <v>10133305200</v>
      </c>
      <c r="L267" s="56">
        <v>100000000</v>
      </c>
      <c r="M267" s="56">
        <f>L267</f>
        <v>100000000</v>
      </c>
      <c r="N267" s="60"/>
      <c r="O267" s="58" t="s">
        <v>206</v>
      </c>
      <c r="P267" s="32" t="s">
        <v>1090</v>
      </c>
      <c r="Q267" s="32" t="s">
        <v>1091</v>
      </c>
      <c r="R267" s="30" t="s">
        <v>24</v>
      </c>
      <c r="S267" s="30"/>
      <c r="T267" s="32"/>
    </row>
    <row r="268" spans="1:20" ht="17.25" customHeight="1">
      <c r="A268" s="32">
        <v>2023</v>
      </c>
      <c r="B268" s="32">
        <v>11</v>
      </c>
      <c r="C268" s="32" t="s">
        <v>15</v>
      </c>
      <c r="D268" s="58" t="s">
        <v>1092</v>
      </c>
      <c r="E268" s="59" t="s">
        <v>49</v>
      </c>
      <c r="F268" s="58" t="s">
        <v>17</v>
      </c>
      <c r="G268" s="58" t="s">
        <v>50</v>
      </c>
      <c r="H268" s="56">
        <v>3631661000</v>
      </c>
      <c r="I268" s="56">
        <v>2918000000</v>
      </c>
      <c r="J268" s="56"/>
      <c r="K268" s="56">
        <v>6549661000</v>
      </c>
      <c r="L268" s="56">
        <v>10000000</v>
      </c>
      <c r="M268" s="56">
        <v>8730730000</v>
      </c>
      <c r="N268" s="60"/>
      <c r="O268" s="58" t="s">
        <v>177</v>
      </c>
      <c r="P268" s="32" t="s">
        <v>1093</v>
      </c>
      <c r="Q268" s="32" t="s">
        <v>1094</v>
      </c>
      <c r="R268" s="30" t="s">
        <v>24</v>
      </c>
      <c r="S268" s="30"/>
      <c r="T268" s="32"/>
    </row>
    <row r="269" spans="1:20" ht="17.25" customHeight="1">
      <c r="A269" s="32">
        <v>2023</v>
      </c>
      <c r="B269" s="32">
        <v>11</v>
      </c>
      <c r="C269" s="32" t="s">
        <v>14</v>
      </c>
      <c r="D269" s="58" t="s">
        <v>1095</v>
      </c>
      <c r="E269" s="59" t="s">
        <v>49</v>
      </c>
      <c r="F269" s="58" t="s">
        <v>37</v>
      </c>
      <c r="G269" s="58" t="s">
        <v>50</v>
      </c>
      <c r="H269" s="56">
        <v>79486000</v>
      </c>
      <c r="I269" s="56">
        <v>0</v>
      </c>
      <c r="J269" s="56"/>
      <c r="K269" s="56">
        <v>79486000</v>
      </c>
      <c r="L269" s="56">
        <v>0</v>
      </c>
      <c r="M269" s="56">
        <v>79486000</v>
      </c>
      <c r="N269" s="60"/>
      <c r="O269" s="58" t="s">
        <v>177</v>
      </c>
      <c r="P269" s="32" t="s">
        <v>1096</v>
      </c>
      <c r="Q269" s="32" t="s">
        <v>1097</v>
      </c>
      <c r="R269" s="30" t="s">
        <v>24</v>
      </c>
      <c r="S269" s="30"/>
      <c r="T269" s="32"/>
    </row>
    <row r="270" spans="1:20" ht="17.25" customHeight="1">
      <c r="A270" s="32">
        <v>2023</v>
      </c>
      <c r="B270" s="32">
        <v>11</v>
      </c>
      <c r="C270" s="32" t="s">
        <v>14</v>
      </c>
      <c r="D270" s="58" t="s">
        <v>1098</v>
      </c>
      <c r="E270" s="59" t="s">
        <v>49</v>
      </c>
      <c r="F270" s="58" t="s">
        <v>36</v>
      </c>
      <c r="G270" s="58" t="s">
        <v>50</v>
      </c>
      <c r="H270" s="56">
        <v>39385000</v>
      </c>
      <c r="I270" s="56">
        <v>58361000</v>
      </c>
      <c r="J270" s="56"/>
      <c r="K270" s="56">
        <v>97746000</v>
      </c>
      <c r="L270" s="56">
        <v>0</v>
      </c>
      <c r="M270" s="56">
        <v>97746000</v>
      </c>
      <c r="N270" s="60"/>
      <c r="O270" s="58" t="s">
        <v>177</v>
      </c>
      <c r="P270" s="32" t="s">
        <v>1096</v>
      </c>
      <c r="Q270" s="32" t="s">
        <v>1097</v>
      </c>
      <c r="R270" s="30" t="s">
        <v>24</v>
      </c>
      <c r="S270" s="30"/>
      <c r="T270" s="32"/>
    </row>
    <row r="271" spans="1:20" ht="17.25" customHeight="1">
      <c r="A271" s="32">
        <v>2023</v>
      </c>
      <c r="B271" s="32">
        <v>11</v>
      </c>
      <c r="C271" s="32" t="s">
        <v>14</v>
      </c>
      <c r="D271" s="58" t="s">
        <v>1099</v>
      </c>
      <c r="E271" s="59" t="s">
        <v>47</v>
      </c>
      <c r="F271" s="58" t="s">
        <v>16</v>
      </c>
      <c r="G271" s="58" t="s">
        <v>51</v>
      </c>
      <c r="H271" s="56">
        <v>1000000000</v>
      </c>
      <c r="I271" s="56">
        <v>200000000</v>
      </c>
      <c r="J271" s="56">
        <v>50000000</v>
      </c>
      <c r="K271" s="56">
        <v>1250000000</v>
      </c>
      <c r="L271" s="56">
        <v>80000000</v>
      </c>
      <c r="M271" s="56">
        <v>1500000000</v>
      </c>
      <c r="N271" s="60"/>
      <c r="O271" s="58" t="s">
        <v>176</v>
      </c>
      <c r="P271" s="32" t="s">
        <v>405</v>
      </c>
      <c r="Q271" s="32" t="s">
        <v>86</v>
      </c>
      <c r="R271" s="30" t="s">
        <v>24</v>
      </c>
      <c r="S271" s="30"/>
      <c r="T271" s="32"/>
    </row>
    <row r="272" spans="1:20" ht="17.25" customHeight="1">
      <c r="A272" s="32">
        <v>2023</v>
      </c>
      <c r="B272" s="32">
        <v>11</v>
      </c>
      <c r="C272" s="32" t="s">
        <v>15</v>
      </c>
      <c r="D272" s="58" t="s">
        <v>1100</v>
      </c>
      <c r="E272" s="59" t="s">
        <v>47</v>
      </c>
      <c r="F272" s="58" t="s">
        <v>16</v>
      </c>
      <c r="G272" s="58" t="s">
        <v>50</v>
      </c>
      <c r="H272" s="56">
        <v>8530000000</v>
      </c>
      <c r="I272" s="56">
        <v>500000000</v>
      </c>
      <c r="J272" s="56">
        <v>80000000</v>
      </c>
      <c r="K272" s="56">
        <v>9110000000</v>
      </c>
      <c r="L272" s="56">
        <v>1000000000</v>
      </c>
      <c r="M272" s="56">
        <v>2000000000</v>
      </c>
      <c r="N272" s="60"/>
      <c r="O272" s="58" t="s">
        <v>176</v>
      </c>
      <c r="P272" s="32" t="s">
        <v>405</v>
      </c>
      <c r="Q272" s="32" t="s">
        <v>86</v>
      </c>
      <c r="R272" s="30" t="s">
        <v>24</v>
      </c>
      <c r="S272" s="30"/>
      <c r="T272" s="32"/>
    </row>
    <row r="273" spans="1:20" ht="17.25" customHeight="1">
      <c r="A273" s="32">
        <v>2023</v>
      </c>
      <c r="B273" s="32">
        <v>11</v>
      </c>
      <c r="C273" s="32" t="s">
        <v>15</v>
      </c>
      <c r="D273" s="58" t="s">
        <v>1100</v>
      </c>
      <c r="E273" s="59" t="s">
        <v>47</v>
      </c>
      <c r="F273" s="58" t="s">
        <v>62</v>
      </c>
      <c r="G273" s="58" t="s">
        <v>51</v>
      </c>
      <c r="H273" s="56">
        <v>5000000000</v>
      </c>
      <c r="I273" s="56" t="s">
        <v>424</v>
      </c>
      <c r="J273" s="56" t="s">
        <v>424</v>
      </c>
      <c r="K273" s="56">
        <v>5000000000</v>
      </c>
      <c r="L273" s="56">
        <v>800000000</v>
      </c>
      <c r="M273" s="56">
        <v>2000000000</v>
      </c>
      <c r="N273" s="60"/>
      <c r="O273" s="58" t="s">
        <v>176</v>
      </c>
      <c r="P273" s="32" t="s">
        <v>405</v>
      </c>
      <c r="Q273" s="32" t="s">
        <v>86</v>
      </c>
      <c r="R273" s="30" t="s">
        <v>24</v>
      </c>
      <c r="S273" s="30"/>
      <c r="T273" s="32"/>
    </row>
    <row r="274" spans="1:20" ht="17.25" customHeight="1">
      <c r="A274" s="32">
        <v>2023</v>
      </c>
      <c r="B274" s="32">
        <v>11</v>
      </c>
      <c r="C274" s="32" t="s">
        <v>14</v>
      </c>
      <c r="D274" s="58" t="s">
        <v>423</v>
      </c>
      <c r="E274" s="59" t="s">
        <v>47</v>
      </c>
      <c r="F274" s="58" t="s">
        <v>66</v>
      </c>
      <c r="G274" s="58" t="s">
        <v>52</v>
      </c>
      <c r="H274" s="56">
        <v>230000000</v>
      </c>
      <c r="I274" s="56">
        <v>30000000</v>
      </c>
      <c r="J274" s="56" t="s">
        <v>424</v>
      </c>
      <c r="K274" s="56">
        <v>260000000</v>
      </c>
      <c r="L274" s="56">
        <v>260000000</v>
      </c>
      <c r="M274" s="56">
        <v>260000000</v>
      </c>
      <c r="N274" s="60"/>
      <c r="O274" s="58" t="s">
        <v>194</v>
      </c>
      <c r="P274" s="32" t="s">
        <v>293</v>
      </c>
      <c r="Q274" s="32" t="s">
        <v>294</v>
      </c>
      <c r="R274" s="30" t="s">
        <v>24</v>
      </c>
      <c r="S274" s="30"/>
      <c r="T274" s="32"/>
    </row>
    <row r="275" spans="1:20" ht="17.25" customHeight="1">
      <c r="A275" s="32">
        <v>2023</v>
      </c>
      <c r="B275" s="32">
        <v>11</v>
      </c>
      <c r="C275" s="32" t="s">
        <v>14</v>
      </c>
      <c r="D275" s="58" t="s">
        <v>425</v>
      </c>
      <c r="E275" s="59" t="s">
        <v>47</v>
      </c>
      <c r="F275" s="58" t="s">
        <v>66</v>
      </c>
      <c r="G275" s="58" t="s">
        <v>52</v>
      </c>
      <c r="H275" s="56">
        <v>230000000</v>
      </c>
      <c r="I275" s="56">
        <v>30000000</v>
      </c>
      <c r="J275" s="56" t="s">
        <v>424</v>
      </c>
      <c r="K275" s="56">
        <v>260000000</v>
      </c>
      <c r="L275" s="56">
        <v>260000000</v>
      </c>
      <c r="M275" s="56">
        <v>260000000</v>
      </c>
      <c r="N275" s="60"/>
      <c r="O275" s="58" t="s">
        <v>194</v>
      </c>
      <c r="P275" s="32" t="s">
        <v>293</v>
      </c>
      <c r="Q275" s="32" t="s">
        <v>294</v>
      </c>
      <c r="R275" s="30" t="s">
        <v>24</v>
      </c>
      <c r="S275" s="30"/>
      <c r="T275" s="32"/>
    </row>
    <row r="276" spans="1:20" ht="17.25" customHeight="1">
      <c r="A276" s="32">
        <v>2023</v>
      </c>
      <c r="B276" s="32">
        <v>11</v>
      </c>
      <c r="C276" s="32" t="s">
        <v>14</v>
      </c>
      <c r="D276" s="58" t="s">
        <v>1101</v>
      </c>
      <c r="E276" s="59" t="s">
        <v>450</v>
      </c>
      <c r="F276" s="58" t="s">
        <v>16</v>
      </c>
      <c r="G276" s="58" t="s">
        <v>52</v>
      </c>
      <c r="H276" s="56">
        <v>21703000</v>
      </c>
      <c r="I276" s="56">
        <v>8094000</v>
      </c>
      <c r="J276" s="56">
        <v>1055000</v>
      </c>
      <c r="K276" s="56">
        <v>30852000</v>
      </c>
      <c r="L276" s="56">
        <v>21703000</v>
      </c>
      <c r="M276" s="56">
        <v>30852000</v>
      </c>
      <c r="N276" s="60"/>
      <c r="O276" s="58" t="s">
        <v>451</v>
      </c>
      <c r="P276" s="32" t="s">
        <v>1102</v>
      </c>
      <c r="Q276" s="32" t="s">
        <v>1103</v>
      </c>
      <c r="R276" s="30" t="s">
        <v>24</v>
      </c>
      <c r="S276" s="30"/>
      <c r="T276" s="32" t="s">
        <v>70</v>
      </c>
    </row>
    <row r="277" spans="1:20" ht="17.25" customHeight="1">
      <c r="A277" s="32">
        <v>2023</v>
      </c>
      <c r="B277" s="32">
        <v>11</v>
      </c>
      <c r="C277" s="32" t="s">
        <v>14</v>
      </c>
      <c r="D277" s="58" t="s">
        <v>1104</v>
      </c>
      <c r="E277" s="59" t="s">
        <v>450</v>
      </c>
      <c r="F277" s="58" t="s">
        <v>16</v>
      </c>
      <c r="G277" s="58" t="s">
        <v>52</v>
      </c>
      <c r="H277" s="56">
        <v>19866000</v>
      </c>
      <c r="I277" s="56">
        <v>16854000</v>
      </c>
      <c r="J277" s="56">
        <v>1323000</v>
      </c>
      <c r="K277" s="56">
        <v>38043000</v>
      </c>
      <c r="L277" s="56">
        <v>19866000</v>
      </c>
      <c r="M277" s="56">
        <v>38043000</v>
      </c>
      <c r="N277" s="60"/>
      <c r="O277" s="58" t="s">
        <v>451</v>
      </c>
      <c r="P277" s="32" t="s">
        <v>1105</v>
      </c>
      <c r="Q277" s="32" t="s">
        <v>1106</v>
      </c>
      <c r="R277" s="30" t="s">
        <v>24</v>
      </c>
      <c r="S277" s="30"/>
      <c r="T277" s="32" t="s">
        <v>70</v>
      </c>
    </row>
    <row r="278" spans="1:20" ht="17.25" customHeight="1">
      <c r="A278" s="32">
        <v>2023</v>
      </c>
      <c r="B278" s="32">
        <v>11</v>
      </c>
      <c r="C278" s="32" t="s">
        <v>14</v>
      </c>
      <c r="D278" s="58" t="s">
        <v>1107</v>
      </c>
      <c r="E278" s="59" t="s">
        <v>47</v>
      </c>
      <c r="F278" s="58" t="s">
        <v>16</v>
      </c>
      <c r="G278" s="58" t="s">
        <v>50</v>
      </c>
      <c r="H278" s="56">
        <v>3300000000</v>
      </c>
      <c r="I278" s="56" t="s">
        <v>424</v>
      </c>
      <c r="J278" s="56" t="s">
        <v>424</v>
      </c>
      <c r="K278" s="56">
        <v>3300000000</v>
      </c>
      <c r="L278" s="56">
        <v>1000000000</v>
      </c>
      <c r="M278" s="56">
        <v>3300000000</v>
      </c>
      <c r="N278" s="60"/>
      <c r="O278" s="58" t="s">
        <v>170</v>
      </c>
      <c r="P278" s="32" t="s">
        <v>1108</v>
      </c>
      <c r="Q278" s="32" t="s">
        <v>1109</v>
      </c>
      <c r="R278" s="30" t="s">
        <v>24</v>
      </c>
      <c r="S278" s="30"/>
      <c r="T278" s="32"/>
    </row>
    <row r="279" spans="1:20" ht="17.25" customHeight="1">
      <c r="A279" s="32">
        <v>2023</v>
      </c>
      <c r="B279" s="32">
        <v>11</v>
      </c>
      <c r="C279" s="32" t="s">
        <v>14</v>
      </c>
      <c r="D279" s="58" t="s">
        <v>1110</v>
      </c>
      <c r="E279" s="59" t="s">
        <v>47</v>
      </c>
      <c r="F279" s="58" t="s">
        <v>62</v>
      </c>
      <c r="G279" s="58" t="s">
        <v>50</v>
      </c>
      <c r="H279" s="56">
        <v>125000000</v>
      </c>
      <c r="I279" s="56" t="s">
        <v>424</v>
      </c>
      <c r="J279" s="56" t="s">
        <v>424</v>
      </c>
      <c r="K279" s="56">
        <v>125000000</v>
      </c>
      <c r="L279" s="56">
        <v>50000000</v>
      </c>
      <c r="M279" s="56">
        <v>125000000</v>
      </c>
      <c r="N279" s="60"/>
      <c r="O279" s="58" t="s">
        <v>170</v>
      </c>
      <c r="P279" s="32" t="s">
        <v>1108</v>
      </c>
      <c r="Q279" s="32" t="s">
        <v>1109</v>
      </c>
      <c r="R279" s="30" t="s">
        <v>24</v>
      </c>
      <c r="S279" s="30"/>
      <c r="T279" s="32"/>
    </row>
    <row r="280" spans="1:20" ht="17.25" customHeight="1">
      <c r="A280" s="32">
        <v>2023</v>
      </c>
      <c r="B280" s="32">
        <v>11</v>
      </c>
      <c r="C280" s="32" t="s">
        <v>14</v>
      </c>
      <c r="D280" s="58" t="s">
        <v>1111</v>
      </c>
      <c r="E280" s="59" t="s">
        <v>47</v>
      </c>
      <c r="F280" s="58" t="s">
        <v>17</v>
      </c>
      <c r="G280" s="58" t="s">
        <v>50</v>
      </c>
      <c r="H280" s="56">
        <v>72314000</v>
      </c>
      <c r="I280" s="56" t="s">
        <v>424</v>
      </c>
      <c r="J280" s="56" t="s">
        <v>424</v>
      </c>
      <c r="K280" s="56">
        <v>72314000</v>
      </c>
      <c r="L280" s="56">
        <v>72314000</v>
      </c>
      <c r="M280" s="56">
        <v>5000000</v>
      </c>
      <c r="N280" s="60"/>
      <c r="O280" s="58" t="s">
        <v>170</v>
      </c>
      <c r="P280" s="32" t="s">
        <v>1108</v>
      </c>
      <c r="Q280" s="32" t="s">
        <v>525</v>
      </c>
      <c r="R280" s="30" t="s">
        <v>24</v>
      </c>
      <c r="S280" s="30"/>
      <c r="T280" s="32"/>
    </row>
    <row r="281" spans="1:20" ht="17.25" customHeight="1">
      <c r="A281" s="32">
        <v>2023</v>
      </c>
      <c r="B281" s="32">
        <v>11</v>
      </c>
      <c r="C281" s="32" t="s">
        <v>14</v>
      </c>
      <c r="D281" s="58" t="s">
        <v>1112</v>
      </c>
      <c r="E281" s="59" t="s">
        <v>47</v>
      </c>
      <c r="F281" s="58" t="s">
        <v>16</v>
      </c>
      <c r="G281" s="58" t="s">
        <v>51</v>
      </c>
      <c r="H281" s="56">
        <v>2500000000</v>
      </c>
      <c r="I281" s="56">
        <v>800000000</v>
      </c>
      <c r="J281" s="56" t="s">
        <v>424</v>
      </c>
      <c r="K281" s="56">
        <v>3300000000</v>
      </c>
      <c r="L281" s="56">
        <v>70000000</v>
      </c>
      <c r="M281" s="56">
        <v>70000000</v>
      </c>
      <c r="N281" s="60"/>
      <c r="O281" s="58" t="s">
        <v>226</v>
      </c>
      <c r="P281" s="32" t="s">
        <v>1113</v>
      </c>
      <c r="Q281" s="32" t="s">
        <v>1114</v>
      </c>
      <c r="R281" s="30" t="s">
        <v>24</v>
      </c>
      <c r="S281" s="30"/>
      <c r="T281" s="32"/>
    </row>
    <row r="282" spans="1:20" ht="17.25" customHeight="1">
      <c r="A282" s="32">
        <v>2023</v>
      </c>
      <c r="B282" s="32">
        <v>11</v>
      </c>
      <c r="C282" s="32" t="s">
        <v>14</v>
      </c>
      <c r="D282" s="58" t="s">
        <v>1115</v>
      </c>
      <c r="E282" s="59" t="s">
        <v>65</v>
      </c>
      <c r="F282" s="58" t="s">
        <v>16</v>
      </c>
      <c r="G282" s="58" t="s">
        <v>676</v>
      </c>
      <c r="H282" s="70">
        <v>113160000</v>
      </c>
      <c r="I282" s="70">
        <v>7870000</v>
      </c>
      <c r="J282" s="70">
        <v>0</v>
      </c>
      <c r="K282" s="70">
        <f t="shared" ref="K282:K289" si="8">SUM(H282:J282)</f>
        <v>121030000</v>
      </c>
      <c r="L282" s="56">
        <v>113160000</v>
      </c>
      <c r="M282" s="70">
        <v>72618000</v>
      </c>
      <c r="N282" s="60"/>
      <c r="O282" s="58" t="s">
        <v>167</v>
      </c>
      <c r="P282" s="32" t="s">
        <v>1116</v>
      </c>
      <c r="Q282" s="32" t="s">
        <v>1117</v>
      </c>
      <c r="R282" s="30" t="s">
        <v>24</v>
      </c>
      <c r="S282" s="30"/>
      <c r="T282" s="32" t="s">
        <v>862</v>
      </c>
    </row>
    <row r="283" spans="1:20" ht="17.25" customHeight="1">
      <c r="A283" s="32">
        <v>2023</v>
      </c>
      <c r="B283" s="32">
        <v>11</v>
      </c>
      <c r="C283" s="32" t="s">
        <v>14</v>
      </c>
      <c r="D283" s="58" t="s">
        <v>1118</v>
      </c>
      <c r="E283" s="59" t="s">
        <v>65</v>
      </c>
      <c r="F283" s="58" t="s">
        <v>16</v>
      </c>
      <c r="G283" s="58" t="s">
        <v>676</v>
      </c>
      <c r="H283" s="70">
        <v>247343000</v>
      </c>
      <c r="I283" s="70">
        <v>42875000</v>
      </c>
      <c r="J283" s="70">
        <v>0</v>
      </c>
      <c r="K283" s="70">
        <f t="shared" si="8"/>
        <v>290218000</v>
      </c>
      <c r="L283" s="56">
        <v>0</v>
      </c>
      <c r="M283" s="70">
        <v>0</v>
      </c>
      <c r="N283" s="60"/>
      <c r="O283" s="58" t="s">
        <v>167</v>
      </c>
      <c r="P283" s="32" t="s">
        <v>1119</v>
      </c>
      <c r="Q283" s="32" t="s">
        <v>1120</v>
      </c>
      <c r="R283" s="30" t="s">
        <v>24</v>
      </c>
      <c r="S283" s="30"/>
      <c r="T283" s="32" t="s">
        <v>862</v>
      </c>
    </row>
    <row r="284" spans="1:20" ht="17.25" customHeight="1">
      <c r="A284" s="32">
        <v>2023</v>
      </c>
      <c r="B284" s="32">
        <v>11</v>
      </c>
      <c r="C284" s="32" t="s">
        <v>14</v>
      </c>
      <c r="D284" s="58" t="s">
        <v>1121</v>
      </c>
      <c r="E284" s="59" t="s">
        <v>65</v>
      </c>
      <c r="F284" s="58" t="s">
        <v>17</v>
      </c>
      <c r="G284" s="58" t="s">
        <v>676</v>
      </c>
      <c r="H284" s="70">
        <v>251613000</v>
      </c>
      <c r="I284" s="70">
        <v>105778000</v>
      </c>
      <c r="J284" s="70">
        <v>0</v>
      </c>
      <c r="K284" s="70">
        <f t="shared" si="8"/>
        <v>357391000</v>
      </c>
      <c r="L284" s="56">
        <v>0</v>
      </c>
      <c r="M284" s="70">
        <v>0</v>
      </c>
      <c r="N284" s="60"/>
      <c r="O284" s="58" t="s">
        <v>167</v>
      </c>
      <c r="P284" s="32" t="s">
        <v>1119</v>
      </c>
      <c r="Q284" s="32" t="s">
        <v>1120</v>
      </c>
      <c r="R284" s="30" t="s">
        <v>24</v>
      </c>
      <c r="S284" s="30"/>
      <c r="T284" s="32" t="s">
        <v>862</v>
      </c>
    </row>
    <row r="285" spans="1:20" ht="17.25" customHeight="1">
      <c r="A285" s="32">
        <v>2023</v>
      </c>
      <c r="B285" s="32">
        <v>11</v>
      </c>
      <c r="C285" s="32" t="s">
        <v>14</v>
      </c>
      <c r="D285" s="58" t="s">
        <v>1122</v>
      </c>
      <c r="E285" s="59" t="s">
        <v>65</v>
      </c>
      <c r="F285" s="58" t="s">
        <v>16</v>
      </c>
      <c r="G285" s="58" t="s">
        <v>51</v>
      </c>
      <c r="H285" s="70">
        <v>2387044000</v>
      </c>
      <c r="I285" s="70">
        <v>945388000</v>
      </c>
      <c r="J285" s="70">
        <v>661568000</v>
      </c>
      <c r="K285" s="70">
        <f t="shared" si="8"/>
        <v>3994000000</v>
      </c>
      <c r="L285" s="56">
        <v>4000000</v>
      </c>
      <c r="M285" s="70">
        <v>5000000</v>
      </c>
      <c r="N285" s="60"/>
      <c r="O285" s="58" t="s">
        <v>297</v>
      </c>
      <c r="P285" s="32" t="s">
        <v>1123</v>
      </c>
      <c r="Q285" s="32" t="s">
        <v>1124</v>
      </c>
      <c r="R285" s="30" t="s">
        <v>24</v>
      </c>
      <c r="S285" s="30"/>
      <c r="T285" s="32"/>
    </row>
    <row r="286" spans="1:20" ht="17.25" customHeight="1">
      <c r="A286" s="32">
        <v>2023</v>
      </c>
      <c r="B286" s="32">
        <v>11</v>
      </c>
      <c r="C286" s="32" t="s">
        <v>14</v>
      </c>
      <c r="D286" s="58" t="s">
        <v>464</v>
      </c>
      <c r="E286" s="59" t="s">
        <v>65</v>
      </c>
      <c r="F286" s="58" t="s">
        <v>16</v>
      </c>
      <c r="G286" s="58" t="s">
        <v>50</v>
      </c>
      <c r="H286" s="70">
        <v>6000819000</v>
      </c>
      <c r="I286" s="70">
        <v>3309852000</v>
      </c>
      <c r="J286" s="70">
        <v>0</v>
      </c>
      <c r="K286" s="70">
        <f t="shared" si="8"/>
        <v>9310671000</v>
      </c>
      <c r="L286" s="56">
        <v>300000000</v>
      </c>
      <c r="M286" s="70">
        <v>300000000</v>
      </c>
      <c r="N286" s="60"/>
      <c r="O286" s="58" t="s">
        <v>165</v>
      </c>
      <c r="P286" s="32" t="s">
        <v>465</v>
      </c>
      <c r="Q286" s="32" t="s">
        <v>466</v>
      </c>
      <c r="R286" s="30" t="s">
        <v>24</v>
      </c>
      <c r="S286" s="30"/>
      <c r="T286" s="32"/>
    </row>
    <row r="287" spans="1:20" ht="17.25" customHeight="1">
      <c r="A287" s="32">
        <v>2023</v>
      </c>
      <c r="B287" s="32">
        <v>11</v>
      </c>
      <c r="C287" s="32" t="s">
        <v>15</v>
      </c>
      <c r="D287" s="58" t="s">
        <v>1125</v>
      </c>
      <c r="E287" s="59" t="s">
        <v>65</v>
      </c>
      <c r="F287" s="58" t="s">
        <v>16</v>
      </c>
      <c r="G287" s="58" t="s">
        <v>51</v>
      </c>
      <c r="H287" s="70">
        <v>5927581000</v>
      </c>
      <c r="I287" s="70">
        <v>3597758000</v>
      </c>
      <c r="J287" s="70">
        <v>307571000</v>
      </c>
      <c r="K287" s="70">
        <f t="shared" si="8"/>
        <v>9832910000</v>
      </c>
      <c r="L287" s="56">
        <v>100000000</v>
      </c>
      <c r="M287" s="70">
        <v>0</v>
      </c>
      <c r="N287" s="60"/>
      <c r="O287" s="58" t="s">
        <v>189</v>
      </c>
      <c r="P287" s="32" t="s">
        <v>1126</v>
      </c>
      <c r="Q287" s="32" t="s">
        <v>1127</v>
      </c>
      <c r="R287" s="30" t="s">
        <v>24</v>
      </c>
      <c r="S287" s="30"/>
      <c r="T287" s="32"/>
    </row>
    <row r="288" spans="1:20" ht="17.25" customHeight="1">
      <c r="A288" s="32">
        <v>2023</v>
      </c>
      <c r="B288" s="32">
        <v>11</v>
      </c>
      <c r="C288" s="32" t="s">
        <v>14</v>
      </c>
      <c r="D288" s="58" t="s">
        <v>1128</v>
      </c>
      <c r="E288" s="59" t="s">
        <v>65</v>
      </c>
      <c r="F288" s="58" t="s">
        <v>62</v>
      </c>
      <c r="G288" s="58" t="s">
        <v>676</v>
      </c>
      <c r="H288" s="70">
        <v>65351000</v>
      </c>
      <c r="I288" s="70">
        <v>0</v>
      </c>
      <c r="J288" s="70">
        <v>0</v>
      </c>
      <c r="K288" s="70">
        <f t="shared" si="8"/>
        <v>65351000</v>
      </c>
      <c r="L288" s="56">
        <v>65351000</v>
      </c>
      <c r="M288" s="70">
        <v>0</v>
      </c>
      <c r="N288" s="60"/>
      <c r="O288" s="58" t="s">
        <v>391</v>
      </c>
      <c r="P288" s="32" t="s">
        <v>455</v>
      </c>
      <c r="Q288" s="32" t="s">
        <v>456</v>
      </c>
      <c r="R288" s="30" t="s">
        <v>24</v>
      </c>
      <c r="S288" s="30"/>
      <c r="T288" s="32" t="s">
        <v>862</v>
      </c>
    </row>
    <row r="289" spans="1:20" ht="17.25" customHeight="1">
      <c r="A289" s="32">
        <v>2023</v>
      </c>
      <c r="B289" s="32">
        <v>11</v>
      </c>
      <c r="C289" s="32" t="s">
        <v>15</v>
      </c>
      <c r="D289" s="58" t="s">
        <v>430</v>
      </c>
      <c r="E289" s="59" t="s">
        <v>65</v>
      </c>
      <c r="F289" s="58" t="s">
        <v>16</v>
      </c>
      <c r="G289" s="58" t="s">
        <v>50</v>
      </c>
      <c r="H289" s="70">
        <v>14289831000</v>
      </c>
      <c r="I289" s="70">
        <v>6125038000</v>
      </c>
      <c r="J289" s="70">
        <v>169972000</v>
      </c>
      <c r="K289" s="70">
        <f t="shared" si="8"/>
        <v>20584841000</v>
      </c>
      <c r="L289" s="56">
        <v>100000000</v>
      </c>
      <c r="M289" s="70">
        <f>K289</f>
        <v>20584841000</v>
      </c>
      <c r="N289" s="60"/>
      <c r="O289" s="58" t="s">
        <v>268</v>
      </c>
      <c r="P289" s="32" t="s">
        <v>431</v>
      </c>
      <c r="Q289" s="32" t="s">
        <v>432</v>
      </c>
      <c r="R289" s="30" t="s">
        <v>24</v>
      </c>
      <c r="S289" s="30"/>
      <c r="T289" s="32"/>
    </row>
    <row r="290" spans="1:20" ht="17.25" customHeight="1">
      <c r="A290" s="32">
        <v>2023</v>
      </c>
      <c r="B290" s="32">
        <v>11</v>
      </c>
      <c r="C290" s="32" t="s">
        <v>14</v>
      </c>
      <c r="D290" s="58" t="s">
        <v>1129</v>
      </c>
      <c r="E290" s="59" t="s">
        <v>65</v>
      </c>
      <c r="F290" s="58" t="s">
        <v>16</v>
      </c>
      <c r="G290" s="58" t="s">
        <v>51</v>
      </c>
      <c r="H290" s="70">
        <v>498696000</v>
      </c>
      <c r="I290" s="70">
        <v>162031000</v>
      </c>
      <c r="J290" s="70">
        <v>0</v>
      </c>
      <c r="K290" s="70">
        <v>660727000</v>
      </c>
      <c r="L290" s="56">
        <v>109802000</v>
      </c>
      <c r="M290" s="70">
        <v>0</v>
      </c>
      <c r="N290" s="60"/>
      <c r="O290" s="58" t="s">
        <v>271</v>
      </c>
      <c r="P290" s="32" t="s">
        <v>1130</v>
      </c>
      <c r="Q290" s="32" t="s">
        <v>1131</v>
      </c>
      <c r="R290" s="30" t="s">
        <v>24</v>
      </c>
      <c r="S290" s="30"/>
      <c r="T290" s="32"/>
    </row>
    <row r="291" spans="1:20" ht="17.25" customHeight="1">
      <c r="A291" s="32">
        <v>2023</v>
      </c>
      <c r="B291" s="32">
        <v>11</v>
      </c>
      <c r="C291" s="32" t="s">
        <v>14</v>
      </c>
      <c r="D291" s="58" t="s">
        <v>1132</v>
      </c>
      <c r="E291" s="59" t="s">
        <v>65</v>
      </c>
      <c r="F291" s="58" t="s">
        <v>17</v>
      </c>
      <c r="G291" s="58" t="s">
        <v>51</v>
      </c>
      <c r="H291" s="70">
        <v>2003788000</v>
      </c>
      <c r="I291" s="70">
        <v>390353000</v>
      </c>
      <c r="J291" s="70">
        <v>0</v>
      </c>
      <c r="K291" s="70">
        <v>2394141000</v>
      </c>
      <c r="L291" s="56">
        <v>100000000</v>
      </c>
      <c r="M291" s="70">
        <v>1436484600</v>
      </c>
      <c r="N291" s="60"/>
      <c r="O291" s="58" t="s">
        <v>271</v>
      </c>
      <c r="P291" s="32" t="s">
        <v>1133</v>
      </c>
      <c r="Q291" s="32" t="s">
        <v>1134</v>
      </c>
      <c r="R291" s="30" t="s">
        <v>24</v>
      </c>
      <c r="S291" s="30"/>
      <c r="T291" s="32"/>
    </row>
    <row r="292" spans="1:20" ht="17.25" customHeight="1">
      <c r="A292" s="32">
        <v>2023</v>
      </c>
      <c r="B292" s="32">
        <v>11</v>
      </c>
      <c r="C292" s="32" t="s">
        <v>14</v>
      </c>
      <c r="D292" s="58" t="s">
        <v>1135</v>
      </c>
      <c r="E292" s="59" t="s">
        <v>65</v>
      </c>
      <c r="F292" s="58" t="s">
        <v>71</v>
      </c>
      <c r="G292" s="58" t="s">
        <v>676</v>
      </c>
      <c r="H292" s="70">
        <v>150206000</v>
      </c>
      <c r="I292" s="70">
        <v>0</v>
      </c>
      <c r="J292" s="70">
        <v>0</v>
      </c>
      <c r="K292" s="70">
        <v>150206000</v>
      </c>
      <c r="L292" s="56">
        <v>150206000</v>
      </c>
      <c r="M292" s="70">
        <v>105144200</v>
      </c>
      <c r="N292" s="60"/>
      <c r="O292" s="58" t="s">
        <v>272</v>
      </c>
      <c r="P292" s="32" t="s">
        <v>1136</v>
      </c>
      <c r="Q292" s="32" t="s">
        <v>1137</v>
      </c>
      <c r="R292" s="30" t="s">
        <v>24</v>
      </c>
      <c r="S292" s="30"/>
      <c r="T292" s="32" t="s">
        <v>862</v>
      </c>
    </row>
    <row r="293" spans="1:20" ht="17.25" customHeight="1">
      <c r="A293" s="32">
        <v>2023</v>
      </c>
      <c r="B293" s="32">
        <v>11</v>
      </c>
      <c r="C293" s="32" t="s">
        <v>14</v>
      </c>
      <c r="D293" s="58" t="s">
        <v>1138</v>
      </c>
      <c r="E293" s="59" t="s">
        <v>65</v>
      </c>
      <c r="F293" s="58" t="s">
        <v>16</v>
      </c>
      <c r="G293" s="58" t="s">
        <v>51</v>
      </c>
      <c r="H293" s="70">
        <v>3720000000</v>
      </c>
      <c r="I293" s="70">
        <v>80000000</v>
      </c>
      <c r="J293" s="70">
        <v>200000000</v>
      </c>
      <c r="K293" s="70">
        <f>SUM(H293:J293)</f>
        <v>4000000000</v>
      </c>
      <c r="L293" s="56">
        <v>4000000000</v>
      </c>
      <c r="M293" s="70">
        <v>4000000000</v>
      </c>
      <c r="N293" s="60"/>
      <c r="O293" s="58" t="s">
        <v>901</v>
      </c>
      <c r="P293" s="32" t="s">
        <v>1139</v>
      </c>
      <c r="Q293" s="32" t="s">
        <v>1140</v>
      </c>
      <c r="R293" s="30" t="s">
        <v>24</v>
      </c>
      <c r="S293" s="30"/>
      <c r="T293" s="32"/>
    </row>
    <row r="294" spans="1:20" ht="17.25" customHeight="1">
      <c r="A294" s="32">
        <v>2023</v>
      </c>
      <c r="B294" s="32">
        <v>11</v>
      </c>
      <c r="C294" s="32" t="s">
        <v>14</v>
      </c>
      <c r="D294" s="58" t="s">
        <v>1141</v>
      </c>
      <c r="E294" s="59" t="s">
        <v>64</v>
      </c>
      <c r="F294" s="58" t="s">
        <v>66</v>
      </c>
      <c r="G294" s="58" t="s">
        <v>51</v>
      </c>
      <c r="H294" s="56">
        <v>310000000</v>
      </c>
      <c r="I294" s="56">
        <v>50000000</v>
      </c>
      <c r="J294" s="56">
        <v>0</v>
      </c>
      <c r="K294" s="56">
        <v>360000000</v>
      </c>
      <c r="L294" s="56">
        <v>10000000</v>
      </c>
      <c r="M294" s="56">
        <v>0</v>
      </c>
      <c r="N294" s="60"/>
      <c r="O294" s="58" t="s">
        <v>162</v>
      </c>
      <c r="P294" s="32" t="s">
        <v>439</v>
      </c>
      <c r="Q294" s="32" t="s">
        <v>281</v>
      </c>
      <c r="R294" s="30" t="s">
        <v>24</v>
      </c>
      <c r="S294" s="30"/>
      <c r="T294" s="32"/>
    </row>
    <row r="295" spans="1:20" ht="17.25" customHeight="1">
      <c r="A295" s="32">
        <v>2023</v>
      </c>
      <c r="B295" s="32">
        <v>11</v>
      </c>
      <c r="C295" s="32" t="s">
        <v>14</v>
      </c>
      <c r="D295" s="58" t="s">
        <v>1142</v>
      </c>
      <c r="E295" s="59" t="s">
        <v>64</v>
      </c>
      <c r="F295" s="58" t="s">
        <v>16</v>
      </c>
      <c r="G295" s="58" t="s">
        <v>51</v>
      </c>
      <c r="H295" s="56">
        <v>1073677000</v>
      </c>
      <c r="I295" s="56">
        <v>582832000</v>
      </c>
      <c r="J295" s="56">
        <v>0</v>
      </c>
      <c r="K295" s="56">
        <f>SUM(H295:J295)</f>
        <v>1656509000</v>
      </c>
      <c r="L295" s="56">
        <v>89684000</v>
      </c>
      <c r="M295" s="56">
        <v>1656509000</v>
      </c>
      <c r="N295" s="60"/>
      <c r="O295" s="58" t="s">
        <v>919</v>
      </c>
      <c r="P295" s="32" t="s">
        <v>920</v>
      </c>
      <c r="Q295" s="32" t="s">
        <v>921</v>
      </c>
      <c r="R295" s="30" t="s">
        <v>24</v>
      </c>
      <c r="S295" s="30"/>
      <c r="T295" s="32"/>
    </row>
    <row r="296" spans="1:20" ht="17.25" customHeight="1">
      <c r="A296" s="32">
        <v>2023</v>
      </c>
      <c r="B296" s="32">
        <v>11</v>
      </c>
      <c r="C296" s="32" t="s">
        <v>14</v>
      </c>
      <c r="D296" s="58" t="s">
        <v>1143</v>
      </c>
      <c r="E296" s="59" t="s">
        <v>928</v>
      </c>
      <c r="F296" s="58" t="s">
        <v>16</v>
      </c>
      <c r="G296" s="58" t="s">
        <v>50</v>
      </c>
      <c r="H296" s="56">
        <v>55000000</v>
      </c>
      <c r="I296" s="56">
        <v>65000000</v>
      </c>
      <c r="J296" s="56">
        <v>15000000</v>
      </c>
      <c r="K296" s="56">
        <f>SUM(H296:J296)</f>
        <v>135000000</v>
      </c>
      <c r="L296" s="56">
        <v>0</v>
      </c>
      <c r="M296" s="56">
        <v>0</v>
      </c>
      <c r="N296" s="60"/>
      <c r="O296" s="58" t="s">
        <v>1144</v>
      </c>
      <c r="P296" s="32" t="s">
        <v>1145</v>
      </c>
      <c r="Q296" s="32" t="s">
        <v>1146</v>
      </c>
      <c r="R296" s="30" t="s">
        <v>24</v>
      </c>
      <c r="S296" s="30"/>
      <c r="T296" s="32"/>
    </row>
    <row r="297" spans="1:20" ht="17.25" customHeight="1">
      <c r="A297" s="32">
        <v>2023</v>
      </c>
      <c r="B297" s="32">
        <v>11</v>
      </c>
      <c r="C297" s="32" t="s">
        <v>14</v>
      </c>
      <c r="D297" s="58" t="s">
        <v>1147</v>
      </c>
      <c r="E297" s="59" t="s">
        <v>64</v>
      </c>
      <c r="F297" s="58" t="s">
        <v>16</v>
      </c>
      <c r="G297" s="58" t="s">
        <v>50</v>
      </c>
      <c r="H297" s="56">
        <v>807000000</v>
      </c>
      <c r="I297" s="56">
        <v>347212000</v>
      </c>
      <c r="J297" s="56">
        <v>0</v>
      </c>
      <c r="K297" s="56">
        <f>SUM(H297:J297)</f>
        <v>1154212000</v>
      </c>
      <c r="L297" s="56">
        <v>56729000</v>
      </c>
      <c r="M297" s="56">
        <v>0</v>
      </c>
      <c r="N297" s="60"/>
      <c r="O297" s="58" t="s">
        <v>1148</v>
      </c>
      <c r="P297" s="32" t="s">
        <v>1149</v>
      </c>
      <c r="Q297" s="32" t="s">
        <v>1150</v>
      </c>
      <c r="R297" s="30" t="s">
        <v>24</v>
      </c>
      <c r="S297" s="30"/>
      <c r="T297" s="32"/>
    </row>
    <row r="298" spans="1:20" ht="17.25" customHeight="1">
      <c r="A298" s="32">
        <v>2023</v>
      </c>
      <c r="B298" s="32">
        <v>11</v>
      </c>
      <c r="C298" s="32" t="s">
        <v>14</v>
      </c>
      <c r="D298" s="58" t="s">
        <v>1151</v>
      </c>
      <c r="E298" s="59" t="s">
        <v>64</v>
      </c>
      <c r="F298" s="58" t="s">
        <v>16</v>
      </c>
      <c r="G298" s="58" t="s">
        <v>50</v>
      </c>
      <c r="H298" s="56">
        <v>82500000</v>
      </c>
      <c r="I298" s="56">
        <v>48190000</v>
      </c>
      <c r="J298" s="56">
        <v>0</v>
      </c>
      <c r="K298" s="56">
        <f>SUM(H298:J298)</f>
        <v>130690000</v>
      </c>
      <c r="L298" s="56">
        <v>20000000</v>
      </c>
      <c r="M298" s="56">
        <v>0</v>
      </c>
      <c r="N298" s="60"/>
      <c r="O298" s="58" t="s">
        <v>163</v>
      </c>
      <c r="P298" s="32" t="s">
        <v>1149</v>
      </c>
      <c r="Q298" s="32" t="s">
        <v>1150</v>
      </c>
      <c r="R298" s="30" t="s">
        <v>24</v>
      </c>
      <c r="S298" s="30"/>
      <c r="T298" s="32"/>
    </row>
    <row r="299" spans="1:20" ht="17.25" customHeight="1">
      <c r="A299" s="32">
        <v>2023</v>
      </c>
      <c r="B299" s="32">
        <v>11</v>
      </c>
      <c r="C299" s="32" t="s">
        <v>14</v>
      </c>
      <c r="D299" s="58" t="s">
        <v>1152</v>
      </c>
      <c r="E299" s="59" t="s">
        <v>64</v>
      </c>
      <c r="F299" s="58" t="s">
        <v>66</v>
      </c>
      <c r="G299" s="58" t="s">
        <v>51</v>
      </c>
      <c r="H299" s="56">
        <v>575498000</v>
      </c>
      <c r="I299" s="56">
        <v>99272830</v>
      </c>
      <c r="J299" s="56">
        <v>538160</v>
      </c>
      <c r="K299" s="56">
        <v>675308990</v>
      </c>
      <c r="L299" s="56">
        <v>0</v>
      </c>
      <c r="M299" s="56">
        <v>0</v>
      </c>
      <c r="N299" s="60"/>
      <c r="O299" s="58" t="s">
        <v>1153</v>
      </c>
      <c r="P299" s="32" t="s">
        <v>1154</v>
      </c>
      <c r="Q299" s="32" t="s">
        <v>1155</v>
      </c>
      <c r="R299" s="30" t="s">
        <v>24</v>
      </c>
      <c r="S299" s="30"/>
      <c r="T299" s="32"/>
    </row>
    <row r="300" spans="1:20" ht="17.25" customHeight="1">
      <c r="A300" s="32">
        <v>2023</v>
      </c>
      <c r="B300" s="32">
        <v>11</v>
      </c>
      <c r="C300" s="32" t="s">
        <v>15</v>
      </c>
      <c r="D300" s="58" t="s">
        <v>1156</v>
      </c>
      <c r="E300" s="59" t="s">
        <v>64</v>
      </c>
      <c r="F300" s="58" t="s">
        <v>16</v>
      </c>
      <c r="G300" s="58" t="s">
        <v>50</v>
      </c>
      <c r="H300" s="56">
        <v>2214080000</v>
      </c>
      <c r="I300" s="56">
        <v>462758000</v>
      </c>
      <c r="J300" s="56">
        <v>18612000</v>
      </c>
      <c r="K300" s="56">
        <f t="shared" ref="K300:K306" si="9">SUM(H300:J300)</f>
        <v>2695450000</v>
      </c>
      <c r="L300" s="56">
        <v>2000000</v>
      </c>
      <c r="M300" s="56">
        <f>K300*70%</f>
        <v>1886814999.9999998</v>
      </c>
      <c r="N300" s="60"/>
      <c r="O300" s="58" t="s">
        <v>943</v>
      </c>
      <c r="P300" s="32" t="s">
        <v>1157</v>
      </c>
      <c r="Q300" s="32" t="s">
        <v>1158</v>
      </c>
      <c r="R300" s="30" t="s">
        <v>24</v>
      </c>
      <c r="S300" s="30"/>
      <c r="T300" s="32"/>
    </row>
    <row r="301" spans="1:20" ht="17.25" customHeight="1">
      <c r="A301" s="32">
        <v>2023</v>
      </c>
      <c r="B301" s="32">
        <v>11</v>
      </c>
      <c r="C301" s="32" t="s">
        <v>592</v>
      </c>
      <c r="D301" s="58" t="s">
        <v>1159</v>
      </c>
      <c r="E301" s="59" t="s">
        <v>46</v>
      </c>
      <c r="F301" s="58" t="s">
        <v>1160</v>
      </c>
      <c r="G301" s="58" t="s">
        <v>548</v>
      </c>
      <c r="H301" s="56">
        <v>1000000000</v>
      </c>
      <c r="I301" s="56">
        <v>50000000</v>
      </c>
      <c r="J301" s="56">
        <v>0</v>
      </c>
      <c r="K301" s="56">
        <f t="shared" si="9"/>
        <v>1050000000</v>
      </c>
      <c r="L301" s="56">
        <v>20000000</v>
      </c>
      <c r="M301" s="56">
        <v>525000000</v>
      </c>
      <c r="N301" s="60"/>
      <c r="O301" s="58" t="s">
        <v>298</v>
      </c>
      <c r="P301" s="32" t="s">
        <v>1161</v>
      </c>
      <c r="Q301" s="32" t="s">
        <v>1162</v>
      </c>
      <c r="R301" s="30" t="s">
        <v>552</v>
      </c>
      <c r="S301" s="30"/>
      <c r="T301" s="32"/>
    </row>
    <row r="302" spans="1:20" ht="17.25" customHeight="1">
      <c r="A302" s="32">
        <v>2023</v>
      </c>
      <c r="B302" s="32">
        <v>11</v>
      </c>
      <c r="C302" s="32" t="s">
        <v>14</v>
      </c>
      <c r="D302" s="58" t="s">
        <v>1163</v>
      </c>
      <c r="E302" s="59" t="s">
        <v>959</v>
      </c>
      <c r="F302" s="58" t="s">
        <v>16</v>
      </c>
      <c r="G302" s="58" t="s">
        <v>51</v>
      </c>
      <c r="H302" s="56">
        <v>2500000000</v>
      </c>
      <c r="I302" s="56">
        <v>700000000</v>
      </c>
      <c r="J302" s="56">
        <v>0</v>
      </c>
      <c r="K302" s="56">
        <f t="shared" si="9"/>
        <v>3200000000</v>
      </c>
      <c r="L302" s="56">
        <v>50000000</v>
      </c>
      <c r="M302" s="56"/>
      <c r="N302" s="60"/>
      <c r="O302" s="58" t="s">
        <v>1164</v>
      </c>
      <c r="P302" s="32" t="s">
        <v>1165</v>
      </c>
      <c r="Q302" s="32" t="s">
        <v>1166</v>
      </c>
      <c r="R302" s="30" t="s">
        <v>24</v>
      </c>
      <c r="S302" s="30"/>
      <c r="T302" s="32"/>
    </row>
    <row r="303" spans="1:20" ht="17.25" customHeight="1">
      <c r="A303" s="32">
        <v>2023</v>
      </c>
      <c r="B303" s="32">
        <v>11</v>
      </c>
      <c r="C303" s="32" t="s">
        <v>14</v>
      </c>
      <c r="D303" s="58" t="s">
        <v>1167</v>
      </c>
      <c r="E303" s="59" t="s">
        <v>959</v>
      </c>
      <c r="F303" s="58" t="s">
        <v>547</v>
      </c>
      <c r="G303" s="58" t="s">
        <v>50</v>
      </c>
      <c r="H303" s="56"/>
      <c r="I303" s="56"/>
      <c r="J303" s="56"/>
      <c r="K303" s="56">
        <f t="shared" si="9"/>
        <v>0</v>
      </c>
      <c r="L303" s="56"/>
      <c r="M303" s="56"/>
      <c r="N303" s="60"/>
      <c r="O303" s="58" t="s">
        <v>1168</v>
      </c>
      <c r="P303" s="32" t="s">
        <v>1169</v>
      </c>
      <c r="Q303" s="32" t="s">
        <v>1170</v>
      </c>
      <c r="R303" s="30"/>
      <c r="S303" s="30"/>
      <c r="T303" s="32"/>
    </row>
    <row r="304" spans="1:20" ht="17.25" customHeight="1">
      <c r="A304" s="32">
        <v>2023</v>
      </c>
      <c r="B304" s="32">
        <v>11</v>
      </c>
      <c r="C304" s="32" t="s">
        <v>15</v>
      </c>
      <c r="D304" s="58" t="s">
        <v>1171</v>
      </c>
      <c r="E304" s="59" t="s">
        <v>959</v>
      </c>
      <c r="F304" s="58" t="s">
        <v>16</v>
      </c>
      <c r="G304" s="58" t="s">
        <v>51</v>
      </c>
      <c r="H304" s="56">
        <v>2200000000</v>
      </c>
      <c r="I304" s="56">
        <v>1500000000</v>
      </c>
      <c r="J304" s="56"/>
      <c r="K304" s="56">
        <f t="shared" si="9"/>
        <v>3700000000</v>
      </c>
      <c r="L304" s="56">
        <v>20000000</v>
      </c>
      <c r="M304" s="56">
        <v>2590000000</v>
      </c>
      <c r="N304" s="60"/>
      <c r="O304" s="58" t="s">
        <v>1172</v>
      </c>
      <c r="P304" s="32" t="s">
        <v>1173</v>
      </c>
      <c r="Q304" s="32" t="s">
        <v>1174</v>
      </c>
      <c r="R304" s="30"/>
      <c r="S304" s="30"/>
      <c r="T304" s="32"/>
    </row>
    <row r="305" spans="1:20" ht="17.25" customHeight="1">
      <c r="A305" s="32">
        <v>2023</v>
      </c>
      <c r="B305" s="32">
        <v>11</v>
      </c>
      <c r="C305" s="32" t="s">
        <v>14</v>
      </c>
      <c r="D305" s="58" t="s">
        <v>1171</v>
      </c>
      <c r="E305" s="59" t="s">
        <v>959</v>
      </c>
      <c r="F305" s="58" t="s">
        <v>620</v>
      </c>
      <c r="G305" s="58" t="s">
        <v>51</v>
      </c>
      <c r="H305" s="56">
        <v>300000000</v>
      </c>
      <c r="I305" s="56">
        <v>800000000</v>
      </c>
      <c r="J305" s="56"/>
      <c r="K305" s="56">
        <f t="shared" si="9"/>
        <v>1100000000</v>
      </c>
      <c r="L305" s="56">
        <v>10000000</v>
      </c>
      <c r="M305" s="56">
        <v>770000000</v>
      </c>
      <c r="N305" s="60"/>
      <c r="O305" s="58" t="s">
        <v>1172</v>
      </c>
      <c r="P305" s="32" t="s">
        <v>1173</v>
      </c>
      <c r="Q305" s="32" t="s">
        <v>1174</v>
      </c>
      <c r="R305" s="30"/>
      <c r="S305" s="30"/>
      <c r="T305" s="32"/>
    </row>
    <row r="306" spans="1:20" ht="17.25" customHeight="1">
      <c r="A306" s="32">
        <v>2023</v>
      </c>
      <c r="B306" s="32">
        <v>11</v>
      </c>
      <c r="C306" s="32" t="s">
        <v>14</v>
      </c>
      <c r="D306" s="58" t="s">
        <v>1175</v>
      </c>
      <c r="E306" s="59" t="s">
        <v>46</v>
      </c>
      <c r="F306" s="58" t="s">
        <v>547</v>
      </c>
      <c r="G306" s="58" t="s">
        <v>658</v>
      </c>
      <c r="H306" s="56">
        <v>400000000</v>
      </c>
      <c r="I306" s="56">
        <v>100000000</v>
      </c>
      <c r="J306" s="56"/>
      <c r="K306" s="56">
        <f t="shared" si="9"/>
        <v>500000000</v>
      </c>
      <c r="L306" s="56">
        <v>50000000</v>
      </c>
      <c r="M306" s="56">
        <v>350000000</v>
      </c>
      <c r="N306" s="60"/>
      <c r="O306" s="58" t="s">
        <v>1172</v>
      </c>
      <c r="P306" s="32" t="s">
        <v>1173</v>
      </c>
      <c r="Q306" s="32" t="s">
        <v>1174</v>
      </c>
      <c r="R306" s="30"/>
      <c r="S306" s="30"/>
      <c r="T306" s="32"/>
    </row>
    <row r="307" spans="1:20" ht="17.25" customHeight="1">
      <c r="A307" s="27">
        <v>2023</v>
      </c>
      <c r="B307" s="27">
        <v>12</v>
      </c>
      <c r="C307" s="27" t="s">
        <v>14</v>
      </c>
      <c r="D307" s="162" t="s">
        <v>2815</v>
      </c>
      <c r="E307" s="163" t="s">
        <v>2774</v>
      </c>
      <c r="F307" s="58" t="s">
        <v>17</v>
      </c>
      <c r="G307" s="27" t="s">
        <v>51</v>
      </c>
      <c r="H307" s="28">
        <v>329000000</v>
      </c>
      <c r="I307" s="28">
        <v>15000000</v>
      </c>
      <c r="J307" s="28">
        <v>0</v>
      </c>
      <c r="K307" s="28">
        <v>344000000</v>
      </c>
      <c r="L307" s="28">
        <v>50000000</v>
      </c>
      <c r="M307" s="28">
        <v>0</v>
      </c>
      <c r="N307" s="164"/>
      <c r="O307" s="162" t="s">
        <v>2816</v>
      </c>
      <c r="P307" s="27" t="s">
        <v>2817</v>
      </c>
      <c r="Q307" s="27" t="s">
        <v>2818</v>
      </c>
      <c r="R307" s="30" t="s">
        <v>24</v>
      </c>
      <c r="S307" s="25"/>
      <c r="T307" s="26"/>
    </row>
    <row r="308" spans="1:20" ht="17.25" customHeight="1">
      <c r="A308" s="27">
        <v>2023</v>
      </c>
      <c r="B308" s="27">
        <v>12</v>
      </c>
      <c r="C308" s="27" t="s">
        <v>14</v>
      </c>
      <c r="D308" s="162" t="s">
        <v>2819</v>
      </c>
      <c r="E308" s="163" t="s">
        <v>2774</v>
      </c>
      <c r="F308" s="58" t="s">
        <v>16</v>
      </c>
      <c r="G308" s="27" t="s">
        <v>51</v>
      </c>
      <c r="H308" s="28">
        <v>2715000000</v>
      </c>
      <c r="I308" s="28">
        <v>608000000</v>
      </c>
      <c r="J308" s="28">
        <v>0</v>
      </c>
      <c r="K308" s="28">
        <f>SUM(H308:J308)</f>
        <v>3323000000</v>
      </c>
      <c r="L308" s="28">
        <v>0</v>
      </c>
      <c r="M308" s="28">
        <v>0</v>
      </c>
      <c r="N308" s="164"/>
      <c r="O308" s="162" t="s">
        <v>2820</v>
      </c>
      <c r="P308" s="27" t="s">
        <v>2821</v>
      </c>
      <c r="Q308" s="27" t="s">
        <v>2822</v>
      </c>
      <c r="R308" s="30" t="s">
        <v>24</v>
      </c>
      <c r="S308" s="25"/>
      <c r="T308" s="26"/>
    </row>
    <row r="309" spans="1:20" ht="17.25" customHeight="1">
      <c r="A309" s="27">
        <v>2023</v>
      </c>
      <c r="B309" s="27">
        <v>12</v>
      </c>
      <c r="C309" s="27" t="s">
        <v>14</v>
      </c>
      <c r="D309" s="162" t="s">
        <v>2823</v>
      </c>
      <c r="E309" s="163" t="s">
        <v>2774</v>
      </c>
      <c r="F309" s="58" t="s">
        <v>16</v>
      </c>
      <c r="G309" s="27" t="s">
        <v>51</v>
      </c>
      <c r="H309" s="28">
        <v>277000000</v>
      </c>
      <c r="I309" s="28">
        <v>232780000</v>
      </c>
      <c r="J309" s="28">
        <v>0</v>
      </c>
      <c r="K309" s="28">
        <f>SUM(H309:J309)</f>
        <v>509780000</v>
      </c>
      <c r="L309" s="28">
        <v>0</v>
      </c>
      <c r="M309" s="28">
        <v>0</v>
      </c>
      <c r="N309" s="164"/>
      <c r="O309" s="162" t="s">
        <v>2820</v>
      </c>
      <c r="P309" s="27" t="s">
        <v>2821</v>
      </c>
      <c r="Q309" s="27" t="s">
        <v>2822</v>
      </c>
      <c r="R309" s="30" t="s">
        <v>24</v>
      </c>
      <c r="S309" s="25"/>
      <c r="T309" s="26"/>
    </row>
    <row r="310" spans="1:20" ht="17.25" customHeight="1">
      <c r="A310" s="27">
        <v>2023</v>
      </c>
      <c r="B310" s="27">
        <v>12</v>
      </c>
      <c r="C310" s="27" t="s">
        <v>14</v>
      </c>
      <c r="D310" s="162" t="s">
        <v>2824</v>
      </c>
      <c r="E310" s="163" t="s">
        <v>2774</v>
      </c>
      <c r="F310" s="58" t="s">
        <v>16</v>
      </c>
      <c r="G310" s="27" t="s">
        <v>51</v>
      </c>
      <c r="H310" s="28">
        <v>521000000</v>
      </c>
      <c r="I310" s="28">
        <v>1440000000</v>
      </c>
      <c r="J310" s="28">
        <v>0</v>
      </c>
      <c r="K310" s="28">
        <f>SUM(H310:J310)</f>
        <v>1961000000</v>
      </c>
      <c r="L310" s="28">
        <v>0</v>
      </c>
      <c r="M310" s="28">
        <v>0</v>
      </c>
      <c r="N310" s="164"/>
      <c r="O310" s="162" t="s">
        <v>2820</v>
      </c>
      <c r="P310" s="27" t="s">
        <v>2821</v>
      </c>
      <c r="Q310" s="27" t="s">
        <v>2822</v>
      </c>
      <c r="R310" s="30" t="s">
        <v>24</v>
      </c>
      <c r="S310" s="25"/>
      <c r="T310" s="26"/>
    </row>
    <row r="311" spans="1:20" ht="17.25" customHeight="1">
      <c r="A311" s="32">
        <v>2023</v>
      </c>
      <c r="B311" s="32">
        <v>12</v>
      </c>
      <c r="C311" s="32" t="s">
        <v>14</v>
      </c>
      <c r="D311" s="58" t="s">
        <v>2825</v>
      </c>
      <c r="E311" s="59" t="s">
        <v>2786</v>
      </c>
      <c r="F311" s="58" t="s">
        <v>547</v>
      </c>
      <c r="G311" s="32" t="s">
        <v>51</v>
      </c>
      <c r="H311" s="56">
        <v>4490764000</v>
      </c>
      <c r="I311" s="56">
        <v>1556004000</v>
      </c>
      <c r="J311" s="56">
        <v>79747000</v>
      </c>
      <c r="K311" s="56">
        <f>SUM(H311:J311)</f>
        <v>6126515000</v>
      </c>
      <c r="L311" s="56">
        <v>0</v>
      </c>
      <c r="M311" s="56">
        <f>K311</f>
        <v>6126515000</v>
      </c>
      <c r="N311" s="60"/>
      <c r="O311" s="58" t="s">
        <v>2787</v>
      </c>
      <c r="P311" s="32" t="s">
        <v>2826</v>
      </c>
      <c r="Q311" s="32" t="s">
        <v>2827</v>
      </c>
      <c r="R311" s="30" t="s">
        <v>24</v>
      </c>
      <c r="S311" s="30"/>
      <c r="T311" s="31"/>
    </row>
    <row r="312" spans="1:20" ht="17.25" customHeight="1">
      <c r="A312" s="32">
        <v>2023</v>
      </c>
      <c r="B312" s="32">
        <v>12</v>
      </c>
      <c r="C312" s="32" t="s">
        <v>15</v>
      </c>
      <c r="D312" s="58" t="s">
        <v>1176</v>
      </c>
      <c r="E312" s="59" t="s">
        <v>602</v>
      </c>
      <c r="F312" s="58" t="s">
        <v>17</v>
      </c>
      <c r="G312" s="58" t="s">
        <v>50</v>
      </c>
      <c r="H312" s="56">
        <v>1500000000</v>
      </c>
      <c r="I312" s="56">
        <v>300000000</v>
      </c>
      <c r="J312" s="56">
        <v>0</v>
      </c>
      <c r="K312" s="56">
        <f>SUM(H312:J312)</f>
        <v>1800000000</v>
      </c>
      <c r="L312" s="56">
        <v>20000000</v>
      </c>
      <c r="M312" s="56">
        <f>L312*0.7</f>
        <v>14000000</v>
      </c>
      <c r="N312" s="60"/>
      <c r="O312" s="58" t="s">
        <v>598</v>
      </c>
      <c r="P312" s="32" t="s">
        <v>603</v>
      </c>
      <c r="Q312" s="32" t="s">
        <v>604</v>
      </c>
      <c r="R312" s="30" t="s">
        <v>24</v>
      </c>
      <c r="S312" s="30"/>
      <c r="T312" s="32"/>
    </row>
    <row r="313" spans="1:20" ht="17.25" customHeight="1">
      <c r="A313" s="32">
        <v>2023</v>
      </c>
      <c r="B313" s="32">
        <v>12</v>
      </c>
      <c r="C313" s="32" t="s">
        <v>14</v>
      </c>
      <c r="D313" s="58" t="s">
        <v>445</v>
      </c>
      <c r="E313" s="59" t="s">
        <v>67</v>
      </c>
      <c r="F313" s="58" t="s">
        <v>16</v>
      </c>
      <c r="G313" s="58" t="s">
        <v>50</v>
      </c>
      <c r="H313" s="56">
        <v>1813573000</v>
      </c>
      <c r="I313" s="56">
        <v>1840207000</v>
      </c>
      <c r="J313" s="56">
        <v>596220000</v>
      </c>
      <c r="K313" s="56">
        <v>4250000000</v>
      </c>
      <c r="L313" s="56">
        <v>1000000000</v>
      </c>
      <c r="M313" s="56">
        <v>4250000000</v>
      </c>
      <c r="N313" s="60"/>
      <c r="O313" s="58" t="s">
        <v>307</v>
      </c>
      <c r="P313" s="32" t="s">
        <v>308</v>
      </c>
      <c r="Q313" s="32" t="s">
        <v>309</v>
      </c>
      <c r="R313" s="30" t="s">
        <v>24</v>
      </c>
      <c r="S313" s="30"/>
      <c r="T313" s="32"/>
    </row>
    <row r="314" spans="1:20" ht="17.25" customHeight="1">
      <c r="A314" s="32">
        <v>2023</v>
      </c>
      <c r="B314" s="32">
        <v>12</v>
      </c>
      <c r="C314" s="32" t="s">
        <v>14</v>
      </c>
      <c r="D314" s="58" t="s">
        <v>1177</v>
      </c>
      <c r="E314" s="59" t="s">
        <v>67</v>
      </c>
      <c r="F314" s="58" t="s">
        <v>16</v>
      </c>
      <c r="G314" s="58" t="s">
        <v>50</v>
      </c>
      <c r="H314" s="56">
        <v>3383000000</v>
      </c>
      <c r="I314" s="56"/>
      <c r="J314" s="56">
        <v>663000000</v>
      </c>
      <c r="K314" s="56">
        <v>4046000000</v>
      </c>
      <c r="L314" s="56">
        <v>80000000</v>
      </c>
      <c r="M314" s="56">
        <v>4046000000</v>
      </c>
      <c r="N314" s="60"/>
      <c r="O314" s="58" t="s">
        <v>307</v>
      </c>
      <c r="P314" s="32" t="s">
        <v>417</v>
      </c>
      <c r="Q314" s="32" t="s">
        <v>418</v>
      </c>
      <c r="R314" s="30" t="s">
        <v>24</v>
      </c>
      <c r="S314" s="30"/>
      <c r="T314" s="32"/>
    </row>
    <row r="315" spans="1:20" ht="17.25" customHeight="1">
      <c r="A315" s="32">
        <v>2023</v>
      </c>
      <c r="B315" s="32">
        <v>12</v>
      </c>
      <c r="C315" s="32" t="s">
        <v>14</v>
      </c>
      <c r="D315" s="58" t="s">
        <v>1178</v>
      </c>
      <c r="E315" s="59" t="s">
        <v>67</v>
      </c>
      <c r="F315" s="58" t="s">
        <v>16</v>
      </c>
      <c r="G315" s="58" t="s">
        <v>50</v>
      </c>
      <c r="H315" s="56">
        <v>2791000000</v>
      </c>
      <c r="I315" s="56"/>
      <c r="J315" s="56">
        <v>870000000</v>
      </c>
      <c r="K315" s="56">
        <v>3661000000</v>
      </c>
      <c r="L315" s="56">
        <v>70000000</v>
      </c>
      <c r="M315" s="56">
        <v>3661000000</v>
      </c>
      <c r="N315" s="60"/>
      <c r="O315" s="58" t="s">
        <v>307</v>
      </c>
      <c r="P315" s="32" t="s">
        <v>1179</v>
      </c>
      <c r="Q315" s="32" t="s">
        <v>1180</v>
      </c>
      <c r="R315" s="30" t="s">
        <v>24</v>
      </c>
      <c r="S315" s="30"/>
      <c r="T315" s="32"/>
    </row>
    <row r="316" spans="1:20" ht="17.25" customHeight="1">
      <c r="A316" s="32">
        <v>2023</v>
      </c>
      <c r="B316" s="32">
        <v>12</v>
      </c>
      <c r="C316" s="32" t="s">
        <v>15</v>
      </c>
      <c r="D316" s="58" t="s">
        <v>1181</v>
      </c>
      <c r="E316" s="59" t="s">
        <v>67</v>
      </c>
      <c r="F316" s="58" t="s">
        <v>17</v>
      </c>
      <c r="G316" s="58" t="s">
        <v>50</v>
      </c>
      <c r="H316" s="56">
        <v>3800000000</v>
      </c>
      <c r="I316" s="56">
        <v>600000000</v>
      </c>
      <c r="J316" s="56">
        <v>0</v>
      </c>
      <c r="K316" s="56">
        <f>SUM(H316:J316)</f>
        <v>4400000000</v>
      </c>
      <c r="L316" s="56">
        <v>500000000</v>
      </c>
      <c r="M316" s="56">
        <v>350000000</v>
      </c>
      <c r="N316" s="60"/>
      <c r="O316" s="58" t="s">
        <v>671</v>
      </c>
      <c r="P316" s="32" t="s">
        <v>1182</v>
      </c>
      <c r="Q316" s="32" t="s">
        <v>1183</v>
      </c>
      <c r="R316" s="30" t="s">
        <v>24</v>
      </c>
      <c r="S316" s="30"/>
      <c r="T316" s="32"/>
    </row>
    <row r="317" spans="1:20" ht="17.25" customHeight="1">
      <c r="A317" s="32">
        <v>2023</v>
      </c>
      <c r="B317" s="32">
        <v>12</v>
      </c>
      <c r="C317" s="32" t="s">
        <v>14</v>
      </c>
      <c r="D317" s="58" t="s">
        <v>473</v>
      </c>
      <c r="E317" s="59" t="s">
        <v>49</v>
      </c>
      <c r="F317" s="58" t="s">
        <v>16</v>
      </c>
      <c r="G317" s="58" t="s">
        <v>51</v>
      </c>
      <c r="H317" s="56">
        <v>2183016000</v>
      </c>
      <c r="I317" s="56">
        <v>2232872000</v>
      </c>
      <c r="J317" s="56">
        <v>0</v>
      </c>
      <c r="K317" s="56">
        <v>4415888000</v>
      </c>
      <c r="L317" s="56">
        <v>10000000</v>
      </c>
      <c r="M317" s="56">
        <v>4415888000</v>
      </c>
      <c r="N317" s="60"/>
      <c r="O317" s="58" t="s">
        <v>180</v>
      </c>
      <c r="P317" s="32" t="s">
        <v>1184</v>
      </c>
      <c r="Q317" s="32" t="s">
        <v>1185</v>
      </c>
      <c r="R317" s="30" t="s">
        <v>24</v>
      </c>
      <c r="S317" s="30"/>
      <c r="T317" s="32"/>
    </row>
    <row r="318" spans="1:20" ht="17.25" customHeight="1">
      <c r="A318" s="32">
        <v>2023</v>
      </c>
      <c r="B318" s="32">
        <v>12</v>
      </c>
      <c r="C318" s="32" t="s">
        <v>14</v>
      </c>
      <c r="D318" s="58" t="s">
        <v>1186</v>
      </c>
      <c r="E318" s="59" t="s">
        <v>81</v>
      </c>
      <c r="F318" s="58" t="s">
        <v>16</v>
      </c>
      <c r="G318" s="58" t="s">
        <v>52</v>
      </c>
      <c r="H318" s="56">
        <v>22000000</v>
      </c>
      <c r="I318" s="56"/>
      <c r="J318" s="56"/>
      <c r="K318" s="56">
        <f>SUM(H318:J318)</f>
        <v>22000000</v>
      </c>
      <c r="L318" s="56">
        <v>22000000</v>
      </c>
      <c r="M318" s="56"/>
      <c r="N318" s="60"/>
      <c r="O318" s="58" t="s">
        <v>699</v>
      </c>
      <c r="P318" s="32" t="s">
        <v>1073</v>
      </c>
      <c r="Q318" s="32" t="s">
        <v>1074</v>
      </c>
      <c r="R318" s="30" t="s">
        <v>24</v>
      </c>
      <c r="S318" s="30"/>
      <c r="T318" s="32" t="s">
        <v>539</v>
      </c>
    </row>
    <row r="319" spans="1:20" ht="17.25" customHeight="1">
      <c r="A319" s="32">
        <v>2023</v>
      </c>
      <c r="B319" s="32">
        <v>12</v>
      </c>
      <c r="C319" s="32" t="s">
        <v>14</v>
      </c>
      <c r="D319" s="58" t="s">
        <v>1187</v>
      </c>
      <c r="E319" s="59" t="s">
        <v>49</v>
      </c>
      <c r="F319" s="58" t="s">
        <v>16</v>
      </c>
      <c r="G319" s="58" t="s">
        <v>51</v>
      </c>
      <c r="H319" s="56">
        <v>1007140000</v>
      </c>
      <c r="I319" s="56">
        <v>221080000</v>
      </c>
      <c r="J319" s="56"/>
      <c r="K319" s="56">
        <f>SUM(H319:J319)</f>
        <v>1228220000</v>
      </c>
      <c r="L319" s="56">
        <v>1007140000</v>
      </c>
      <c r="M319" s="56"/>
      <c r="N319" s="60"/>
      <c r="O319" s="58" t="s">
        <v>751</v>
      </c>
      <c r="P319" s="32" t="s">
        <v>1188</v>
      </c>
      <c r="Q319" s="32" t="s">
        <v>1189</v>
      </c>
      <c r="R319" s="30" t="s">
        <v>24</v>
      </c>
      <c r="S319" s="30"/>
      <c r="T319" s="32"/>
    </row>
    <row r="320" spans="1:20" ht="17.25" customHeight="1">
      <c r="A320" s="32">
        <v>2023</v>
      </c>
      <c r="B320" s="32">
        <v>12</v>
      </c>
      <c r="C320" s="32" t="s">
        <v>14</v>
      </c>
      <c r="D320" s="58" t="s">
        <v>1190</v>
      </c>
      <c r="E320" s="59" t="s">
        <v>49</v>
      </c>
      <c r="F320" s="58" t="s">
        <v>16</v>
      </c>
      <c r="G320" s="58" t="s">
        <v>51</v>
      </c>
      <c r="H320" s="56">
        <v>645831000</v>
      </c>
      <c r="I320" s="56">
        <v>161458000</v>
      </c>
      <c r="J320" s="56"/>
      <c r="K320" s="56">
        <f>SUM(H320:J320)</f>
        <v>807289000</v>
      </c>
      <c r="L320" s="56">
        <v>645831000</v>
      </c>
      <c r="M320" s="56"/>
      <c r="N320" s="60"/>
      <c r="O320" s="58" t="s">
        <v>751</v>
      </c>
      <c r="P320" s="32" t="s">
        <v>1191</v>
      </c>
      <c r="Q320" s="32" t="s">
        <v>1192</v>
      </c>
      <c r="R320" s="30" t="s">
        <v>24</v>
      </c>
      <c r="S320" s="30"/>
      <c r="T320" s="32"/>
    </row>
    <row r="321" spans="1:20" ht="17.25" customHeight="1">
      <c r="A321" s="32">
        <v>2023</v>
      </c>
      <c r="B321" s="32">
        <v>12</v>
      </c>
      <c r="C321" s="32" t="s">
        <v>15</v>
      </c>
      <c r="D321" s="58" t="s">
        <v>1193</v>
      </c>
      <c r="E321" s="59" t="s">
        <v>49</v>
      </c>
      <c r="F321" s="58" t="s">
        <v>16</v>
      </c>
      <c r="G321" s="58" t="s">
        <v>50</v>
      </c>
      <c r="H321" s="56">
        <v>11093918000</v>
      </c>
      <c r="I321" s="56">
        <v>3138970000</v>
      </c>
      <c r="J321" s="56"/>
      <c r="K321" s="56">
        <v>14232888000</v>
      </c>
      <c r="L321" s="56">
        <v>10000000</v>
      </c>
      <c r="M321" s="56">
        <v>15284673000</v>
      </c>
      <c r="N321" s="60"/>
      <c r="O321" s="58" t="s">
        <v>177</v>
      </c>
      <c r="P321" s="32" t="s">
        <v>1093</v>
      </c>
      <c r="Q321" s="32" t="s">
        <v>1094</v>
      </c>
      <c r="R321" s="30" t="s">
        <v>24</v>
      </c>
      <c r="S321" s="30"/>
      <c r="T321" s="32"/>
    </row>
    <row r="322" spans="1:20" ht="17.25" customHeight="1">
      <c r="A322" s="32">
        <v>2023</v>
      </c>
      <c r="B322" s="32">
        <v>12</v>
      </c>
      <c r="C322" s="32" t="s">
        <v>15</v>
      </c>
      <c r="D322" s="62" t="s">
        <v>1194</v>
      </c>
      <c r="E322" s="59" t="s">
        <v>1195</v>
      </c>
      <c r="F322" s="58" t="s">
        <v>16</v>
      </c>
      <c r="G322" s="58" t="s">
        <v>50</v>
      </c>
      <c r="H322" s="68">
        <v>36317000000</v>
      </c>
      <c r="I322" s="68">
        <v>21911000000</v>
      </c>
      <c r="J322" s="68">
        <v>1132000000</v>
      </c>
      <c r="K322" s="68">
        <f>SUM(H322:J322)</f>
        <v>59360000000</v>
      </c>
      <c r="L322" s="68">
        <v>1000000000</v>
      </c>
      <c r="M322" s="68">
        <v>59360000000</v>
      </c>
      <c r="N322" s="74"/>
      <c r="O322" s="58" t="s">
        <v>1196</v>
      </c>
      <c r="P322" s="32" t="s">
        <v>1197</v>
      </c>
      <c r="Q322" s="32" t="s">
        <v>1198</v>
      </c>
      <c r="R322" s="30" t="s">
        <v>552</v>
      </c>
      <c r="S322" s="30"/>
      <c r="T322" s="32"/>
    </row>
    <row r="323" spans="1:20" ht="17.25" customHeight="1">
      <c r="A323" s="32">
        <v>2023</v>
      </c>
      <c r="B323" s="32">
        <v>12</v>
      </c>
      <c r="C323" s="32" t="s">
        <v>14</v>
      </c>
      <c r="D323" s="58" t="s">
        <v>1199</v>
      </c>
      <c r="E323" s="59" t="s">
        <v>47</v>
      </c>
      <c r="F323" s="58" t="s">
        <v>16</v>
      </c>
      <c r="G323" s="58" t="s">
        <v>50</v>
      </c>
      <c r="H323" s="56">
        <v>3429200000</v>
      </c>
      <c r="I323" s="56">
        <v>500000000</v>
      </c>
      <c r="J323" s="56" t="s">
        <v>424</v>
      </c>
      <c r="K323" s="56">
        <v>3929200000</v>
      </c>
      <c r="L323" s="56">
        <v>950000000</v>
      </c>
      <c r="M323" s="56">
        <v>665000000</v>
      </c>
      <c r="N323" s="60"/>
      <c r="O323" s="58" t="s">
        <v>170</v>
      </c>
      <c r="P323" s="32" t="s">
        <v>452</v>
      </c>
      <c r="Q323" s="32" t="s">
        <v>453</v>
      </c>
      <c r="R323" s="30" t="s">
        <v>24</v>
      </c>
      <c r="S323" s="30"/>
      <c r="T323" s="32"/>
    </row>
    <row r="324" spans="1:20" ht="17.25" customHeight="1">
      <c r="A324" s="32">
        <v>2023</v>
      </c>
      <c r="B324" s="32">
        <v>12</v>
      </c>
      <c r="C324" s="32" t="s">
        <v>14</v>
      </c>
      <c r="D324" s="58" t="s">
        <v>1200</v>
      </c>
      <c r="E324" s="59" t="s">
        <v>47</v>
      </c>
      <c r="F324" s="58" t="s">
        <v>16</v>
      </c>
      <c r="G324" s="58" t="s">
        <v>51</v>
      </c>
      <c r="H324" s="56">
        <v>900000000</v>
      </c>
      <c r="I324" s="56">
        <v>500000000</v>
      </c>
      <c r="J324" s="56" t="s">
        <v>424</v>
      </c>
      <c r="K324" s="56">
        <v>1400000000</v>
      </c>
      <c r="L324" s="56">
        <v>80000000</v>
      </c>
      <c r="M324" s="56">
        <v>80000000</v>
      </c>
      <c r="N324" s="60"/>
      <c r="O324" s="58" t="s">
        <v>226</v>
      </c>
      <c r="P324" s="32" t="s">
        <v>1113</v>
      </c>
      <c r="Q324" s="32" t="s">
        <v>1114</v>
      </c>
      <c r="R324" s="30" t="s">
        <v>24</v>
      </c>
      <c r="S324" s="30"/>
      <c r="T324" s="32"/>
    </row>
    <row r="325" spans="1:20" ht="17.25" customHeight="1">
      <c r="A325" s="32">
        <v>2023</v>
      </c>
      <c r="B325" s="32">
        <v>12</v>
      </c>
      <c r="C325" s="32" t="s">
        <v>14</v>
      </c>
      <c r="D325" s="58" t="s">
        <v>1201</v>
      </c>
      <c r="E325" s="59" t="s">
        <v>47</v>
      </c>
      <c r="F325" s="58" t="s">
        <v>16</v>
      </c>
      <c r="G325" s="58" t="s">
        <v>51</v>
      </c>
      <c r="H325" s="56">
        <v>650000000</v>
      </c>
      <c r="I325" s="56">
        <v>150000000</v>
      </c>
      <c r="J325" s="56" t="s">
        <v>424</v>
      </c>
      <c r="K325" s="56">
        <v>800000000</v>
      </c>
      <c r="L325" s="56">
        <v>80000000</v>
      </c>
      <c r="M325" s="56">
        <v>80000000</v>
      </c>
      <c r="N325" s="60"/>
      <c r="O325" s="58" t="s">
        <v>226</v>
      </c>
      <c r="P325" s="32" t="s">
        <v>1113</v>
      </c>
      <c r="Q325" s="32" t="s">
        <v>1114</v>
      </c>
      <c r="R325" s="30" t="s">
        <v>24</v>
      </c>
      <c r="S325" s="30"/>
      <c r="T325" s="32"/>
    </row>
    <row r="326" spans="1:20" ht="17.25" customHeight="1">
      <c r="A326" s="32">
        <v>2023</v>
      </c>
      <c r="B326" s="32">
        <v>12</v>
      </c>
      <c r="C326" s="32" t="s">
        <v>14</v>
      </c>
      <c r="D326" s="58" t="s">
        <v>1202</v>
      </c>
      <c r="E326" s="59" t="s">
        <v>47</v>
      </c>
      <c r="F326" s="58" t="s">
        <v>17</v>
      </c>
      <c r="G326" s="58" t="s">
        <v>51</v>
      </c>
      <c r="H326" s="56">
        <v>4100000000</v>
      </c>
      <c r="I326" s="56">
        <v>500000000</v>
      </c>
      <c r="J326" s="56" t="s">
        <v>424</v>
      </c>
      <c r="K326" s="56">
        <v>4600000000</v>
      </c>
      <c r="L326" s="56">
        <v>300000000</v>
      </c>
      <c r="M326" s="56">
        <v>300000000</v>
      </c>
      <c r="N326" s="60"/>
      <c r="O326" s="58" t="s">
        <v>226</v>
      </c>
      <c r="P326" s="32" t="s">
        <v>1113</v>
      </c>
      <c r="Q326" s="32" t="s">
        <v>1114</v>
      </c>
      <c r="R326" s="30" t="s">
        <v>24</v>
      </c>
      <c r="S326" s="30"/>
      <c r="T326" s="32"/>
    </row>
    <row r="327" spans="1:20" ht="17.25" customHeight="1">
      <c r="A327" s="32">
        <v>2023</v>
      </c>
      <c r="B327" s="32">
        <v>12</v>
      </c>
      <c r="C327" s="32" t="s">
        <v>14</v>
      </c>
      <c r="D327" s="58" t="s">
        <v>1203</v>
      </c>
      <c r="E327" s="59" t="s">
        <v>47</v>
      </c>
      <c r="F327" s="58" t="s">
        <v>17</v>
      </c>
      <c r="G327" s="58" t="s">
        <v>51</v>
      </c>
      <c r="H327" s="56">
        <v>1200000000</v>
      </c>
      <c r="I327" s="56">
        <v>350000000</v>
      </c>
      <c r="J327" s="56" t="s">
        <v>424</v>
      </c>
      <c r="K327" s="56">
        <v>1550000000</v>
      </c>
      <c r="L327" s="56">
        <v>300000000</v>
      </c>
      <c r="M327" s="56">
        <v>300000000</v>
      </c>
      <c r="N327" s="60"/>
      <c r="O327" s="58" t="s">
        <v>226</v>
      </c>
      <c r="P327" s="32" t="s">
        <v>1113</v>
      </c>
      <c r="Q327" s="32" t="s">
        <v>1114</v>
      </c>
      <c r="R327" s="30" t="s">
        <v>24</v>
      </c>
      <c r="S327" s="30"/>
      <c r="T327" s="32"/>
    </row>
    <row r="328" spans="1:20" ht="17.25" customHeight="1">
      <c r="A328" s="32">
        <v>2023</v>
      </c>
      <c r="B328" s="32">
        <v>12</v>
      </c>
      <c r="C328" s="32" t="s">
        <v>14</v>
      </c>
      <c r="D328" s="58" t="s">
        <v>1204</v>
      </c>
      <c r="E328" s="59" t="s">
        <v>65</v>
      </c>
      <c r="F328" s="58" t="s">
        <v>16</v>
      </c>
      <c r="G328" s="58" t="s">
        <v>51</v>
      </c>
      <c r="H328" s="70">
        <v>1281769000</v>
      </c>
      <c r="I328" s="70">
        <v>35577000</v>
      </c>
      <c r="J328" s="70">
        <v>116611000</v>
      </c>
      <c r="K328" s="70">
        <v>1754150000</v>
      </c>
      <c r="L328" s="56">
        <v>0</v>
      </c>
      <c r="M328" s="70">
        <v>197600000</v>
      </c>
      <c r="N328" s="60"/>
      <c r="O328" s="58" t="s">
        <v>165</v>
      </c>
      <c r="P328" s="32" t="s">
        <v>1205</v>
      </c>
      <c r="Q328" s="32" t="s">
        <v>1206</v>
      </c>
      <c r="R328" s="30" t="s">
        <v>24</v>
      </c>
      <c r="S328" s="30"/>
      <c r="T328" s="32"/>
    </row>
    <row r="329" spans="1:20" ht="17.25" customHeight="1">
      <c r="A329" s="32">
        <v>2023</v>
      </c>
      <c r="B329" s="32">
        <v>12</v>
      </c>
      <c r="C329" s="32" t="s">
        <v>14</v>
      </c>
      <c r="D329" s="58" t="s">
        <v>1207</v>
      </c>
      <c r="E329" s="59" t="s">
        <v>65</v>
      </c>
      <c r="F329" s="58" t="s">
        <v>35</v>
      </c>
      <c r="G329" s="58" t="s">
        <v>51</v>
      </c>
      <c r="H329" s="70">
        <v>241956000</v>
      </c>
      <c r="I329" s="70">
        <v>124054000</v>
      </c>
      <c r="J329" s="70">
        <v>0</v>
      </c>
      <c r="K329" s="70">
        <v>366010000</v>
      </c>
      <c r="L329" s="56">
        <v>20000000</v>
      </c>
      <c r="M329" s="70">
        <v>219606000</v>
      </c>
      <c r="N329" s="60"/>
      <c r="O329" s="58" t="s">
        <v>271</v>
      </c>
      <c r="P329" s="32" t="s">
        <v>1133</v>
      </c>
      <c r="Q329" s="32" t="s">
        <v>1134</v>
      </c>
      <c r="R329" s="30" t="s">
        <v>24</v>
      </c>
      <c r="S329" s="30"/>
      <c r="T329" s="32"/>
    </row>
    <row r="330" spans="1:20" ht="17.25" customHeight="1">
      <c r="A330" s="32">
        <v>2023</v>
      </c>
      <c r="B330" s="32">
        <v>12</v>
      </c>
      <c r="C330" s="32" t="s">
        <v>14</v>
      </c>
      <c r="D330" s="58" t="s">
        <v>1208</v>
      </c>
      <c r="E330" s="59" t="s">
        <v>65</v>
      </c>
      <c r="F330" s="58" t="s">
        <v>36</v>
      </c>
      <c r="G330" s="58" t="s">
        <v>51</v>
      </c>
      <c r="H330" s="70">
        <v>130152000</v>
      </c>
      <c r="I330" s="70">
        <v>142188000</v>
      </c>
      <c r="J330" s="70">
        <v>0</v>
      </c>
      <c r="K330" s="70">
        <v>272340000</v>
      </c>
      <c r="L330" s="56">
        <v>10000000</v>
      </c>
      <c r="M330" s="70">
        <v>163404000</v>
      </c>
      <c r="N330" s="60"/>
      <c r="O330" s="58" t="s">
        <v>271</v>
      </c>
      <c r="P330" s="32" t="s">
        <v>1133</v>
      </c>
      <c r="Q330" s="32" t="s">
        <v>1134</v>
      </c>
      <c r="R330" s="30" t="s">
        <v>24</v>
      </c>
      <c r="S330" s="30"/>
      <c r="T330" s="32"/>
    </row>
    <row r="331" spans="1:20" ht="17.25" customHeight="1">
      <c r="A331" s="32">
        <v>2023</v>
      </c>
      <c r="B331" s="32">
        <v>12</v>
      </c>
      <c r="C331" s="32" t="s">
        <v>14</v>
      </c>
      <c r="D331" s="58" t="s">
        <v>1209</v>
      </c>
      <c r="E331" s="59" t="s">
        <v>65</v>
      </c>
      <c r="F331" s="58" t="s">
        <v>37</v>
      </c>
      <c r="G331" s="58" t="s">
        <v>676</v>
      </c>
      <c r="H331" s="70">
        <v>37628000</v>
      </c>
      <c r="I331" s="70">
        <v>0</v>
      </c>
      <c r="J331" s="70">
        <v>0</v>
      </c>
      <c r="K331" s="70">
        <v>37628000</v>
      </c>
      <c r="L331" s="56">
        <v>5000000</v>
      </c>
      <c r="M331" s="70">
        <v>22576800</v>
      </c>
      <c r="N331" s="60"/>
      <c r="O331" s="58" t="s">
        <v>271</v>
      </c>
      <c r="P331" s="32" t="s">
        <v>1133</v>
      </c>
      <c r="Q331" s="32" t="s">
        <v>1134</v>
      </c>
      <c r="R331" s="30" t="s">
        <v>24</v>
      </c>
      <c r="S331" s="30"/>
      <c r="T331" s="32" t="s">
        <v>862</v>
      </c>
    </row>
    <row r="332" spans="1:20" ht="17.25" customHeight="1">
      <c r="A332" s="32">
        <v>2023</v>
      </c>
      <c r="B332" s="32">
        <v>12</v>
      </c>
      <c r="C332" s="32" t="s">
        <v>15</v>
      </c>
      <c r="D332" s="58" t="s">
        <v>1210</v>
      </c>
      <c r="E332" s="59" t="s">
        <v>65</v>
      </c>
      <c r="F332" s="58" t="s">
        <v>16</v>
      </c>
      <c r="G332" s="58" t="s">
        <v>51</v>
      </c>
      <c r="H332" s="70">
        <v>9467905000</v>
      </c>
      <c r="I332" s="70">
        <v>5648831000</v>
      </c>
      <c r="J332" s="70">
        <v>0</v>
      </c>
      <c r="K332" s="70">
        <f>SUM(H332:J332)</f>
        <v>15116736000</v>
      </c>
      <c r="L332" s="56">
        <v>0</v>
      </c>
      <c r="M332" s="70">
        <v>0</v>
      </c>
      <c r="N332" s="60"/>
      <c r="O332" s="58" t="s">
        <v>164</v>
      </c>
      <c r="P332" s="32" t="s">
        <v>1211</v>
      </c>
      <c r="Q332" s="32" t="s">
        <v>76</v>
      </c>
      <c r="R332" s="30" t="s">
        <v>24</v>
      </c>
      <c r="S332" s="30"/>
      <c r="T332" s="32"/>
    </row>
    <row r="333" spans="1:20" ht="17.25" customHeight="1">
      <c r="A333" s="32">
        <v>2023</v>
      </c>
      <c r="B333" s="32">
        <v>12</v>
      </c>
      <c r="C333" s="32" t="s">
        <v>14</v>
      </c>
      <c r="D333" s="58" t="s">
        <v>1212</v>
      </c>
      <c r="E333" s="59" t="s">
        <v>74</v>
      </c>
      <c r="F333" s="58" t="s">
        <v>16</v>
      </c>
      <c r="G333" s="58" t="s">
        <v>50</v>
      </c>
      <c r="H333" s="56">
        <v>2024187000</v>
      </c>
      <c r="I333" s="56">
        <v>378919000</v>
      </c>
      <c r="J333" s="56">
        <v>167943000</v>
      </c>
      <c r="K333" s="56">
        <v>2571049000</v>
      </c>
      <c r="L333" s="56">
        <v>70000000</v>
      </c>
      <c r="M333" s="56">
        <v>70000000</v>
      </c>
      <c r="N333" s="60"/>
      <c r="O333" s="58" t="s">
        <v>937</v>
      </c>
      <c r="P333" s="32" t="s">
        <v>442</v>
      </c>
      <c r="Q333" s="32" t="s">
        <v>941</v>
      </c>
      <c r="R333" s="30" t="s">
        <v>24</v>
      </c>
      <c r="S333" s="30"/>
      <c r="T333" s="32"/>
    </row>
    <row r="334" spans="1:20" ht="17.25" customHeight="1">
      <c r="A334" s="32">
        <v>2023</v>
      </c>
      <c r="B334" s="32">
        <v>12</v>
      </c>
      <c r="C334" s="32" t="s">
        <v>14</v>
      </c>
      <c r="D334" s="58" t="s">
        <v>1213</v>
      </c>
      <c r="E334" s="59" t="s">
        <v>64</v>
      </c>
      <c r="F334" s="58" t="s">
        <v>16</v>
      </c>
      <c r="G334" s="58" t="s">
        <v>50</v>
      </c>
      <c r="H334" s="56">
        <v>1060334000</v>
      </c>
      <c r="I334" s="56">
        <v>171036000</v>
      </c>
      <c r="J334" s="56">
        <v>421264000</v>
      </c>
      <c r="K334" s="56">
        <v>1652634000</v>
      </c>
      <c r="L334" s="56">
        <v>70000000</v>
      </c>
      <c r="M334" s="56">
        <v>70000000</v>
      </c>
      <c r="N334" s="60"/>
      <c r="O334" s="58" t="s">
        <v>937</v>
      </c>
      <c r="P334" s="32" t="s">
        <v>442</v>
      </c>
      <c r="Q334" s="32" t="s">
        <v>941</v>
      </c>
      <c r="R334" s="30" t="s">
        <v>24</v>
      </c>
      <c r="S334" s="30"/>
      <c r="T334" s="32"/>
    </row>
  </sheetData>
  <mergeCells count="2">
    <mergeCell ref="A3:T3"/>
    <mergeCell ref="A1:C1"/>
  </mergeCells>
  <phoneticPr fontId="3" type="noConversion"/>
  <dataValidations count="8">
    <dataValidation type="list" allowBlank="1" showInputMessage="1" showErrorMessage="1" sqref="G240:G334 G5:G34 G36:G151 G159:G238" xr:uid="{6ED3818C-F146-4B7E-AB56-5D41E8BB99FB}">
      <formula1>"일반경쟁,제한경쟁,지명경쟁,수의계약,턴키,기술제안,대안"</formula1>
    </dataValidation>
    <dataValidation type="list" allowBlank="1" showInputMessage="1" showErrorMessage="1" sqref="R240:R334 R5:R34 R36:R151 R158:R238" xr:uid="{3BC61A8C-3BB6-499A-9B0D-8D1A6D82AC91}">
      <formula1>"비협정,협정"</formula1>
    </dataValidation>
    <dataValidation type="list" allowBlank="1" showInputMessage="1" showErrorMessage="1" sqref="F159:F334 F5:F34 F36:F151" xr:uid="{FC26E059-B5AF-442B-A07D-876577456232}">
      <formula1>"토건,토목,건축,전문,전기,통신,소방,기타"</formula1>
    </dataValidation>
    <dataValidation type="list" showInputMessage="1" showErrorMessage="1" sqref="E159:E334 E5:E34 E36:E151" xr:uid="{07837F46-2820-4CA0-B519-06984D52C8CD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C159:C334 C5:C34 C36:C151" xr:uid="{85081D6A-442E-4EAD-9BA7-809D6EE7C8EC}">
      <formula1>"자체조달,중앙조달"</formula1>
    </dataValidation>
    <dataValidation type="list" allowBlank="1" showInputMessage="1" showErrorMessage="1" sqref="B29:B34 B36 B89:B91 B101 B106:B107 B150:B151 B124 B178 B247:B249 B257:B258" xr:uid="{72A2F8AE-2C3E-406A-AB88-C16451A23E28}">
      <formula1>"1,2,3,4,5,6,7,8,9,10,11,12"</formula1>
    </dataValidation>
    <dataValidation type="list" allowBlank="1" showInputMessage="1" showErrorMessage="1" sqref="B273:B334 B23:B28 B37:B88 B102 B100 B108:B123 B137:B149 B125:B133 B159:B177 B190:B191 B179:B184 B198:B229 B250:B256 B232:B238 B240:B246 B259:B266 B7:B9 B11:B19" xr:uid="{30AEB44B-5924-4BAC-BB7E-7D30A8F291A2}">
      <formula1>"10,11,12"</formula1>
    </dataValidation>
    <dataValidation type="list" allowBlank="1" showInputMessage="1" showErrorMessage="1" sqref="G239" xr:uid="{C02BB8D8-B0BA-49D5-8634-C18B811E4B15}">
      <formula1>"대안,턴키,일반,PQ,수의,실적"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6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21" customWidth="1"/>
    <col min="4" max="4" width="39.109375" customWidth="1"/>
    <col min="5" max="5" width="4.88671875" bestFit="1" customWidth="1"/>
    <col min="6" max="6" width="15" bestFit="1" customWidth="1"/>
    <col min="7" max="7" width="12.6640625" bestFit="1" customWidth="1"/>
    <col min="8" max="8" width="18.33203125" bestFit="1" customWidth="1"/>
    <col min="9" max="9" width="18.44140625" bestFit="1" customWidth="1"/>
    <col min="10" max="10" width="17.88671875" style="11" bestFit="1" customWidth="1"/>
    <col min="11" max="11" width="19.33203125" style="12" bestFit="1" customWidth="1"/>
    <col min="12" max="12" width="14.21875" bestFit="1" customWidth="1"/>
    <col min="13" max="13" width="33.33203125" customWidth="1"/>
    <col min="14" max="14" width="6.88671875" bestFit="1" customWidth="1"/>
    <col min="15" max="15" width="13.6640625" bestFit="1" customWidth="1"/>
    <col min="16" max="16" width="5.109375" bestFit="1" customWidth="1"/>
  </cols>
  <sheetData>
    <row r="1" spans="1:16" ht="29.25" customHeight="1">
      <c r="A1" s="201" t="s">
        <v>159</v>
      </c>
      <c r="B1" s="201"/>
      <c r="C1" s="201"/>
      <c r="D1" s="19"/>
      <c r="E1" s="19"/>
      <c r="F1" s="23" t="s">
        <v>58</v>
      </c>
      <c r="G1" s="19"/>
      <c r="H1" s="19"/>
      <c r="I1" s="20"/>
      <c r="J1" s="21"/>
      <c r="K1" s="22"/>
      <c r="L1" s="19"/>
      <c r="M1" s="19"/>
      <c r="N1" s="19"/>
      <c r="O1" s="19"/>
      <c r="P1" s="19"/>
    </row>
    <row r="2" spans="1:16" ht="12" customHeight="1">
      <c r="A2" s="17"/>
      <c r="B2" s="19"/>
      <c r="C2" s="19"/>
      <c r="D2" s="19"/>
      <c r="E2" s="19"/>
      <c r="F2" s="20"/>
      <c r="G2" s="19"/>
      <c r="H2" s="19"/>
      <c r="I2" s="20"/>
      <c r="J2" s="21"/>
      <c r="K2" s="22"/>
      <c r="L2" s="19"/>
      <c r="M2" s="19"/>
      <c r="N2" s="19"/>
      <c r="O2" s="19"/>
      <c r="P2" s="19"/>
    </row>
    <row r="3" spans="1:16" ht="24" customHeight="1">
      <c r="A3" s="202" t="s">
        <v>531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</row>
    <row r="4" spans="1:16" ht="33.75" thickBot="1">
      <c r="A4" s="40" t="s">
        <v>135</v>
      </c>
      <c r="B4" s="40" t="s">
        <v>153</v>
      </c>
      <c r="C4" s="41" t="s">
        <v>154</v>
      </c>
      <c r="D4" s="42" t="s">
        <v>138</v>
      </c>
      <c r="E4" s="40" t="s">
        <v>7</v>
      </c>
      <c r="F4" s="40" t="s">
        <v>59</v>
      </c>
      <c r="G4" s="40" t="s">
        <v>63</v>
      </c>
      <c r="H4" s="40" t="s">
        <v>155</v>
      </c>
      <c r="I4" s="40" t="s">
        <v>156</v>
      </c>
      <c r="J4" s="40" t="s">
        <v>157</v>
      </c>
      <c r="K4" s="46" t="s">
        <v>8</v>
      </c>
      <c r="L4" s="40" t="s">
        <v>9</v>
      </c>
      <c r="M4" s="42" t="s">
        <v>10</v>
      </c>
      <c r="N4" s="42" t="s">
        <v>11</v>
      </c>
      <c r="O4" s="42" t="s">
        <v>12</v>
      </c>
      <c r="P4" s="42" t="s">
        <v>13</v>
      </c>
    </row>
    <row r="5" spans="1:16" ht="17.25" customHeight="1" thickTop="1">
      <c r="A5" s="32">
        <v>2023</v>
      </c>
      <c r="B5" s="32">
        <v>10</v>
      </c>
      <c r="C5" s="32" t="s">
        <v>14</v>
      </c>
      <c r="D5" s="31" t="s">
        <v>1214</v>
      </c>
      <c r="E5" s="75" t="s">
        <v>16</v>
      </c>
      <c r="F5" s="76">
        <v>10000000</v>
      </c>
      <c r="G5" s="76">
        <v>481161000</v>
      </c>
      <c r="H5" s="76"/>
      <c r="I5" s="76">
        <f>SUM(F5:H5)</f>
        <v>491161000</v>
      </c>
      <c r="J5" s="76"/>
      <c r="K5" s="77"/>
      <c r="L5" s="16"/>
      <c r="M5" s="31" t="s">
        <v>179</v>
      </c>
      <c r="N5" s="24" t="s">
        <v>1215</v>
      </c>
      <c r="O5" s="32" t="s">
        <v>1216</v>
      </c>
      <c r="P5" s="30" t="s">
        <v>24</v>
      </c>
    </row>
    <row r="6" spans="1:16" ht="17.25" customHeight="1">
      <c r="A6" s="24">
        <v>2023</v>
      </c>
      <c r="B6" s="24">
        <v>10</v>
      </c>
      <c r="C6" s="75" t="s">
        <v>14</v>
      </c>
      <c r="D6" s="16" t="s">
        <v>1217</v>
      </c>
      <c r="E6" s="75" t="s">
        <v>35</v>
      </c>
      <c r="F6" s="76">
        <v>33100000</v>
      </c>
      <c r="G6" s="76">
        <v>33100000</v>
      </c>
      <c r="H6" s="76">
        <v>0</v>
      </c>
      <c r="I6" s="76">
        <f>F6+G6+H6</f>
        <v>66200000</v>
      </c>
      <c r="J6" s="76">
        <v>0</v>
      </c>
      <c r="K6" s="77"/>
      <c r="L6" s="16"/>
      <c r="M6" s="16" t="s">
        <v>963</v>
      </c>
      <c r="N6" s="24" t="s">
        <v>970</v>
      </c>
      <c r="O6" s="24" t="s">
        <v>971</v>
      </c>
      <c r="P6" s="16"/>
    </row>
  </sheetData>
  <mergeCells count="2">
    <mergeCell ref="A1:C1"/>
    <mergeCell ref="A3:P3"/>
  </mergeCells>
  <phoneticPr fontId="3" type="noConversion"/>
  <dataValidations count="5">
    <dataValidation type="list" allowBlank="1" showInputMessage="1" showErrorMessage="1" sqref="C5:C6" xr:uid="{C576AB36-2B0E-4D15-8E5A-BDBEB4AE02AD}">
      <formula1>"자체조달,중앙조달"</formula1>
    </dataValidation>
    <dataValidation type="list" allowBlank="1" showInputMessage="1" showErrorMessage="1" sqref="E5:E6" xr:uid="{CCFF2678-B88D-4983-A2F5-78E647B93CAB}">
      <formula1>"토건,토목,건축,전문,전기,통신,소방,기타"</formula1>
    </dataValidation>
    <dataValidation type="list" allowBlank="1" showInputMessage="1" showErrorMessage="1" sqref="L5:L6" xr:uid="{0E8F7E60-4483-467D-8C18-1C1C1C2EA0BB}">
      <formula1>"전환,미전환"</formula1>
    </dataValidation>
    <dataValidation type="list" allowBlank="1" showInputMessage="1" showErrorMessage="1" sqref="P5" xr:uid="{6DB1F5E1-8B44-40D0-BFAF-89B733361D7F}">
      <formula1>"비협정,협정"</formula1>
    </dataValidation>
    <dataValidation type="list" allowBlank="1" showInputMessage="1" showErrorMessage="1" sqref="B6" xr:uid="{E107ACC4-40B6-4A38-B700-50CC876A494A}">
      <formula1>"10,11,12"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517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8.6640625" bestFit="1" customWidth="1"/>
    <col min="4" max="4" width="66.5546875" customWidth="1"/>
    <col min="5" max="5" width="8.21875" bestFit="1" customWidth="1"/>
    <col min="6" max="6" width="16.88671875" bestFit="1" customWidth="1"/>
    <col min="7" max="7" width="23.21875" customWidth="1"/>
    <col min="8" max="8" width="19.109375" customWidth="1"/>
    <col min="9" max="9" width="9.6640625" customWidth="1"/>
    <col min="10" max="10" width="8.88671875" style="39" bestFit="1" customWidth="1"/>
    <col min="11" max="11" width="7.44140625" customWidth="1"/>
    <col min="12" max="12" width="13.21875" customWidth="1"/>
    <col min="13" max="14" width="16.33203125" style="161" customWidth="1"/>
    <col min="15" max="15" width="17.6640625" style="161" customWidth="1"/>
    <col min="16" max="16" width="35.21875" customWidth="1"/>
    <col min="17" max="17" width="9.88671875" bestFit="1" customWidth="1"/>
    <col min="18" max="18" width="13.6640625" bestFit="1" customWidth="1"/>
    <col min="19" max="19" width="9.88671875" customWidth="1"/>
    <col min="20" max="20" width="8.6640625" bestFit="1" customWidth="1"/>
    <col min="21" max="21" width="44" bestFit="1" customWidth="1"/>
  </cols>
  <sheetData>
    <row r="1" spans="1:21" ht="30.75" customHeight="1">
      <c r="A1" s="201" t="s">
        <v>158</v>
      </c>
      <c r="B1" s="201"/>
      <c r="C1" s="201"/>
      <c r="F1" s="13"/>
      <c r="L1" s="23" t="s">
        <v>58</v>
      </c>
      <c r="M1" s="160"/>
      <c r="N1" s="160"/>
      <c r="O1" s="160"/>
      <c r="S1" s="1"/>
    </row>
    <row r="2" spans="1:21" ht="6.75" customHeight="1">
      <c r="A2" s="8"/>
      <c r="B2" s="7"/>
      <c r="F2" s="13"/>
      <c r="L2" s="10"/>
      <c r="M2" s="203"/>
      <c r="N2" s="203"/>
      <c r="O2" s="203"/>
      <c r="S2" s="1"/>
    </row>
    <row r="3" spans="1:21" ht="26.25" customHeight="1">
      <c r="A3" s="200" t="s">
        <v>531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</row>
    <row r="4" spans="1:21" s="3" customFormat="1" ht="16.5" customHeight="1">
      <c r="A4" s="205" t="s">
        <v>135</v>
      </c>
      <c r="B4" s="205" t="s">
        <v>136</v>
      </c>
      <c r="C4" s="207" t="s">
        <v>143</v>
      </c>
      <c r="D4" s="200" t="s">
        <v>144</v>
      </c>
      <c r="E4" s="205" t="s">
        <v>25</v>
      </c>
      <c r="F4" s="205" t="s">
        <v>145</v>
      </c>
      <c r="G4" s="205" t="s">
        <v>26</v>
      </c>
      <c r="H4" s="205" t="s">
        <v>27</v>
      </c>
      <c r="I4" s="205" t="s">
        <v>28</v>
      </c>
      <c r="J4" s="209" t="s">
        <v>29</v>
      </c>
      <c r="K4" s="205" t="s">
        <v>132</v>
      </c>
      <c r="L4" s="205" t="s">
        <v>60</v>
      </c>
      <c r="M4" s="205" t="s">
        <v>146</v>
      </c>
      <c r="N4" s="205"/>
      <c r="O4" s="205"/>
      <c r="P4" s="200" t="s">
        <v>2</v>
      </c>
      <c r="Q4" s="200" t="s">
        <v>3</v>
      </c>
      <c r="R4" s="200" t="s">
        <v>12</v>
      </c>
      <c r="S4" s="200" t="s">
        <v>30</v>
      </c>
      <c r="T4" s="200" t="s">
        <v>31</v>
      </c>
      <c r="U4" s="205" t="s">
        <v>134</v>
      </c>
    </row>
    <row r="5" spans="1:21" s="3" customFormat="1" ht="14.25" customHeight="1" thickBot="1">
      <c r="A5" s="206"/>
      <c r="B5" s="206"/>
      <c r="C5" s="208"/>
      <c r="D5" s="204"/>
      <c r="E5" s="206"/>
      <c r="F5" s="206"/>
      <c r="G5" s="206"/>
      <c r="H5" s="206"/>
      <c r="I5" s="206"/>
      <c r="J5" s="210"/>
      <c r="K5" s="206"/>
      <c r="L5" s="206"/>
      <c r="M5" s="53" t="s">
        <v>129</v>
      </c>
      <c r="N5" s="53" t="s">
        <v>130</v>
      </c>
      <c r="O5" s="53" t="s">
        <v>131</v>
      </c>
      <c r="P5" s="204"/>
      <c r="Q5" s="204"/>
      <c r="R5" s="204"/>
      <c r="S5" s="204"/>
      <c r="T5" s="204"/>
      <c r="U5" s="204"/>
    </row>
    <row r="6" spans="1:21" ht="17.25" customHeight="1" thickTop="1">
      <c r="A6" s="24">
        <v>2023</v>
      </c>
      <c r="B6" s="24">
        <v>10</v>
      </c>
      <c r="C6" s="33" t="s">
        <v>14</v>
      </c>
      <c r="D6" s="37" t="s">
        <v>2829</v>
      </c>
      <c r="E6" s="33" t="s">
        <v>96</v>
      </c>
      <c r="F6" s="33">
        <v>2410168501</v>
      </c>
      <c r="G6" s="33" t="s">
        <v>1307</v>
      </c>
      <c r="H6" s="33" t="s">
        <v>2830</v>
      </c>
      <c r="I6" s="85" t="s">
        <v>1325</v>
      </c>
      <c r="J6" s="85">
        <v>1</v>
      </c>
      <c r="K6" s="85" t="s">
        <v>98</v>
      </c>
      <c r="L6" s="38">
        <v>50000000</v>
      </c>
      <c r="M6" s="38"/>
      <c r="N6" s="78" t="s">
        <v>1223</v>
      </c>
      <c r="O6" s="85"/>
      <c r="P6" s="54" t="s">
        <v>2831</v>
      </c>
      <c r="Q6" s="24" t="s">
        <v>2788</v>
      </c>
      <c r="R6" s="24" t="s">
        <v>2789</v>
      </c>
      <c r="S6" s="18"/>
      <c r="T6" s="175"/>
      <c r="U6" s="175"/>
    </row>
    <row r="7" spans="1:21" s="9" customFormat="1" ht="17.25" customHeight="1">
      <c r="A7" s="32">
        <v>2023</v>
      </c>
      <c r="B7" s="32">
        <v>10</v>
      </c>
      <c r="C7" s="30" t="s">
        <v>14</v>
      </c>
      <c r="D7" s="35" t="s">
        <v>2829</v>
      </c>
      <c r="E7" s="30" t="s">
        <v>96</v>
      </c>
      <c r="F7" s="30">
        <v>2410168501</v>
      </c>
      <c r="G7" s="30" t="s">
        <v>1307</v>
      </c>
      <c r="H7" s="30" t="s">
        <v>2832</v>
      </c>
      <c r="I7" s="78" t="s">
        <v>2833</v>
      </c>
      <c r="J7" s="78">
        <v>1</v>
      </c>
      <c r="K7" s="78" t="s">
        <v>98</v>
      </c>
      <c r="L7" s="36">
        <v>170000000</v>
      </c>
      <c r="M7" s="36"/>
      <c r="N7" s="78" t="s">
        <v>1223</v>
      </c>
      <c r="O7" s="78"/>
      <c r="P7" s="58" t="s">
        <v>2831</v>
      </c>
      <c r="Q7" s="32" t="s">
        <v>2788</v>
      </c>
      <c r="R7" s="32" t="s">
        <v>2789</v>
      </c>
      <c r="S7" s="25"/>
      <c r="T7" s="176"/>
      <c r="U7" s="176"/>
    </row>
    <row r="8" spans="1:21" ht="17.25" customHeight="1">
      <c r="A8" s="27">
        <v>2023</v>
      </c>
      <c r="B8" s="27">
        <v>10</v>
      </c>
      <c r="C8" s="30" t="s">
        <v>592</v>
      </c>
      <c r="D8" s="177" t="s">
        <v>2834</v>
      </c>
      <c r="E8" s="25" t="s">
        <v>1266</v>
      </c>
      <c r="F8" s="25">
        <v>3013150202</v>
      </c>
      <c r="G8" s="25" t="s">
        <v>2154</v>
      </c>
      <c r="H8" s="25" t="s">
        <v>1220</v>
      </c>
      <c r="I8" s="178" t="s">
        <v>547</v>
      </c>
      <c r="J8" s="178">
        <v>1663</v>
      </c>
      <c r="K8" s="178" t="s">
        <v>1239</v>
      </c>
      <c r="L8" s="178">
        <v>45979456</v>
      </c>
      <c r="M8" s="178"/>
      <c r="N8" s="78" t="s">
        <v>1223</v>
      </c>
      <c r="O8" s="178"/>
      <c r="P8" s="162" t="s">
        <v>2835</v>
      </c>
      <c r="Q8" s="27" t="s">
        <v>2836</v>
      </c>
      <c r="R8" s="27" t="s">
        <v>2837</v>
      </c>
      <c r="S8" s="25" t="s">
        <v>552</v>
      </c>
      <c r="T8" s="25"/>
      <c r="U8" s="25"/>
    </row>
    <row r="9" spans="1:21" ht="17.25" customHeight="1">
      <c r="A9" s="27">
        <v>2023</v>
      </c>
      <c r="B9" s="27">
        <v>10</v>
      </c>
      <c r="C9" s="30" t="s">
        <v>592</v>
      </c>
      <c r="D9" s="29" t="s">
        <v>2838</v>
      </c>
      <c r="E9" s="30" t="s">
        <v>1266</v>
      </c>
      <c r="F9" s="25">
        <v>3011150501</v>
      </c>
      <c r="G9" s="25" t="s">
        <v>1228</v>
      </c>
      <c r="H9" s="25" t="s">
        <v>2839</v>
      </c>
      <c r="I9" s="178" t="s">
        <v>547</v>
      </c>
      <c r="J9" s="178">
        <v>2172</v>
      </c>
      <c r="K9" s="178" t="s">
        <v>1342</v>
      </c>
      <c r="L9" s="178">
        <v>169069693</v>
      </c>
      <c r="M9" s="178"/>
      <c r="N9" s="78" t="s">
        <v>1223</v>
      </c>
      <c r="O9" s="178"/>
      <c r="P9" s="162" t="s">
        <v>2835</v>
      </c>
      <c r="Q9" s="27" t="s">
        <v>2836</v>
      </c>
      <c r="R9" s="27" t="s">
        <v>2837</v>
      </c>
      <c r="S9" s="25" t="s">
        <v>552</v>
      </c>
      <c r="T9" s="25"/>
      <c r="U9" s="25"/>
    </row>
    <row r="10" spans="1:21" ht="17.25" customHeight="1">
      <c r="A10" s="27">
        <v>2023</v>
      </c>
      <c r="B10" s="27">
        <v>10</v>
      </c>
      <c r="C10" s="25" t="s">
        <v>14</v>
      </c>
      <c r="D10" s="162" t="s">
        <v>2840</v>
      </c>
      <c r="E10" s="25" t="s">
        <v>52</v>
      </c>
      <c r="F10" s="25">
        <v>3015200101</v>
      </c>
      <c r="G10" s="25" t="s">
        <v>2445</v>
      </c>
      <c r="H10" s="25" t="s">
        <v>1321</v>
      </c>
      <c r="I10" s="178" t="s">
        <v>1391</v>
      </c>
      <c r="J10" s="178">
        <v>1</v>
      </c>
      <c r="K10" s="178" t="s">
        <v>1336</v>
      </c>
      <c r="L10" s="178">
        <v>24480000</v>
      </c>
      <c r="M10" s="178"/>
      <c r="N10" s="178"/>
      <c r="O10" s="178"/>
      <c r="P10" s="162" t="s">
        <v>2796</v>
      </c>
      <c r="Q10" s="27" t="s">
        <v>2797</v>
      </c>
      <c r="R10" s="27" t="s">
        <v>2798</v>
      </c>
      <c r="S10" s="25" t="s">
        <v>24</v>
      </c>
      <c r="T10" s="25"/>
      <c r="U10" s="25" t="s">
        <v>2841</v>
      </c>
    </row>
    <row r="11" spans="1:21" ht="17.25" customHeight="1">
      <c r="A11" s="27">
        <v>2023</v>
      </c>
      <c r="B11" s="27">
        <v>10</v>
      </c>
      <c r="C11" s="25" t="s">
        <v>14</v>
      </c>
      <c r="D11" s="177" t="s">
        <v>2842</v>
      </c>
      <c r="E11" s="25" t="s">
        <v>96</v>
      </c>
      <c r="F11" s="25">
        <v>3012179301</v>
      </c>
      <c r="G11" s="25" t="s">
        <v>1369</v>
      </c>
      <c r="H11" s="25" t="s">
        <v>1321</v>
      </c>
      <c r="I11" s="178" t="s">
        <v>1391</v>
      </c>
      <c r="J11" s="178">
        <v>1</v>
      </c>
      <c r="K11" s="178" t="s">
        <v>1336</v>
      </c>
      <c r="L11" s="178">
        <v>37665000</v>
      </c>
      <c r="M11" s="178"/>
      <c r="N11" s="78" t="s">
        <v>1223</v>
      </c>
      <c r="O11" s="178"/>
      <c r="P11" s="162" t="s">
        <v>2796</v>
      </c>
      <c r="Q11" s="27" t="s">
        <v>2797</v>
      </c>
      <c r="R11" s="27" t="s">
        <v>2798</v>
      </c>
      <c r="S11" s="25" t="s">
        <v>24</v>
      </c>
      <c r="T11" s="25"/>
      <c r="U11" s="25"/>
    </row>
    <row r="12" spans="1:21" ht="17.25" customHeight="1">
      <c r="A12" s="15">
        <v>2023</v>
      </c>
      <c r="B12" s="15">
        <v>10</v>
      </c>
      <c r="C12" s="18" t="s">
        <v>14</v>
      </c>
      <c r="D12" s="179" t="s">
        <v>2843</v>
      </c>
      <c r="E12" s="18" t="s">
        <v>96</v>
      </c>
      <c r="F12" s="18">
        <v>3015200101</v>
      </c>
      <c r="G12" s="18" t="s">
        <v>2445</v>
      </c>
      <c r="H12" s="18" t="s">
        <v>1321</v>
      </c>
      <c r="I12" s="180" t="s">
        <v>1391</v>
      </c>
      <c r="J12" s="180">
        <v>1</v>
      </c>
      <c r="K12" s="180" t="s">
        <v>1336</v>
      </c>
      <c r="L12" s="180">
        <v>49984000</v>
      </c>
      <c r="M12" s="180"/>
      <c r="N12" s="78" t="s">
        <v>1223</v>
      </c>
      <c r="O12" s="180"/>
      <c r="P12" s="168" t="s">
        <v>2796</v>
      </c>
      <c r="Q12" s="15" t="s">
        <v>2797</v>
      </c>
      <c r="R12" s="15" t="s">
        <v>2798</v>
      </c>
      <c r="S12" s="25" t="s">
        <v>24</v>
      </c>
      <c r="T12" s="25"/>
      <c r="U12" s="25"/>
    </row>
    <row r="13" spans="1:21" ht="17.25" customHeight="1">
      <c r="A13" s="24">
        <v>2023</v>
      </c>
      <c r="B13" s="24">
        <v>10</v>
      </c>
      <c r="C13" s="33" t="s">
        <v>15</v>
      </c>
      <c r="D13" s="34" t="s">
        <v>1218</v>
      </c>
      <c r="E13" s="33" t="s">
        <v>96</v>
      </c>
      <c r="F13" s="33">
        <v>3013150202</v>
      </c>
      <c r="G13" s="33" t="s">
        <v>1219</v>
      </c>
      <c r="H13" s="33" t="s">
        <v>1220</v>
      </c>
      <c r="I13" s="85" t="s">
        <v>1221</v>
      </c>
      <c r="J13" s="85">
        <v>3469</v>
      </c>
      <c r="K13" s="85" t="s">
        <v>1222</v>
      </c>
      <c r="L13" s="38">
        <v>69000000</v>
      </c>
      <c r="M13" s="85"/>
      <c r="N13" s="85" t="s">
        <v>1223</v>
      </c>
      <c r="O13" s="85"/>
      <c r="P13" s="54" t="s">
        <v>1224</v>
      </c>
      <c r="Q13" s="24" t="s">
        <v>1225</v>
      </c>
      <c r="R13" s="24" t="s">
        <v>1226</v>
      </c>
      <c r="S13" s="30" t="s">
        <v>24</v>
      </c>
      <c r="T13" s="35"/>
      <c r="U13" s="35"/>
    </row>
    <row r="14" spans="1:21" ht="17.25" customHeight="1">
      <c r="A14" s="24">
        <v>2023</v>
      </c>
      <c r="B14" s="24">
        <v>10</v>
      </c>
      <c r="C14" s="33" t="s">
        <v>15</v>
      </c>
      <c r="D14" s="34" t="s">
        <v>1227</v>
      </c>
      <c r="E14" s="33" t="s">
        <v>96</v>
      </c>
      <c r="F14" s="33">
        <v>3011150501</v>
      </c>
      <c r="G14" s="33" t="s">
        <v>1228</v>
      </c>
      <c r="H14" s="33" t="s">
        <v>1229</v>
      </c>
      <c r="I14" s="85" t="s">
        <v>1228</v>
      </c>
      <c r="J14" s="85">
        <v>50</v>
      </c>
      <c r="K14" s="85" t="s">
        <v>1230</v>
      </c>
      <c r="L14" s="38">
        <v>4000000</v>
      </c>
      <c r="M14" s="85"/>
      <c r="N14" s="78" t="s">
        <v>1223</v>
      </c>
      <c r="O14" s="85"/>
      <c r="P14" s="54" t="s">
        <v>1224</v>
      </c>
      <c r="Q14" s="24" t="s">
        <v>1225</v>
      </c>
      <c r="R14" s="24" t="s">
        <v>1226</v>
      </c>
      <c r="S14" s="33" t="s">
        <v>24</v>
      </c>
      <c r="T14" s="37"/>
      <c r="U14" s="37"/>
    </row>
    <row r="15" spans="1:21" ht="17.25" customHeight="1">
      <c r="A15" s="24">
        <v>2023</v>
      </c>
      <c r="B15" s="24">
        <v>10</v>
      </c>
      <c r="C15" s="33" t="s">
        <v>15</v>
      </c>
      <c r="D15" s="34" t="s">
        <v>1231</v>
      </c>
      <c r="E15" s="33" t="s">
        <v>96</v>
      </c>
      <c r="F15" s="33">
        <v>4014218502</v>
      </c>
      <c r="G15" s="33" t="s">
        <v>1232</v>
      </c>
      <c r="H15" s="33" t="s">
        <v>1233</v>
      </c>
      <c r="I15" s="85" t="s">
        <v>1234</v>
      </c>
      <c r="J15" s="85">
        <v>145</v>
      </c>
      <c r="K15" s="85" t="s">
        <v>1235</v>
      </c>
      <c r="L15" s="38">
        <v>9000000</v>
      </c>
      <c r="M15" s="85"/>
      <c r="N15" s="78" t="s">
        <v>1223</v>
      </c>
      <c r="O15" s="85"/>
      <c r="P15" s="54" t="s">
        <v>1224</v>
      </c>
      <c r="Q15" s="24" t="s">
        <v>1225</v>
      </c>
      <c r="R15" s="24" t="s">
        <v>1226</v>
      </c>
      <c r="S15" s="33" t="s">
        <v>24</v>
      </c>
      <c r="T15" s="37"/>
      <c r="U15" s="37"/>
    </row>
    <row r="16" spans="1:21" ht="17.25" customHeight="1">
      <c r="A16" s="24">
        <v>2023</v>
      </c>
      <c r="B16" s="24">
        <v>10</v>
      </c>
      <c r="C16" s="33" t="s">
        <v>15</v>
      </c>
      <c r="D16" s="29" t="s">
        <v>1236</v>
      </c>
      <c r="E16" s="33" t="s">
        <v>96</v>
      </c>
      <c r="F16" s="33">
        <v>4014239602</v>
      </c>
      <c r="G16" s="33" t="s">
        <v>1237</v>
      </c>
      <c r="H16" s="33" t="s">
        <v>1238</v>
      </c>
      <c r="I16" s="85" t="s">
        <v>1234</v>
      </c>
      <c r="J16" s="85">
        <v>145</v>
      </c>
      <c r="K16" s="85" t="s">
        <v>1239</v>
      </c>
      <c r="L16" s="38">
        <v>4000000</v>
      </c>
      <c r="M16" s="85"/>
      <c r="N16" s="78" t="s">
        <v>1223</v>
      </c>
      <c r="O16" s="181"/>
      <c r="P16" s="54" t="s">
        <v>1224</v>
      </c>
      <c r="Q16" s="24" t="s">
        <v>1225</v>
      </c>
      <c r="R16" s="24" t="s">
        <v>1226</v>
      </c>
      <c r="S16" s="30" t="s">
        <v>24</v>
      </c>
      <c r="T16" s="37"/>
      <c r="U16" s="37"/>
    </row>
    <row r="17" spans="1:21" ht="17.25" customHeight="1">
      <c r="A17" s="32">
        <v>2023</v>
      </c>
      <c r="B17" s="32">
        <v>10</v>
      </c>
      <c r="C17" s="30" t="s">
        <v>15</v>
      </c>
      <c r="D17" s="29" t="s">
        <v>1240</v>
      </c>
      <c r="E17" s="33" t="s">
        <v>96</v>
      </c>
      <c r="F17" s="30">
        <v>4014218501</v>
      </c>
      <c r="G17" s="30" t="s">
        <v>1241</v>
      </c>
      <c r="H17" s="33" t="s">
        <v>1242</v>
      </c>
      <c r="I17" s="85" t="s">
        <v>1234</v>
      </c>
      <c r="J17" s="85">
        <v>327</v>
      </c>
      <c r="K17" s="85" t="s">
        <v>1235</v>
      </c>
      <c r="L17" s="36">
        <v>35000000</v>
      </c>
      <c r="M17" s="78"/>
      <c r="N17" s="78" t="s">
        <v>1223</v>
      </c>
      <c r="O17" s="78"/>
      <c r="P17" s="54" t="s">
        <v>1224</v>
      </c>
      <c r="Q17" s="24" t="s">
        <v>1225</v>
      </c>
      <c r="R17" s="24" t="s">
        <v>1226</v>
      </c>
      <c r="S17" s="30" t="s">
        <v>24</v>
      </c>
      <c r="T17" s="35"/>
      <c r="U17" s="35"/>
    </row>
    <row r="18" spans="1:21" ht="17.25" customHeight="1">
      <c r="A18" s="32">
        <v>2023</v>
      </c>
      <c r="B18" s="32">
        <v>10</v>
      </c>
      <c r="C18" s="30" t="s">
        <v>15</v>
      </c>
      <c r="D18" s="29" t="s">
        <v>1243</v>
      </c>
      <c r="E18" s="33" t="s">
        <v>96</v>
      </c>
      <c r="F18" s="33">
        <v>3010990201</v>
      </c>
      <c r="G18" s="33" t="s">
        <v>1244</v>
      </c>
      <c r="H18" s="33" t="s">
        <v>1245</v>
      </c>
      <c r="I18" s="85" t="s">
        <v>1246</v>
      </c>
      <c r="J18" s="85">
        <v>1000</v>
      </c>
      <c r="K18" s="85" t="s">
        <v>1230</v>
      </c>
      <c r="L18" s="36">
        <v>28000000</v>
      </c>
      <c r="M18" s="78"/>
      <c r="N18" s="78" t="s">
        <v>1223</v>
      </c>
      <c r="O18" s="78"/>
      <c r="P18" s="54" t="s">
        <v>1224</v>
      </c>
      <c r="Q18" s="24" t="s">
        <v>1225</v>
      </c>
      <c r="R18" s="24" t="s">
        <v>1226</v>
      </c>
      <c r="S18" s="30" t="s">
        <v>24</v>
      </c>
      <c r="T18" s="35"/>
      <c r="U18" s="35"/>
    </row>
    <row r="19" spans="1:21" ht="17.25" customHeight="1">
      <c r="A19" s="32">
        <v>2023</v>
      </c>
      <c r="B19" s="32">
        <v>10</v>
      </c>
      <c r="C19" s="30" t="s">
        <v>15</v>
      </c>
      <c r="D19" s="29" t="s">
        <v>1247</v>
      </c>
      <c r="E19" s="30" t="s">
        <v>96</v>
      </c>
      <c r="F19" s="30">
        <v>3011159701</v>
      </c>
      <c r="G19" s="30" t="s">
        <v>1248</v>
      </c>
      <c r="H19" s="30" t="s">
        <v>1249</v>
      </c>
      <c r="I19" s="78" t="s">
        <v>1250</v>
      </c>
      <c r="J19" s="78">
        <v>2000</v>
      </c>
      <c r="K19" s="78" t="s">
        <v>1251</v>
      </c>
      <c r="L19" s="36">
        <v>200000000</v>
      </c>
      <c r="M19" s="78"/>
      <c r="N19" s="78" t="s">
        <v>1223</v>
      </c>
      <c r="O19" s="78"/>
      <c r="P19" s="58" t="s">
        <v>1224</v>
      </c>
      <c r="Q19" s="32" t="s">
        <v>1225</v>
      </c>
      <c r="R19" s="32" t="s">
        <v>1226</v>
      </c>
      <c r="S19" s="30" t="s">
        <v>24</v>
      </c>
      <c r="T19" s="35"/>
      <c r="U19" s="35"/>
    </row>
    <row r="20" spans="1:21" ht="17.25" customHeight="1">
      <c r="A20" s="32">
        <v>2023</v>
      </c>
      <c r="B20" s="32">
        <v>10</v>
      </c>
      <c r="C20" s="30" t="s">
        <v>15</v>
      </c>
      <c r="D20" s="29" t="s">
        <v>1252</v>
      </c>
      <c r="E20" s="30" t="s">
        <v>96</v>
      </c>
      <c r="F20" s="30">
        <v>3012169901</v>
      </c>
      <c r="G20" s="30" t="s">
        <v>1253</v>
      </c>
      <c r="H20" s="30" t="s">
        <v>1254</v>
      </c>
      <c r="I20" s="78" t="s">
        <v>1255</v>
      </c>
      <c r="J20" s="78">
        <v>100</v>
      </c>
      <c r="K20" s="78" t="s">
        <v>1239</v>
      </c>
      <c r="L20" s="36">
        <v>20000000</v>
      </c>
      <c r="M20" s="78"/>
      <c r="N20" s="78" t="s">
        <v>1223</v>
      </c>
      <c r="O20" s="78"/>
      <c r="P20" s="58" t="s">
        <v>1224</v>
      </c>
      <c r="Q20" s="32" t="s">
        <v>1225</v>
      </c>
      <c r="R20" s="32" t="s">
        <v>1226</v>
      </c>
      <c r="S20" s="30" t="s">
        <v>24</v>
      </c>
      <c r="T20" s="35"/>
      <c r="U20" s="35"/>
    </row>
    <row r="21" spans="1:21" ht="17.25" customHeight="1">
      <c r="A21" s="65">
        <v>2023</v>
      </c>
      <c r="B21" s="65">
        <v>10</v>
      </c>
      <c r="C21" s="65" t="s">
        <v>592</v>
      </c>
      <c r="D21" s="73" t="s">
        <v>1256</v>
      </c>
      <c r="E21" s="65" t="s">
        <v>52</v>
      </c>
      <c r="F21" s="79">
        <v>3012170301</v>
      </c>
      <c r="G21" s="65" t="s">
        <v>1257</v>
      </c>
      <c r="H21" s="65" t="s">
        <v>1258</v>
      </c>
      <c r="I21" s="80" t="s">
        <v>547</v>
      </c>
      <c r="J21" s="81">
        <v>19</v>
      </c>
      <c r="K21" s="80" t="s">
        <v>1259</v>
      </c>
      <c r="L21" s="80">
        <v>5100000</v>
      </c>
      <c r="M21" s="80"/>
      <c r="N21" s="80"/>
      <c r="O21" s="80"/>
      <c r="P21" s="62" t="s">
        <v>1224</v>
      </c>
      <c r="Q21" s="61" t="s">
        <v>1260</v>
      </c>
      <c r="R21" s="61" t="s">
        <v>1261</v>
      </c>
      <c r="S21" s="65" t="s">
        <v>552</v>
      </c>
      <c r="T21" s="65"/>
      <c r="U21" s="35" t="s">
        <v>70</v>
      </c>
    </row>
    <row r="22" spans="1:21" ht="17.25" customHeight="1">
      <c r="A22" s="65">
        <v>2023</v>
      </c>
      <c r="B22" s="65">
        <v>10</v>
      </c>
      <c r="C22" s="65" t="s">
        <v>592</v>
      </c>
      <c r="D22" s="73" t="s">
        <v>1262</v>
      </c>
      <c r="E22" s="65" t="s">
        <v>52</v>
      </c>
      <c r="F22" s="79">
        <v>3012179301</v>
      </c>
      <c r="G22" s="65" t="s">
        <v>1263</v>
      </c>
      <c r="H22" s="65" t="s">
        <v>1264</v>
      </c>
      <c r="I22" s="80" t="s">
        <v>547</v>
      </c>
      <c r="J22" s="81">
        <v>40</v>
      </c>
      <c r="K22" s="80" t="s">
        <v>1259</v>
      </c>
      <c r="L22" s="80">
        <v>3860000</v>
      </c>
      <c r="M22" s="80"/>
      <c r="N22" s="80"/>
      <c r="O22" s="80"/>
      <c r="P22" s="62" t="s">
        <v>1224</v>
      </c>
      <c r="Q22" s="61" t="s">
        <v>1260</v>
      </c>
      <c r="R22" s="61" t="s">
        <v>1261</v>
      </c>
      <c r="S22" s="65" t="s">
        <v>552</v>
      </c>
      <c r="T22" s="65"/>
      <c r="U22" s="35" t="s">
        <v>70</v>
      </c>
    </row>
    <row r="23" spans="1:21" ht="17.25" customHeight="1">
      <c r="A23" s="65">
        <v>2023</v>
      </c>
      <c r="B23" s="65">
        <v>10</v>
      </c>
      <c r="C23" s="65" t="s">
        <v>592</v>
      </c>
      <c r="D23" s="73" t="s">
        <v>1265</v>
      </c>
      <c r="E23" s="65" t="s">
        <v>1266</v>
      </c>
      <c r="F23" s="79">
        <v>3012170301</v>
      </c>
      <c r="G23" s="65" t="s">
        <v>1267</v>
      </c>
      <c r="H23" s="65" t="s">
        <v>1268</v>
      </c>
      <c r="I23" s="80" t="s">
        <v>547</v>
      </c>
      <c r="J23" s="81">
        <v>8800</v>
      </c>
      <c r="K23" s="80" t="s">
        <v>1269</v>
      </c>
      <c r="L23" s="80">
        <v>160000000</v>
      </c>
      <c r="M23" s="80"/>
      <c r="N23" s="78" t="s">
        <v>1223</v>
      </c>
      <c r="O23" s="80"/>
      <c r="P23" s="62" t="s">
        <v>1270</v>
      </c>
      <c r="Q23" s="61" t="s">
        <v>1271</v>
      </c>
      <c r="R23" s="61" t="s">
        <v>1272</v>
      </c>
      <c r="S23" s="65" t="s">
        <v>552</v>
      </c>
      <c r="T23" s="65"/>
      <c r="U23" s="35"/>
    </row>
    <row r="24" spans="1:21" ht="17.25" customHeight="1">
      <c r="A24" s="32">
        <v>2023</v>
      </c>
      <c r="B24" s="32">
        <v>10</v>
      </c>
      <c r="C24" s="30" t="s">
        <v>15</v>
      </c>
      <c r="D24" s="29" t="s">
        <v>1273</v>
      </c>
      <c r="E24" s="30" t="s">
        <v>96</v>
      </c>
      <c r="F24" s="30">
        <v>3011160102</v>
      </c>
      <c r="G24" s="30" t="s">
        <v>1274</v>
      </c>
      <c r="H24" s="30" t="s">
        <v>1275</v>
      </c>
      <c r="I24" s="78" t="s">
        <v>1276</v>
      </c>
      <c r="J24" s="78">
        <v>5460</v>
      </c>
      <c r="K24" s="78" t="s">
        <v>1277</v>
      </c>
      <c r="L24" s="36">
        <v>41379000</v>
      </c>
      <c r="M24" s="78"/>
      <c r="N24" s="78"/>
      <c r="O24" s="78" t="s">
        <v>227</v>
      </c>
      <c r="P24" s="58" t="s">
        <v>1278</v>
      </c>
      <c r="Q24" s="32" t="s">
        <v>1279</v>
      </c>
      <c r="R24" s="32" t="s">
        <v>1280</v>
      </c>
      <c r="S24" s="30" t="s">
        <v>24</v>
      </c>
      <c r="T24" s="35"/>
      <c r="U24" s="35"/>
    </row>
    <row r="25" spans="1:21" ht="17.25" customHeight="1">
      <c r="A25" s="32">
        <v>2023</v>
      </c>
      <c r="B25" s="32">
        <v>10</v>
      </c>
      <c r="C25" s="30" t="s">
        <v>15</v>
      </c>
      <c r="D25" s="29" t="s">
        <v>1281</v>
      </c>
      <c r="E25" s="30" t="s">
        <v>96</v>
      </c>
      <c r="F25" s="30">
        <v>4924159401</v>
      </c>
      <c r="G25" s="30" t="s">
        <v>471</v>
      </c>
      <c r="H25" s="30"/>
      <c r="I25" s="78" t="s">
        <v>1282</v>
      </c>
      <c r="J25" s="78">
        <v>3</v>
      </c>
      <c r="K25" s="78" t="s">
        <v>88</v>
      </c>
      <c r="L25" s="36">
        <v>20080000</v>
      </c>
      <c r="M25" s="78"/>
      <c r="N25" s="78"/>
      <c r="O25" s="78" t="s">
        <v>227</v>
      </c>
      <c r="P25" s="58" t="s">
        <v>244</v>
      </c>
      <c r="Q25" s="32" t="s">
        <v>1283</v>
      </c>
      <c r="R25" s="32" t="s">
        <v>1284</v>
      </c>
      <c r="S25" s="30" t="s">
        <v>24</v>
      </c>
      <c r="T25" s="35"/>
      <c r="U25" s="35"/>
    </row>
    <row r="26" spans="1:21" ht="17.25" customHeight="1">
      <c r="A26" s="32">
        <v>2023</v>
      </c>
      <c r="B26" s="32">
        <v>10</v>
      </c>
      <c r="C26" s="30" t="s">
        <v>15</v>
      </c>
      <c r="D26" s="29" t="s">
        <v>1281</v>
      </c>
      <c r="E26" s="30" t="s">
        <v>96</v>
      </c>
      <c r="F26" s="30">
        <v>3012999902</v>
      </c>
      <c r="G26" s="30" t="s">
        <v>1285</v>
      </c>
      <c r="H26" s="30" t="s">
        <v>1286</v>
      </c>
      <c r="I26" s="78" t="s">
        <v>1282</v>
      </c>
      <c r="J26" s="78">
        <v>127</v>
      </c>
      <c r="K26" s="78" t="s">
        <v>333</v>
      </c>
      <c r="L26" s="36">
        <v>13184000</v>
      </c>
      <c r="M26" s="78"/>
      <c r="N26" s="78"/>
      <c r="O26" s="78" t="s">
        <v>227</v>
      </c>
      <c r="P26" s="58" t="s">
        <v>244</v>
      </c>
      <c r="Q26" s="32" t="s">
        <v>1283</v>
      </c>
      <c r="R26" s="32" t="s">
        <v>1287</v>
      </c>
      <c r="S26" s="30" t="s">
        <v>24</v>
      </c>
      <c r="T26" s="35"/>
      <c r="U26" s="35"/>
    </row>
    <row r="27" spans="1:21" ht="17.25" customHeight="1">
      <c r="A27" s="32">
        <v>2023</v>
      </c>
      <c r="B27" s="32">
        <v>10</v>
      </c>
      <c r="C27" s="30" t="s">
        <v>15</v>
      </c>
      <c r="D27" s="29" t="s">
        <v>1281</v>
      </c>
      <c r="E27" s="30" t="s">
        <v>96</v>
      </c>
      <c r="F27" s="30">
        <v>5512171001</v>
      </c>
      <c r="G27" s="30" t="s">
        <v>1288</v>
      </c>
      <c r="H27" s="30"/>
      <c r="I27" s="78" t="s">
        <v>1289</v>
      </c>
      <c r="J27" s="78">
        <v>5</v>
      </c>
      <c r="K27" s="78" t="s">
        <v>98</v>
      </c>
      <c r="L27" s="36">
        <v>11515000</v>
      </c>
      <c r="M27" s="78"/>
      <c r="N27" s="78"/>
      <c r="O27" s="78" t="s">
        <v>227</v>
      </c>
      <c r="P27" s="58" t="s">
        <v>244</v>
      </c>
      <c r="Q27" s="32" t="s">
        <v>1283</v>
      </c>
      <c r="R27" s="32" t="s">
        <v>1290</v>
      </c>
      <c r="S27" s="30" t="s">
        <v>24</v>
      </c>
      <c r="T27" s="35"/>
      <c r="U27" s="35"/>
    </row>
    <row r="28" spans="1:21" ht="17.25" customHeight="1">
      <c r="A28" s="32">
        <v>2023</v>
      </c>
      <c r="B28" s="32">
        <v>10</v>
      </c>
      <c r="C28" s="30" t="s">
        <v>15</v>
      </c>
      <c r="D28" s="29" t="s">
        <v>1281</v>
      </c>
      <c r="E28" s="30" t="s">
        <v>96</v>
      </c>
      <c r="F28" s="30">
        <v>3911160501</v>
      </c>
      <c r="G28" s="30" t="s">
        <v>1291</v>
      </c>
      <c r="H28" s="30"/>
      <c r="I28" s="78" t="s">
        <v>1289</v>
      </c>
      <c r="J28" s="78">
        <v>19</v>
      </c>
      <c r="K28" s="78" t="s">
        <v>88</v>
      </c>
      <c r="L28" s="36">
        <v>18700000</v>
      </c>
      <c r="M28" s="78"/>
      <c r="N28" s="78"/>
      <c r="O28" s="78" t="s">
        <v>227</v>
      </c>
      <c r="P28" s="58" t="s">
        <v>244</v>
      </c>
      <c r="Q28" s="32" t="s">
        <v>1283</v>
      </c>
      <c r="R28" s="32" t="s">
        <v>412</v>
      </c>
      <c r="S28" s="30" t="s">
        <v>24</v>
      </c>
      <c r="T28" s="35"/>
      <c r="U28" s="35"/>
    </row>
    <row r="29" spans="1:21" ht="17.25" customHeight="1">
      <c r="A29" s="32">
        <v>2023</v>
      </c>
      <c r="B29" s="32">
        <v>10</v>
      </c>
      <c r="C29" s="30" t="s">
        <v>15</v>
      </c>
      <c r="D29" s="29" t="s">
        <v>1281</v>
      </c>
      <c r="E29" s="30" t="s">
        <v>96</v>
      </c>
      <c r="F29" s="30">
        <v>3012999801</v>
      </c>
      <c r="G29" s="30" t="s">
        <v>1292</v>
      </c>
      <c r="H29" s="30"/>
      <c r="I29" s="78" t="s">
        <v>1289</v>
      </c>
      <c r="J29" s="78">
        <v>985</v>
      </c>
      <c r="K29" s="78" t="s">
        <v>333</v>
      </c>
      <c r="L29" s="36">
        <v>27087000</v>
      </c>
      <c r="M29" s="78"/>
      <c r="N29" s="78"/>
      <c r="O29" s="78" t="s">
        <v>227</v>
      </c>
      <c r="P29" s="54" t="s">
        <v>244</v>
      </c>
      <c r="Q29" s="24" t="s">
        <v>1283</v>
      </c>
      <c r="R29" s="24" t="s">
        <v>1293</v>
      </c>
      <c r="S29" s="33" t="s">
        <v>24</v>
      </c>
      <c r="T29" s="35"/>
      <c r="U29" s="35"/>
    </row>
    <row r="30" spans="1:21" ht="17.25" customHeight="1">
      <c r="A30" s="32">
        <v>2023</v>
      </c>
      <c r="B30" s="32">
        <v>10</v>
      </c>
      <c r="C30" s="30" t="s">
        <v>15</v>
      </c>
      <c r="D30" s="29" t="s">
        <v>1294</v>
      </c>
      <c r="E30" s="30" t="s">
        <v>96</v>
      </c>
      <c r="F30" s="30">
        <v>3012179301</v>
      </c>
      <c r="G30" s="30" t="s">
        <v>117</v>
      </c>
      <c r="H30" s="30" t="s">
        <v>1295</v>
      </c>
      <c r="I30" s="85" t="s">
        <v>1296</v>
      </c>
      <c r="J30" s="78">
        <v>66</v>
      </c>
      <c r="K30" s="78" t="s">
        <v>338</v>
      </c>
      <c r="L30" s="36">
        <v>27720000</v>
      </c>
      <c r="M30" s="78"/>
      <c r="N30" s="78"/>
      <c r="O30" s="78" t="s">
        <v>227</v>
      </c>
      <c r="P30" s="58" t="s">
        <v>244</v>
      </c>
      <c r="Q30" s="32" t="s">
        <v>1283</v>
      </c>
      <c r="R30" s="32" t="s">
        <v>1293</v>
      </c>
      <c r="S30" s="30" t="s">
        <v>24</v>
      </c>
      <c r="T30" s="35"/>
      <c r="U30" s="35"/>
    </row>
    <row r="31" spans="1:21" ht="17.25" customHeight="1">
      <c r="A31" s="32">
        <v>2023</v>
      </c>
      <c r="B31" s="32">
        <v>10</v>
      </c>
      <c r="C31" s="30" t="s">
        <v>15</v>
      </c>
      <c r="D31" s="29" t="s">
        <v>1297</v>
      </c>
      <c r="E31" s="30" t="s">
        <v>96</v>
      </c>
      <c r="F31" s="30">
        <v>3012179301</v>
      </c>
      <c r="G31" s="30" t="s">
        <v>117</v>
      </c>
      <c r="H31" s="30" t="s">
        <v>1295</v>
      </c>
      <c r="I31" s="85" t="s">
        <v>1296</v>
      </c>
      <c r="J31" s="78">
        <v>137</v>
      </c>
      <c r="K31" s="78" t="s">
        <v>338</v>
      </c>
      <c r="L31" s="36">
        <v>57540000</v>
      </c>
      <c r="M31" s="78"/>
      <c r="N31" s="78"/>
      <c r="O31" s="78" t="s">
        <v>227</v>
      </c>
      <c r="P31" s="58" t="s">
        <v>244</v>
      </c>
      <c r="Q31" s="32" t="s">
        <v>1283</v>
      </c>
      <c r="R31" s="32" t="s">
        <v>1293</v>
      </c>
      <c r="S31" s="30" t="s">
        <v>24</v>
      </c>
      <c r="T31" s="35"/>
      <c r="U31" s="35"/>
    </row>
    <row r="32" spans="1:21" ht="17.25" customHeight="1">
      <c r="A32" s="24">
        <v>2023</v>
      </c>
      <c r="B32" s="24">
        <v>10</v>
      </c>
      <c r="C32" s="33" t="s">
        <v>14</v>
      </c>
      <c r="D32" s="29" t="s">
        <v>1298</v>
      </c>
      <c r="E32" s="33" t="s">
        <v>96</v>
      </c>
      <c r="F32" s="33">
        <v>3015229901</v>
      </c>
      <c r="G32" s="33" t="s">
        <v>221</v>
      </c>
      <c r="H32" s="33" t="s">
        <v>1299</v>
      </c>
      <c r="I32" s="85" t="s">
        <v>1300</v>
      </c>
      <c r="J32" s="85">
        <v>737</v>
      </c>
      <c r="K32" s="85" t="s">
        <v>333</v>
      </c>
      <c r="L32" s="38">
        <v>65856000</v>
      </c>
      <c r="M32" s="85"/>
      <c r="N32" s="85" t="s">
        <v>227</v>
      </c>
      <c r="O32" s="85"/>
      <c r="P32" s="58" t="s">
        <v>244</v>
      </c>
      <c r="Q32" s="32" t="s">
        <v>413</v>
      </c>
      <c r="R32" s="32" t="s">
        <v>414</v>
      </c>
      <c r="S32" s="33" t="s">
        <v>24</v>
      </c>
      <c r="T32" s="37"/>
      <c r="U32" s="37"/>
    </row>
    <row r="33" spans="1:21" ht="17.25" customHeight="1">
      <c r="A33" s="32">
        <v>2023</v>
      </c>
      <c r="B33" s="32">
        <v>10</v>
      </c>
      <c r="C33" s="33" t="s">
        <v>14</v>
      </c>
      <c r="D33" s="29" t="s">
        <v>1298</v>
      </c>
      <c r="E33" s="33" t="s">
        <v>96</v>
      </c>
      <c r="F33" s="30">
        <v>3015200101</v>
      </c>
      <c r="G33" s="30" t="s">
        <v>1301</v>
      </c>
      <c r="H33" s="30" t="s">
        <v>223</v>
      </c>
      <c r="I33" s="78" t="s">
        <v>1302</v>
      </c>
      <c r="J33" s="78">
        <v>91</v>
      </c>
      <c r="K33" s="78" t="s">
        <v>338</v>
      </c>
      <c r="L33" s="36">
        <v>31122000</v>
      </c>
      <c r="M33" s="78"/>
      <c r="N33" s="78" t="s">
        <v>227</v>
      </c>
      <c r="O33" s="78"/>
      <c r="P33" s="58" t="s">
        <v>244</v>
      </c>
      <c r="Q33" s="32" t="s">
        <v>413</v>
      </c>
      <c r="R33" s="32" t="s">
        <v>414</v>
      </c>
      <c r="S33" s="33" t="s">
        <v>24</v>
      </c>
      <c r="T33" s="35"/>
      <c r="U33" s="35"/>
    </row>
    <row r="34" spans="1:21" ht="17.25" customHeight="1">
      <c r="A34" s="32">
        <v>2023</v>
      </c>
      <c r="B34" s="32">
        <v>10</v>
      </c>
      <c r="C34" s="33" t="s">
        <v>15</v>
      </c>
      <c r="D34" s="29" t="s">
        <v>1303</v>
      </c>
      <c r="E34" s="33" t="s">
        <v>96</v>
      </c>
      <c r="F34" s="30">
        <v>4014231201</v>
      </c>
      <c r="G34" s="30" t="s">
        <v>1304</v>
      </c>
      <c r="H34" s="30" t="s">
        <v>1305</v>
      </c>
      <c r="I34" s="78" t="s">
        <v>1306</v>
      </c>
      <c r="J34" s="78">
        <v>3</v>
      </c>
      <c r="K34" s="78" t="s">
        <v>1239</v>
      </c>
      <c r="L34" s="36">
        <v>5000000</v>
      </c>
      <c r="M34" s="78"/>
      <c r="N34" s="78" t="s">
        <v>1223</v>
      </c>
      <c r="O34" s="78"/>
      <c r="P34" s="58" t="s">
        <v>565</v>
      </c>
      <c r="Q34" s="32" t="s">
        <v>566</v>
      </c>
      <c r="R34" s="32" t="s">
        <v>567</v>
      </c>
      <c r="S34" s="33" t="s">
        <v>24</v>
      </c>
      <c r="T34" s="35"/>
      <c r="U34" s="35"/>
    </row>
    <row r="35" spans="1:21" ht="17.25" customHeight="1">
      <c r="A35" s="32">
        <v>2023</v>
      </c>
      <c r="B35" s="32">
        <v>10</v>
      </c>
      <c r="C35" s="33" t="s">
        <v>15</v>
      </c>
      <c r="D35" s="29" t="s">
        <v>1303</v>
      </c>
      <c r="E35" s="33" t="s">
        <v>96</v>
      </c>
      <c r="F35" s="30">
        <v>4014178403</v>
      </c>
      <c r="G35" s="30" t="s">
        <v>1307</v>
      </c>
      <c r="H35" s="30" t="s">
        <v>1308</v>
      </c>
      <c r="I35" s="78" t="s">
        <v>1309</v>
      </c>
      <c r="J35" s="78">
        <v>3</v>
      </c>
      <c r="K35" s="78" t="s">
        <v>1239</v>
      </c>
      <c r="L35" s="36">
        <v>34800000</v>
      </c>
      <c r="M35" s="78"/>
      <c r="N35" s="78" t="s">
        <v>1223</v>
      </c>
      <c r="O35" s="78"/>
      <c r="P35" s="58" t="s">
        <v>565</v>
      </c>
      <c r="Q35" s="32" t="s">
        <v>566</v>
      </c>
      <c r="R35" s="32" t="s">
        <v>1310</v>
      </c>
      <c r="S35" s="33" t="s">
        <v>24</v>
      </c>
      <c r="T35" s="35"/>
      <c r="U35" s="35"/>
    </row>
    <row r="36" spans="1:21" ht="17.25" customHeight="1">
      <c r="A36" s="32">
        <v>2023</v>
      </c>
      <c r="B36" s="32">
        <v>10</v>
      </c>
      <c r="C36" s="33" t="s">
        <v>14</v>
      </c>
      <c r="D36" s="29" t="s">
        <v>1311</v>
      </c>
      <c r="E36" s="33" t="s">
        <v>96</v>
      </c>
      <c r="F36" s="30">
        <v>4014219702</v>
      </c>
      <c r="G36" s="30" t="s">
        <v>1312</v>
      </c>
      <c r="H36" s="30" t="s">
        <v>1313</v>
      </c>
      <c r="I36" s="78" t="s">
        <v>547</v>
      </c>
      <c r="J36" s="78">
        <v>646</v>
      </c>
      <c r="K36" s="78" t="s">
        <v>1314</v>
      </c>
      <c r="L36" s="36">
        <v>67548000</v>
      </c>
      <c r="M36" s="78"/>
      <c r="N36" s="78" t="s">
        <v>1223</v>
      </c>
      <c r="O36" s="78"/>
      <c r="P36" s="58" t="s">
        <v>565</v>
      </c>
      <c r="Q36" s="32" t="s">
        <v>1315</v>
      </c>
      <c r="R36" s="32" t="s">
        <v>1316</v>
      </c>
      <c r="S36" s="33" t="s">
        <v>24</v>
      </c>
      <c r="T36" s="35"/>
      <c r="U36" s="35"/>
    </row>
    <row r="37" spans="1:21" ht="17.25" customHeight="1">
      <c r="A37" s="32">
        <v>2023</v>
      </c>
      <c r="B37" s="32">
        <v>10</v>
      </c>
      <c r="C37" s="33" t="s">
        <v>14</v>
      </c>
      <c r="D37" s="29" t="s">
        <v>1311</v>
      </c>
      <c r="E37" s="33" t="s">
        <v>96</v>
      </c>
      <c r="F37" s="30">
        <v>4014178201</v>
      </c>
      <c r="G37" s="30" t="s">
        <v>1317</v>
      </c>
      <c r="H37" s="30" t="s">
        <v>1318</v>
      </c>
      <c r="I37" s="78" t="s">
        <v>547</v>
      </c>
      <c r="J37" s="78">
        <v>550</v>
      </c>
      <c r="K37" s="78" t="s">
        <v>1235</v>
      </c>
      <c r="L37" s="36">
        <v>47795000</v>
      </c>
      <c r="M37" s="78"/>
      <c r="N37" s="78" t="s">
        <v>1223</v>
      </c>
      <c r="O37" s="78"/>
      <c r="P37" s="58" t="s">
        <v>565</v>
      </c>
      <c r="Q37" s="32" t="s">
        <v>1315</v>
      </c>
      <c r="R37" s="32" t="s">
        <v>1316</v>
      </c>
      <c r="S37" s="33" t="s">
        <v>24</v>
      </c>
      <c r="T37" s="35"/>
      <c r="U37" s="35"/>
    </row>
    <row r="38" spans="1:21" ht="17.25" customHeight="1">
      <c r="A38" s="32">
        <v>2023</v>
      </c>
      <c r="B38" s="30">
        <v>10</v>
      </c>
      <c r="C38" s="33" t="s">
        <v>14</v>
      </c>
      <c r="D38" s="34" t="s">
        <v>1319</v>
      </c>
      <c r="E38" s="30" t="s">
        <v>548</v>
      </c>
      <c r="F38" s="30">
        <v>4014178203</v>
      </c>
      <c r="G38" s="30" t="s">
        <v>1320</v>
      </c>
      <c r="H38" s="30" t="s">
        <v>1321</v>
      </c>
      <c r="I38" s="78" t="s">
        <v>547</v>
      </c>
      <c r="J38" s="85">
        <v>41</v>
      </c>
      <c r="K38" s="85" t="s">
        <v>1235</v>
      </c>
      <c r="L38" s="38">
        <v>20000000</v>
      </c>
      <c r="M38" s="78"/>
      <c r="N38" s="78"/>
      <c r="O38" s="78"/>
      <c r="P38" s="58" t="s">
        <v>572</v>
      </c>
      <c r="Q38" s="32" t="s">
        <v>573</v>
      </c>
      <c r="R38" s="32" t="s">
        <v>574</v>
      </c>
      <c r="S38" s="33" t="s">
        <v>24</v>
      </c>
      <c r="T38" s="35"/>
      <c r="U38" s="35" t="s">
        <v>70</v>
      </c>
    </row>
    <row r="39" spans="1:21" ht="17.25" customHeight="1">
      <c r="A39" s="32">
        <v>2023</v>
      </c>
      <c r="B39" s="32">
        <v>10</v>
      </c>
      <c r="C39" s="33" t="s">
        <v>15</v>
      </c>
      <c r="D39" s="34" t="s">
        <v>1322</v>
      </c>
      <c r="E39" s="30" t="s">
        <v>96</v>
      </c>
      <c r="F39" s="65">
        <v>3010161901</v>
      </c>
      <c r="G39" s="30" t="s">
        <v>1323</v>
      </c>
      <c r="H39" s="30" t="s">
        <v>1324</v>
      </c>
      <c r="I39" s="78" t="s">
        <v>1325</v>
      </c>
      <c r="J39" s="85">
        <v>1418</v>
      </c>
      <c r="K39" s="85" t="s">
        <v>1251</v>
      </c>
      <c r="L39" s="38">
        <v>1481879050</v>
      </c>
      <c r="M39" s="78"/>
      <c r="N39" s="78"/>
      <c r="O39" s="78" t="s">
        <v>1223</v>
      </c>
      <c r="P39" s="58" t="s">
        <v>1326</v>
      </c>
      <c r="Q39" s="32" t="s">
        <v>1327</v>
      </c>
      <c r="R39" s="32" t="s">
        <v>1328</v>
      </c>
      <c r="S39" s="33" t="s">
        <v>24</v>
      </c>
      <c r="T39" s="35"/>
      <c r="U39" s="35"/>
    </row>
    <row r="40" spans="1:21" ht="17.25" customHeight="1">
      <c r="A40" s="32">
        <v>2023</v>
      </c>
      <c r="B40" s="32">
        <v>10</v>
      </c>
      <c r="C40" s="33" t="s">
        <v>15</v>
      </c>
      <c r="D40" s="34" t="s">
        <v>1329</v>
      </c>
      <c r="E40" s="30" t="s">
        <v>96</v>
      </c>
      <c r="F40" s="30">
        <v>4014218902</v>
      </c>
      <c r="G40" s="30" t="s">
        <v>1330</v>
      </c>
      <c r="H40" s="30" t="s">
        <v>1331</v>
      </c>
      <c r="I40" s="78" t="s">
        <v>1332</v>
      </c>
      <c r="J40" s="85">
        <v>5803</v>
      </c>
      <c r="K40" s="85" t="s">
        <v>1314</v>
      </c>
      <c r="L40" s="38">
        <v>3058427540</v>
      </c>
      <c r="M40" s="78"/>
      <c r="N40" s="78" t="s">
        <v>1223</v>
      </c>
      <c r="O40" s="78"/>
      <c r="P40" s="58" t="s">
        <v>1326</v>
      </c>
      <c r="Q40" s="32" t="s">
        <v>1327</v>
      </c>
      <c r="R40" s="32" t="s">
        <v>1328</v>
      </c>
      <c r="S40" s="33" t="s">
        <v>552</v>
      </c>
      <c r="T40" s="35"/>
      <c r="U40" s="35"/>
    </row>
    <row r="41" spans="1:21" ht="17.25" customHeight="1">
      <c r="A41" s="32">
        <v>2023</v>
      </c>
      <c r="B41" s="30">
        <v>10</v>
      </c>
      <c r="C41" s="33" t="s">
        <v>14</v>
      </c>
      <c r="D41" s="34" t="s">
        <v>1333</v>
      </c>
      <c r="E41" s="30" t="s">
        <v>52</v>
      </c>
      <c r="F41" s="30">
        <v>3912110301</v>
      </c>
      <c r="G41" s="30" t="s">
        <v>1334</v>
      </c>
      <c r="H41" s="30" t="s">
        <v>1335</v>
      </c>
      <c r="I41" s="78" t="s">
        <v>620</v>
      </c>
      <c r="J41" s="85">
        <v>1</v>
      </c>
      <c r="K41" s="85" t="s">
        <v>1336</v>
      </c>
      <c r="L41" s="38">
        <v>51976035</v>
      </c>
      <c r="M41" s="78"/>
      <c r="N41" s="78"/>
      <c r="O41" s="78"/>
      <c r="P41" s="58" t="s">
        <v>1337</v>
      </c>
      <c r="Q41" s="32" t="s">
        <v>1338</v>
      </c>
      <c r="R41" s="32" t="s">
        <v>1339</v>
      </c>
      <c r="S41" s="33" t="s">
        <v>24</v>
      </c>
      <c r="T41" s="35"/>
      <c r="U41" s="35" t="s">
        <v>70</v>
      </c>
    </row>
    <row r="42" spans="1:21" ht="17.25" customHeight="1">
      <c r="A42" s="32">
        <v>2023</v>
      </c>
      <c r="B42" s="32">
        <v>10</v>
      </c>
      <c r="C42" s="33" t="s">
        <v>14</v>
      </c>
      <c r="D42" s="29" t="s">
        <v>1340</v>
      </c>
      <c r="E42" s="30" t="s">
        <v>96</v>
      </c>
      <c r="F42" s="30">
        <v>3011150501</v>
      </c>
      <c r="G42" s="30" t="s">
        <v>1228</v>
      </c>
      <c r="H42" s="30" t="s">
        <v>1341</v>
      </c>
      <c r="I42" s="78" t="s">
        <v>547</v>
      </c>
      <c r="J42" s="78">
        <v>293</v>
      </c>
      <c r="K42" s="78" t="s">
        <v>1342</v>
      </c>
      <c r="L42" s="78">
        <v>27000000</v>
      </c>
      <c r="M42" s="78"/>
      <c r="N42" s="78"/>
      <c r="O42" s="78" t="s">
        <v>1223</v>
      </c>
      <c r="P42" s="58" t="s">
        <v>1343</v>
      </c>
      <c r="Q42" s="32" t="s">
        <v>1344</v>
      </c>
      <c r="R42" s="32" t="s">
        <v>1345</v>
      </c>
      <c r="S42" s="33" t="s">
        <v>24</v>
      </c>
      <c r="T42" s="30"/>
      <c r="U42" s="30"/>
    </row>
    <row r="43" spans="1:21" ht="17.25" customHeight="1">
      <c r="A43" s="32">
        <v>2023</v>
      </c>
      <c r="B43" s="32">
        <v>10</v>
      </c>
      <c r="C43" s="30" t="s">
        <v>14</v>
      </c>
      <c r="D43" s="29" t="s">
        <v>1340</v>
      </c>
      <c r="E43" s="30" t="s">
        <v>96</v>
      </c>
      <c r="F43" s="30">
        <v>3010161901</v>
      </c>
      <c r="G43" s="30" t="s">
        <v>1346</v>
      </c>
      <c r="H43" s="30" t="s">
        <v>1347</v>
      </c>
      <c r="I43" s="78" t="s">
        <v>547</v>
      </c>
      <c r="J43" s="78">
        <v>12</v>
      </c>
      <c r="K43" s="78" t="s">
        <v>1251</v>
      </c>
      <c r="L43" s="78">
        <v>12500000</v>
      </c>
      <c r="M43" s="78"/>
      <c r="N43" s="85"/>
      <c r="O43" s="78" t="s">
        <v>1223</v>
      </c>
      <c r="P43" s="58" t="s">
        <v>1348</v>
      </c>
      <c r="Q43" s="32" t="s">
        <v>1344</v>
      </c>
      <c r="R43" s="32" t="s">
        <v>1345</v>
      </c>
      <c r="S43" s="30" t="s">
        <v>24</v>
      </c>
      <c r="T43" s="30"/>
      <c r="U43" s="30"/>
    </row>
    <row r="44" spans="1:21" ht="17.25" customHeight="1">
      <c r="A44" s="24">
        <v>2023</v>
      </c>
      <c r="B44" s="24">
        <v>10</v>
      </c>
      <c r="C44" s="33" t="s">
        <v>14</v>
      </c>
      <c r="D44" s="34" t="s">
        <v>1340</v>
      </c>
      <c r="E44" s="33" t="s">
        <v>96</v>
      </c>
      <c r="F44" s="33">
        <v>4014178203</v>
      </c>
      <c r="G44" s="33" t="s">
        <v>1349</v>
      </c>
      <c r="H44" s="33" t="s">
        <v>1350</v>
      </c>
      <c r="I44" s="85" t="s">
        <v>547</v>
      </c>
      <c r="J44" s="85">
        <v>435</v>
      </c>
      <c r="K44" s="85" t="s">
        <v>1235</v>
      </c>
      <c r="L44" s="85">
        <v>194000000</v>
      </c>
      <c r="M44" s="85"/>
      <c r="N44" s="85" t="s">
        <v>1223</v>
      </c>
      <c r="O44" s="85"/>
      <c r="P44" s="54" t="s">
        <v>1348</v>
      </c>
      <c r="Q44" s="24" t="s">
        <v>1344</v>
      </c>
      <c r="R44" s="24" t="s">
        <v>1345</v>
      </c>
      <c r="S44" s="33" t="s">
        <v>24</v>
      </c>
      <c r="T44" s="33"/>
      <c r="U44" s="30"/>
    </row>
    <row r="45" spans="1:21" ht="17.25" customHeight="1">
      <c r="A45" s="32">
        <v>2023</v>
      </c>
      <c r="B45" s="32">
        <v>10</v>
      </c>
      <c r="C45" s="30" t="s">
        <v>14</v>
      </c>
      <c r="D45" s="29" t="s">
        <v>1340</v>
      </c>
      <c r="E45" s="30" t="s">
        <v>52</v>
      </c>
      <c r="F45" s="30">
        <v>4014178401</v>
      </c>
      <c r="G45" s="30" t="s">
        <v>1351</v>
      </c>
      <c r="H45" s="30" t="s">
        <v>1352</v>
      </c>
      <c r="I45" s="78" t="s">
        <v>547</v>
      </c>
      <c r="J45" s="78">
        <v>1</v>
      </c>
      <c r="K45" s="78" t="s">
        <v>1336</v>
      </c>
      <c r="L45" s="78">
        <v>32500000</v>
      </c>
      <c r="M45" s="78"/>
      <c r="N45" s="182"/>
      <c r="O45" s="182"/>
      <c r="P45" s="58" t="s">
        <v>1348</v>
      </c>
      <c r="Q45" s="32" t="s">
        <v>1344</v>
      </c>
      <c r="R45" s="32" t="s">
        <v>1345</v>
      </c>
      <c r="S45" s="30" t="s">
        <v>24</v>
      </c>
      <c r="T45" s="30"/>
      <c r="U45" s="30" t="s">
        <v>70</v>
      </c>
    </row>
    <row r="46" spans="1:21" ht="17.25" customHeight="1">
      <c r="A46" s="32">
        <v>2023</v>
      </c>
      <c r="B46" s="32">
        <v>10</v>
      </c>
      <c r="C46" s="30" t="s">
        <v>14</v>
      </c>
      <c r="D46" s="29" t="s">
        <v>1353</v>
      </c>
      <c r="E46" s="30" t="s">
        <v>96</v>
      </c>
      <c r="F46" s="30">
        <v>4924151101</v>
      </c>
      <c r="G46" s="30" t="s">
        <v>1354</v>
      </c>
      <c r="H46" s="30" t="s">
        <v>1355</v>
      </c>
      <c r="I46" s="78" t="s">
        <v>547</v>
      </c>
      <c r="J46" s="78">
        <v>1</v>
      </c>
      <c r="K46" s="78" t="s">
        <v>1356</v>
      </c>
      <c r="L46" s="78">
        <v>12320000</v>
      </c>
      <c r="M46" s="78"/>
      <c r="N46" s="78" t="s">
        <v>1223</v>
      </c>
      <c r="O46" s="78"/>
      <c r="P46" s="58" t="s">
        <v>1357</v>
      </c>
      <c r="Q46" s="32" t="s">
        <v>1358</v>
      </c>
      <c r="R46" s="32" t="s">
        <v>1359</v>
      </c>
      <c r="S46" s="30" t="s">
        <v>24</v>
      </c>
      <c r="T46" s="30"/>
      <c r="U46" s="30"/>
    </row>
    <row r="47" spans="1:21" ht="17.25" customHeight="1">
      <c r="A47" s="32">
        <v>2023</v>
      </c>
      <c r="B47" s="32">
        <v>10</v>
      </c>
      <c r="C47" s="30" t="s">
        <v>14</v>
      </c>
      <c r="D47" s="29" t="s">
        <v>1353</v>
      </c>
      <c r="E47" s="30" t="s">
        <v>96</v>
      </c>
      <c r="F47" s="30">
        <v>5610160501</v>
      </c>
      <c r="G47" s="30" t="s">
        <v>1360</v>
      </c>
      <c r="H47" s="30" t="s">
        <v>1361</v>
      </c>
      <c r="I47" s="78" t="s">
        <v>547</v>
      </c>
      <c r="J47" s="78">
        <v>3</v>
      </c>
      <c r="K47" s="78" t="s">
        <v>1356</v>
      </c>
      <c r="L47" s="78">
        <v>894600</v>
      </c>
      <c r="M47" s="78"/>
      <c r="N47" s="78" t="s">
        <v>1223</v>
      </c>
      <c r="O47" s="78"/>
      <c r="P47" s="58" t="s">
        <v>1357</v>
      </c>
      <c r="Q47" s="32" t="s">
        <v>1358</v>
      </c>
      <c r="R47" s="32" t="s">
        <v>1359</v>
      </c>
      <c r="S47" s="30" t="s">
        <v>24</v>
      </c>
      <c r="T47" s="30"/>
      <c r="U47" s="30"/>
    </row>
    <row r="48" spans="1:21" ht="17.25" customHeight="1">
      <c r="A48" s="32">
        <v>2023</v>
      </c>
      <c r="B48" s="32">
        <v>10</v>
      </c>
      <c r="C48" s="30" t="s">
        <v>14</v>
      </c>
      <c r="D48" s="29" t="s">
        <v>1353</v>
      </c>
      <c r="E48" s="30" t="s">
        <v>96</v>
      </c>
      <c r="F48" s="30">
        <v>5610160501</v>
      </c>
      <c r="G48" s="30" t="s">
        <v>1362</v>
      </c>
      <c r="H48" s="30" t="s">
        <v>1363</v>
      </c>
      <c r="I48" s="78" t="s">
        <v>547</v>
      </c>
      <c r="J48" s="78">
        <v>6</v>
      </c>
      <c r="K48" s="78" t="s">
        <v>1356</v>
      </c>
      <c r="L48" s="78">
        <v>2313000</v>
      </c>
      <c r="M48" s="78"/>
      <c r="N48" s="78" t="s">
        <v>1223</v>
      </c>
      <c r="O48" s="78"/>
      <c r="P48" s="58" t="s">
        <v>1357</v>
      </c>
      <c r="Q48" s="32" t="s">
        <v>1358</v>
      </c>
      <c r="R48" s="32" t="s">
        <v>1359</v>
      </c>
      <c r="S48" s="30" t="s">
        <v>24</v>
      </c>
      <c r="T48" s="30"/>
      <c r="U48" s="30"/>
    </row>
    <row r="49" spans="1:21" ht="17.25" customHeight="1">
      <c r="A49" s="32">
        <v>2023</v>
      </c>
      <c r="B49" s="32">
        <v>10</v>
      </c>
      <c r="C49" s="30" t="s">
        <v>14</v>
      </c>
      <c r="D49" s="29" t="s">
        <v>1353</v>
      </c>
      <c r="E49" s="30" t="s">
        <v>96</v>
      </c>
      <c r="F49" s="30">
        <v>5610160501</v>
      </c>
      <c r="G49" s="30" t="s">
        <v>1364</v>
      </c>
      <c r="H49" s="30" t="s">
        <v>1365</v>
      </c>
      <c r="I49" s="78" t="s">
        <v>547</v>
      </c>
      <c r="J49" s="78">
        <v>16</v>
      </c>
      <c r="K49" s="78" t="s">
        <v>1356</v>
      </c>
      <c r="L49" s="78">
        <v>2080000</v>
      </c>
      <c r="M49" s="78"/>
      <c r="N49" s="78" t="s">
        <v>1223</v>
      </c>
      <c r="O49" s="182"/>
      <c r="P49" s="58" t="s">
        <v>1357</v>
      </c>
      <c r="Q49" s="32" t="s">
        <v>1358</v>
      </c>
      <c r="R49" s="32" t="s">
        <v>1359</v>
      </c>
      <c r="S49" s="30" t="s">
        <v>24</v>
      </c>
      <c r="T49" s="30"/>
      <c r="U49" s="30"/>
    </row>
    <row r="50" spans="1:21" ht="17.25" customHeight="1">
      <c r="A50" s="32">
        <v>2023</v>
      </c>
      <c r="B50" s="32">
        <v>10</v>
      </c>
      <c r="C50" s="30" t="s">
        <v>14</v>
      </c>
      <c r="D50" s="29" t="s">
        <v>1366</v>
      </c>
      <c r="E50" s="30" t="s">
        <v>96</v>
      </c>
      <c r="F50" s="30">
        <v>3012170206</v>
      </c>
      <c r="G50" s="30" t="s">
        <v>1367</v>
      </c>
      <c r="H50" s="30" t="s">
        <v>1321</v>
      </c>
      <c r="I50" s="78" t="s">
        <v>1306</v>
      </c>
      <c r="J50" s="78">
        <v>910</v>
      </c>
      <c r="K50" s="78" t="s">
        <v>1314</v>
      </c>
      <c r="L50" s="78">
        <v>40000000</v>
      </c>
      <c r="M50" s="78"/>
      <c r="N50" s="78" t="s">
        <v>227</v>
      </c>
      <c r="O50" s="78"/>
      <c r="P50" s="58" t="s">
        <v>582</v>
      </c>
      <c r="Q50" s="32" t="s">
        <v>583</v>
      </c>
      <c r="R50" s="32" t="s">
        <v>584</v>
      </c>
      <c r="S50" s="30" t="s">
        <v>24</v>
      </c>
      <c r="T50" s="30"/>
      <c r="U50" s="30"/>
    </row>
    <row r="51" spans="1:21" ht="17.25" customHeight="1">
      <c r="A51" s="32">
        <v>2023</v>
      </c>
      <c r="B51" s="32">
        <v>10</v>
      </c>
      <c r="C51" s="30" t="s">
        <v>14</v>
      </c>
      <c r="D51" s="29" t="s">
        <v>1368</v>
      </c>
      <c r="E51" s="30" t="s">
        <v>96</v>
      </c>
      <c r="F51" s="30">
        <v>3012179301</v>
      </c>
      <c r="G51" s="30" t="s">
        <v>1369</v>
      </c>
      <c r="H51" s="30"/>
      <c r="I51" s="36" t="s">
        <v>1370</v>
      </c>
      <c r="J51" s="36">
        <v>230</v>
      </c>
      <c r="K51" s="78" t="s">
        <v>1314</v>
      </c>
      <c r="L51" s="36">
        <v>43000000</v>
      </c>
      <c r="M51" s="36"/>
      <c r="N51" s="78" t="s">
        <v>1223</v>
      </c>
      <c r="O51" s="36"/>
      <c r="P51" s="58" t="s">
        <v>598</v>
      </c>
      <c r="Q51" s="32" t="s">
        <v>1371</v>
      </c>
      <c r="R51" s="32" t="s">
        <v>1372</v>
      </c>
      <c r="S51" s="30" t="s">
        <v>24</v>
      </c>
      <c r="T51" s="35"/>
      <c r="U51" s="35"/>
    </row>
    <row r="52" spans="1:21" ht="17.25" customHeight="1">
      <c r="A52" s="32">
        <v>2023</v>
      </c>
      <c r="B52" s="32">
        <v>10</v>
      </c>
      <c r="C52" s="30" t="s">
        <v>15</v>
      </c>
      <c r="D52" s="29" t="s">
        <v>1373</v>
      </c>
      <c r="E52" s="30" t="s">
        <v>96</v>
      </c>
      <c r="F52" s="30">
        <v>3010161901</v>
      </c>
      <c r="G52" s="30" t="s">
        <v>1346</v>
      </c>
      <c r="H52" s="30" t="s">
        <v>1374</v>
      </c>
      <c r="I52" s="36" t="s">
        <v>547</v>
      </c>
      <c r="J52" s="36">
        <v>21.198</v>
      </c>
      <c r="K52" s="36" t="s">
        <v>1375</v>
      </c>
      <c r="L52" s="36">
        <v>25790000</v>
      </c>
      <c r="M52" s="36"/>
      <c r="N52" s="78" t="s">
        <v>1223</v>
      </c>
      <c r="O52" s="36"/>
      <c r="P52" s="58" t="s">
        <v>606</v>
      </c>
      <c r="Q52" s="32" t="s">
        <v>1376</v>
      </c>
      <c r="R52" s="32" t="s">
        <v>1377</v>
      </c>
      <c r="S52" s="30" t="s">
        <v>24</v>
      </c>
      <c r="T52" s="35"/>
      <c r="U52" s="35"/>
    </row>
    <row r="53" spans="1:21" ht="17.25" customHeight="1">
      <c r="A53" s="32">
        <v>2023</v>
      </c>
      <c r="B53" s="32">
        <v>10</v>
      </c>
      <c r="C53" s="30" t="s">
        <v>15</v>
      </c>
      <c r="D53" s="29" t="s">
        <v>1373</v>
      </c>
      <c r="E53" s="30" t="s">
        <v>96</v>
      </c>
      <c r="F53" s="30">
        <v>3010161901</v>
      </c>
      <c r="G53" s="30" t="s">
        <v>1346</v>
      </c>
      <c r="H53" s="30" t="s">
        <v>1378</v>
      </c>
      <c r="I53" s="36" t="s">
        <v>547</v>
      </c>
      <c r="J53" s="36">
        <v>1.07</v>
      </c>
      <c r="K53" s="36" t="s">
        <v>1375</v>
      </c>
      <c r="L53" s="36">
        <v>1302000</v>
      </c>
      <c r="M53" s="36"/>
      <c r="N53" s="78" t="s">
        <v>1223</v>
      </c>
      <c r="O53" s="36"/>
      <c r="P53" s="58" t="s">
        <v>606</v>
      </c>
      <c r="Q53" s="32" t="s">
        <v>1376</v>
      </c>
      <c r="R53" s="32" t="s">
        <v>1377</v>
      </c>
      <c r="S53" s="30" t="s">
        <v>24</v>
      </c>
      <c r="T53" s="35"/>
      <c r="U53" s="35"/>
    </row>
    <row r="54" spans="1:21" ht="17.25" customHeight="1">
      <c r="A54" s="32">
        <v>2023</v>
      </c>
      <c r="B54" s="32">
        <v>10</v>
      </c>
      <c r="C54" s="30" t="s">
        <v>15</v>
      </c>
      <c r="D54" s="29" t="s">
        <v>1379</v>
      </c>
      <c r="E54" s="30" t="s">
        <v>96</v>
      </c>
      <c r="F54" s="30">
        <v>4014210901</v>
      </c>
      <c r="G54" s="30" t="s">
        <v>1380</v>
      </c>
      <c r="H54" s="30" t="s">
        <v>1381</v>
      </c>
      <c r="I54" s="36" t="s">
        <v>547</v>
      </c>
      <c r="J54" s="36">
        <v>13</v>
      </c>
      <c r="K54" s="36" t="s">
        <v>1235</v>
      </c>
      <c r="L54" s="36">
        <v>2962000</v>
      </c>
      <c r="M54" s="36"/>
      <c r="N54" s="78" t="s">
        <v>1223</v>
      </c>
      <c r="O54" s="36"/>
      <c r="P54" s="58" t="s">
        <v>606</v>
      </c>
      <c r="Q54" s="32" t="s">
        <v>1376</v>
      </c>
      <c r="R54" s="32" t="s">
        <v>1377</v>
      </c>
      <c r="S54" s="30" t="s">
        <v>24</v>
      </c>
      <c r="T54" s="35"/>
      <c r="U54" s="35"/>
    </row>
    <row r="55" spans="1:21" ht="17.25" customHeight="1">
      <c r="A55" s="32">
        <v>2023</v>
      </c>
      <c r="B55" s="32">
        <v>10</v>
      </c>
      <c r="C55" s="30" t="s">
        <v>15</v>
      </c>
      <c r="D55" s="29" t="s">
        <v>1379</v>
      </c>
      <c r="E55" s="30" t="s">
        <v>96</v>
      </c>
      <c r="F55" s="30">
        <v>4014219701</v>
      </c>
      <c r="G55" s="30" t="s">
        <v>1382</v>
      </c>
      <c r="H55" s="30" t="s">
        <v>1383</v>
      </c>
      <c r="I55" s="36" t="s">
        <v>547</v>
      </c>
      <c r="J55" s="36">
        <v>400</v>
      </c>
      <c r="K55" s="36" t="s">
        <v>1314</v>
      </c>
      <c r="L55" s="36">
        <v>19304000</v>
      </c>
      <c r="M55" s="36"/>
      <c r="N55" s="78" t="s">
        <v>1223</v>
      </c>
      <c r="O55" s="36"/>
      <c r="P55" s="58" t="s">
        <v>606</v>
      </c>
      <c r="Q55" s="32" t="s">
        <v>1376</v>
      </c>
      <c r="R55" s="32" t="s">
        <v>1377</v>
      </c>
      <c r="S55" s="30" t="s">
        <v>24</v>
      </c>
      <c r="T55" s="35"/>
      <c r="U55" s="35"/>
    </row>
    <row r="56" spans="1:21" ht="17.25" customHeight="1">
      <c r="A56" s="32">
        <v>2023</v>
      </c>
      <c r="B56" s="32">
        <v>10</v>
      </c>
      <c r="C56" s="30" t="s">
        <v>15</v>
      </c>
      <c r="D56" s="29" t="s">
        <v>1379</v>
      </c>
      <c r="E56" s="30" t="s">
        <v>96</v>
      </c>
      <c r="F56" s="30">
        <v>3012170301</v>
      </c>
      <c r="G56" s="30" t="s">
        <v>1369</v>
      </c>
      <c r="H56" s="30" t="s">
        <v>1384</v>
      </c>
      <c r="I56" s="36" t="s">
        <v>547</v>
      </c>
      <c r="J56" s="36">
        <v>107</v>
      </c>
      <c r="K56" s="36" t="s">
        <v>1269</v>
      </c>
      <c r="L56" s="36">
        <v>32812000</v>
      </c>
      <c r="M56" s="36"/>
      <c r="N56" s="78" t="s">
        <v>1223</v>
      </c>
      <c r="O56" s="36"/>
      <c r="P56" s="58" t="s">
        <v>606</v>
      </c>
      <c r="Q56" s="32" t="s">
        <v>1376</v>
      </c>
      <c r="R56" s="32" t="s">
        <v>1377</v>
      </c>
      <c r="S56" s="30" t="s">
        <v>24</v>
      </c>
      <c r="T56" s="35"/>
      <c r="U56" s="35"/>
    </row>
    <row r="57" spans="1:21" ht="17.25" customHeight="1">
      <c r="A57" s="32">
        <v>2023</v>
      </c>
      <c r="B57" s="32">
        <v>10</v>
      </c>
      <c r="C57" s="30" t="s">
        <v>15</v>
      </c>
      <c r="D57" s="29" t="s">
        <v>1385</v>
      </c>
      <c r="E57" s="30" t="s">
        <v>96</v>
      </c>
      <c r="F57" s="30">
        <v>3912100101</v>
      </c>
      <c r="G57" s="30" t="s">
        <v>1386</v>
      </c>
      <c r="H57" s="30" t="s">
        <v>1387</v>
      </c>
      <c r="I57" s="36" t="s">
        <v>620</v>
      </c>
      <c r="J57" s="36">
        <v>2</v>
      </c>
      <c r="K57" s="36" t="s">
        <v>1239</v>
      </c>
      <c r="L57" s="36">
        <v>51583000</v>
      </c>
      <c r="M57" s="78" t="s">
        <v>1223</v>
      </c>
      <c r="N57" s="36"/>
      <c r="O57" s="36"/>
      <c r="P57" s="58" t="s">
        <v>606</v>
      </c>
      <c r="Q57" s="32" t="s">
        <v>612</v>
      </c>
      <c r="R57" s="32" t="s">
        <v>613</v>
      </c>
      <c r="S57" s="30" t="s">
        <v>24</v>
      </c>
      <c r="T57" s="35"/>
      <c r="U57" s="35"/>
    </row>
    <row r="58" spans="1:21" ht="17.25" customHeight="1">
      <c r="A58" s="32">
        <v>2023</v>
      </c>
      <c r="B58" s="32">
        <v>10</v>
      </c>
      <c r="C58" s="30" t="s">
        <v>15</v>
      </c>
      <c r="D58" s="29" t="s">
        <v>1388</v>
      </c>
      <c r="E58" s="30" t="s">
        <v>96</v>
      </c>
      <c r="F58" s="30">
        <v>4617167201</v>
      </c>
      <c r="G58" s="30" t="s">
        <v>1389</v>
      </c>
      <c r="H58" s="35" t="s">
        <v>1390</v>
      </c>
      <c r="I58" s="36" t="s">
        <v>1391</v>
      </c>
      <c r="J58" s="36">
        <v>9</v>
      </c>
      <c r="K58" s="36" t="s">
        <v>1239</v>
      </c>
      <c r="L58" s="36">
        <v>600000</v>
      </c>
      <c r="M58" s="78" t="s">
        <v>1223</v>
      </c>
      <c r="N58" s="36"/>
      <c r="O58" s="36"/>
      <c r="P58" s="58" t="s">
        <v>606</v>
      </c>
      <c r="Q58" s="30" t="s">
        <v>1026</v>
      </c>
      <c r="R58" s="30" t="s">
        <v>1027</v>
      </c>
      <c r="S58" s="30" t="s">
        <v>24</v>
      </c>
      <c r="T58" s="35"/>
      <c r="U58" s="35"/>
    </row>
    <row r="59" spans="1:21" ht="17.25" customHeight="1">
      <c r="A59" s="32">
        <v>2023</v>
      </c>
      <c r="B59" s="32">
        <v>10</v>
      </c>
      <c r="C59" s="30" t="s">
        <v>15</v>
      </c>
      <c r="D59" s="29" t="s">
        <v>1392</v>
      </c>
      <c r="E59" s="30" t="s">
        <v>50</v>
      </c>
      <c r="F59" s="30">
        <v>3010280201</v>
      </c>
      <c r="G59" s="30" t="s">
        <v>1393</v>
      </c>
      <c r="H59" s="35" t="s">
        <v>1394</v>
      </c>
      <c r="I59" s="36" t="s">
        <v>1160</v>
      </c>
      <c r="J59" s="36">
        <v>224</v>
      </c>
      <c r="K59" s="36" t="s">
        <v>1395</v>
      </c>
      <c r="L59" s="36">
        <v>125731200</v>
      </c>
      <c r="M59" s="36"/>
      <c r="N59" s="36"/>
      <c r="O59" s="36"/>
      <c r="P59" s="58" t="s">
        <v>606</v>
      </c>
      <c r="Q59" s="30" t="s">
        <v>1396</v>
      </c>
      <c r="R59" s="30" t="s">
        <v>1397</v>
      </c>
      <c r="S59" s="30" t="s">
        <v>24</v>
      </c>
      <c r="T59" s="35"/>
      <c r="U59" s="35"/>
    </row>
    <row r="60" spans="1:21" ht="17.25" customHeight="1">
      <c r="A60" s="32">
        <v>2023</v>
      </c>
      <c r="B60" s="32">
        <v>10</v>
      </c>
      <c r="C60" s="30" t="s">
        <v>15</v>
      </c>
      <c r="D60" s="29" t="s">
        <v>1398</v>
      </c>
      <c r="E60" s="30" t="s">
        <v>50</v>
      </c>
      <c r="F60" s="30">
        <v>3010280201</v>
      </c>
      <c r="G60" s="30" t="s">
        <v>1399</v>
      </c>
      <c r="H60" s="35" t="s">
        <v>1400</v>
      </c>
      <c r="I60" s="36" t="s">
        <v>547</v>
      </c>
      <c r="J60" s="36">
        <v>107</v>
      </c>
      <c r="K60" s="36" t="s">
        <v>1401</v>
      </c>
      <c r="L60" s="36">
        <v>156060600</v>
      </c>
      <c r="M60" s="36"/>
      <c r="N60" s="36"/>
      <c r="O60" s="36"/>
      <c r="P60" s="58" t="s">
        <v>606</v>
      </c>
      <c r="Q60" s="30" t="s">
        <v>1396</v>
      </c>
      <c r="R60" s="30" t="s">
        <v>1397</v>
      </c>
      <c r="S60" s="30" t="s">
        <v>24</v>
      </c>
      <c r="T60" s="35"/>
      <c r="U60" s="35"/>
    </row>
    <row r="61" spans="1:21" ht="17.25" customHeight="1">
      <c r="A61" s="32">
        <v>2023</v>
      </c>
      <c r="B61" s="32">
        <v>10</v>
      </c>
      <c r="C61" s="30" t="s">
        <v>14</v>
      </c>
      <c r="D61" s="29" t="s">
        <v>1402</v>
      </c>
      <c r="E61" s="30" t="s">
        <v>96</v>
      </c>
      <c r="F61" s="30">
        <v>2611160701</v>
      </c>
      <c r="G61" s="30" t="s">
        <v>1403</v>
      </c>
      <c r="H61" s="35" t="s">
        <v>1404</v>
      </c>
      <c r="I61" s="36" t="s">
        <v>620</v>
      </c>
      <c r="J61" s="36">
        <v>1</v>
      </c>
      <c r="K61" s="36" t="s">
        <v>1336</v>
      </c>
      <c r="L61" s="36">
        <v>31150000</v>
      </c>
      <c r="M61" s="78"/>
      <c r="N61" s="78" t="s">
        <v>1223</v>
      </c>
      <c r="O61" s="78"/>
      <c r="P61" s="58" t="s">
        <v>606</v>
      </c>
      <c r="Q61" s="32" t="s">
        <v>1405</v>
      </c>
      <c r="R61" s="32" t="s">
        <v>1406</v>
      </c>
      <c r="S61" s="30" t="s">
        <v>24</v>
      </c>
      <c r="T61" s="35"/>
      <c r="U61" s="35"/>
    </row>
    <row r="62" spans="1:21" ht="17.25" customHeight="1">
      <c r="A62" s="32">
        <v>2023</v>
      </c>
      <c r="B62" s="32">
        <v>10</v>
      </c>
      <c r="C62" s="30" t="s">
        <v>14</v>
      </c>
      <c r="D62" s="29" t="s">
        <v>1407</v>
      </c>
      <c r="E62" s="30" t="s">
        <v>96</v>
      </c>
      <c r="F62" s="30">
        <v>2611160701</v>
      </c>
      <c r="G62" s="30" t="s">
        <v>1403</v>
      </c>
      <c r="H62" s="35" t="s">
        <v>1408</v>
      </c>
      <c r="I62" s="36" t="s">
        <v>620</v>
      </c>
      <c r="J62" s="36">
        <v>1</v>
      </c>
      <c r="K62" s="36" t="s">
        <v>1336</v>
      </c>
      <c r="L62" s="36">
        <v>9760000</v>
      </c>
      <c r="M62" s="36"/>
      <c r="N62" s="78" t="s">
        <v>1223</v>
      </c>
      <c r="O62" s="36"/>
      <c r="P62" s="58" t="s">
        <v>606</v>
      </c>
      <c r="Q62" s="32" t="s">
        <v>1405</v>
      </c>
      <c r="R62" s="32" t="s">
        <v>1406</v>
      </c>
      <c r="S62" s="30" t="s">
        <v>24</v>
      </c>
      <c r="T62" s="35"/>
      <c r="U62" s="35"/>
    </row>
    <row r="63" spans="1:21" ht="17.25" customHeight="1">
      <c r="A63" s="32">
        <v>2023</v>
      </c>
      <c r="B63" s="32">
        <v>10</v>
      </c>
      <c r="C63" s="30" t="s">
        <v>592</v>
      </c>
      <c r="D63" s="29" t="s">
        <v>1407</v>
      </c>
      <c r="E63" s="30" t="s">
        <v>1266</v>
      </c>
      <c r="F63" s="30">
        <v>4010178702</v>
      </c>
      <c r="G63" s="30" t="s">
        <v>1409</v>
      </c>
      <c r="H63" s="35" t="s">
        <v>1410</v>
      </c>
      <c r="I63" s="36" t="s">
        <v>1411</v>
      </c>
      <c r="J63" s="36">
        <v>1</v>
      </c>
      <c r="K63" s="36" t="s">
        <v>1336</v>
      </c>
      <c r="L63" s="36">
        <v>12268000</v>
      </c>
      <c r="M63" s="36"/>
      <c r="N63" s="78" t="s">
        <v>1223</v>
      </c>
      <c r="O63" s="36"/>
      <c r="P63" s="58" t="s">
        <v>606</v>
      </c>
      <c r="Q63" s="32" t="s">
        <v>1405</v>
      </c>
      <c r="R63" s="32" t="s">
        <v>1406</v>
      </c>
      <c r="S63" s="30" t="s">
        <v>24</v>
      </c>
      <c r="T63" s="35"/>
      <c r="U63" s="35"/>
    </row>
    <row r="64" spans="1:21" ht="17.25" customHeight="1">
      <c r="A64" s="32">
        <v>2023</v>
      </c>
      <c r="B64" s="32">
        <v>10</v>
      </c>
      <c r="C64" s="30" t="s">
        <v>592</v>
      </c>
      <c r="D64" s="29" t="s">
        <v>1407</v>
      </c>
      <c r="E64" s="30" t="s">
        <v>1266</v>
      </c>
      <c r="F64" s="30">
        <v>4322269602</v>
      </c>
      <c r="G64" s="30" t="s">
        <v>1412</v>
      </c>
      <c r="H64" s="35" t="s">
        <v>1410</v>
      </c>
      <c r="I64" s="36" t="s">
        <v>668</v>
      </c>
      <c r="J64" s="36">
        <v>1</v>
      </c>
      <c r="K64" s="36" t="s">
        <v>1336</v>
      </c>
      <c r="L64" s="36">
        <v>25506000</v>
      </c>
      <c r="M64" s="36"/>
      <c r="N64" s="78" t="s">
        <v>1223</v>
      </c>
      <c r="O64" s="183"/>
      <c r="P64" s="58" t="s">
        <v>606</v>
      </c>
      <c r="Q64" s="32" t="s">
        <v>1405</v>
      </c>
      <c r="R64" s="32" t="s">
        <v>1406</v>
      </c>
      <c r="S64" s="30" t="s">
        <v>24</v>
      </c>
      <c r="T64" s="35"/>
      <c r="U64" s="35"/>
    </row>
    <row r="65" spans="1:21" ht="17.25" customHeight="1">
      <c r="A65" s="32">
        <v>2023</v>
      </c>
      <c r="B65" s="32">
        <v>10</v>
      </c>
      <c r="C65" s="30" t="s">
        <v>15</v>
      </c>
      <c r="D65" s="29" t="s">
        <v>1413</v>
      </c>
      <c r="E65" s="30" t="s">
        <v>96</v>
      </c>
      <c r="F65" s="30">
        <v>3011150501</v>
      </c>
      <c r="G65" s="30" t="s">
        <v>1228</v>
      </c>
      <c r="H65" s="30" t="s">
        <v>1414</v>
      </c>
      <c r="I65" s="36" t="s">
        <v>1415</v>
      </c>
      <c r="J65" s="36">
        <v>244</v>
      </c>
      <c r="K65" s="80" t="s">
        <v>1342</v>
      </c>
      <c r="L65" s="36">
        <v>22948200</v>
      </c>
      <c r="M65" s="36"/>
      <c r="N65" s="78" t="s">
        <v>1223</v>
      </c>
      <c r="O65" s="36"/>
      <c r="P65" s="58" t="s">
        <v>606</v>
      </c>
      <c r="Q65" s="32" t="s">
        <v>1026</v>
      </c>
      <c r="R65" s="32" t="s">
        <v>1027</v>
      </c>
      <c r="S65" s="30" t="s">
        <v>24</v>
      </c>
      <c r="T65" s="35"/>
      <c r="U65" s="35"/>
    </row>
    <row r="66" spans="1:21" ht="17.25" customHeight="1">
      <c r="A66" s="24">
        <v>2023</v>
      </c>
      <c r="B66" s="24">
        <v>10</v>
      </c>
      <c r="C66" s="33" t="s">
        <v>15</v>
      </c>
      <c r="D66" s="34" t="s">
        <v>1413</v>
      </c>
      <c r="E66" s="33" t="s">
        <v>96</v>
      </c>
      <c r="F66" s="33">
        <v>3011150501</v>
      </c>
      <c r="G66" s="33" t="s">
        <v>1228</v>
      </c>
      <c r="H66" s="33" t="s">
        <v>1416</v>
      </c>
      <c r="I66" s="38" t="s">
        <v>1415</v>
      </c>
      <c r="J66" s="38">
        <v>133</v>
      </c>
      <c r="K66" s="85" t="s">
        <v>1342</v>
      </c>
      <c r="L66" s="38">
        <v>12033840</v>
      </c>
      <c r="M66" s="38"/>
      <c r="N66" s="85" t="s">
        <v>1223</v>
      </c>
      <c r="O66" s="38"/>
      <c r="P66" s="54" t="s">
        <v>606</v>
      </c>
      <c r="Q66" s="24" t="s">
        <v>1026</v>
      </c>
      <c r="R66" s="24" t="s">
        <v>1027</v>
      </c>
      <c r="S66" s="33" t="s">
        <v>24</v>
      </c>
      <c r="T66" s="37"/>
      <c r="U66" s="37"/>
    </row>
    <row r="67" spans="1:21" ht="17.25" customHeight="1">
      <c r="A67" s="32">
        <v>2023</v>
      </c>
      <c r="B67" s="32">
        <v>10</v>
      </c>
      <c r="C67" s="30" t="s">
        <v>15</v>
      </c>
      <c r="D67" s="29" t="s">
        <v>1413</v>
      </c>
      <c r="E67" s="30" t="s">
        <v>96</v>
      </c>
      <c r="F67" s="30">
        <v>3011150501</v>
      </c>
      <c r="G67" s="30" t="s">
        <v>1228</v>
      </c>
      <c r="H67" s="30" t="s">
        <v>1229</v>
      </c>
      <c r="I67" s="36" t="s">
        <v>1415</v>
      </c>
      <c r="J67" s="36">
        <v>1011</v>
      </c>
      <c r="K67" s="78" t="s">
        <v>91</v>
      </c>
      <c r="L67" s="36">
        <v>78888330</v>
      </c>
      <c r="M67" s="36"/>
      <c r="N67" s="78" t="s">
        <v>1223</v>
      </c>
      <c r="O67" s="36"/>
      <c r="P67" s="58" t="s">
        <v>606</v>
      </c>
      <c r="Q67" s="32" t="s">
        <v>1026</v>
      </c>
      <c r="R67" s="32" t="s">
        <v>1027</v>
      </c>
      <c r="S67" s="30" t="s">
        <v>24</v>
      </c>
      <c r="T67" s="35"/>
      <c r="U67" s="35"/>
    </row>
    <row r="68" spans="1:21" ht="17.25" customHeight="1">
      <c r="A68" s="32">
        <v>2023</v>
      </c>
      <c r="B68" s="32">
        <v>10</v>
      </c>
      <c r="C68" s="30" t="s">
        <v>15</v>
      </c>
      <c r="D68" s="29" t="s">
        <v>1413</v>
      </c>
      <c r="E68" s="30" t="s">
        <v>96</v>
      </c>
      <c r="F68" s="30">
        <v>3015200103</v>
      </c>
      <c r="G68" s="30" t="s">
        <v>1417</v>
      </c>
      <c r="H68" s="35" t="s">
        <v>1418</v>
      </c>
      <c r="I68" s="36" t="s">
        <v>1415</v>
      </c>
      <c r="J68" s="36">
        <v>103</v>
      </c>
      <c r="K68" s="78" t="s">
        <v>1395</v>
      </c>
      <c r="L68" s="36">
        <v>9991000</v>
      </c>
      <c r="M68" s="36"/>
      <c r="N68" s="78" t="s">
        <v>1223</v>
      </c>
      <c r="O68" s="183"/>
      <c r="P68" s="58" t="s">
        <v>606</v>
      </c>
      <c r="Q68" s="32" t="s">
        <v>1026</v>
      </c>
      <c r="R68" s="32" t="s">
        <v>1027</v>
      </c>
      <c r="S68" s="30" t="s">
        <v>24</v>
      </c>
      <c r="T68" s="35"/>
      <c r="U68" s="35"/>
    </row>
    <row r="69" spans="1:21" ht="17.25" customHeight="1">
      <c r="A69" s="32">
        <v>2023</v>
      </c>
      <c r="B69" s="32">
        <v>10</v>
      </c>
      <c r="C69" s="30" t="s">
        <v>15</v>
      </c>
      <c r="D69" s="29" t="s">
        <v>1413</v>
      </c>
      <c r="E69" s="30" t="s">
        <v>96</v>
      </c>
      <c r="F69" s="30">
        <v>3011180101</v>
      </c>
      <c r="G69" s="30" t="s">
        <v>1419</v>
      </c>
      <c r="H69" s="35" t="s">
        <v>1420</v>
      </c>
      <c r="I69" s="36" t="s">
        <v>1415</v>
      </c>
      <c r="J69" s="36">
        <v>3796</v>
      </c>
      <c r="K69" s="78" t="s">
        <v>1421</v>
      </c>
      <c r="L69" s="36">
        <v>18752240</v>
      </c>
      <c r="M69" s="36"/>
      <c r="N69" s="78" t="s">
        <v>1223</v>
      </c>
      <c r="O69" s="36"/>
      <c r="P69" s="58" t="s">
        <v>606</v>
      </c>
      <c r="Q69" s="32" t="s">
        <v>1026</v>
      </c>
      <c r="R69" s="32" t="s">
        <v>1027</v>
      </c>
      <c r="S69" s="30" t="s">
        <v>24</v>
      </c>
      <c r="T69" s="35"/>
      <c r="U69" s="35"/>
    </row>
    <row r="70" spans="1:21" ht="17.25" customHeight="1">
      <c r="A70" s="32">
        <v>2023</v>
      </c>
      <c r="B70" s="32">
        <v>10</v>
      </c>
      <c r="C70" s="30" t="s">
        <v>15</v>
      </c>
      <c r="D70" s="29" t="s">
        <v>1413</v>
      </c>
      <c r="E70" s="30" t="s">
        <v>96</v>
      </c>
      <c r="F70" s="30">
        <v>3015200105</v>
      </c>
      <c r="G70" s="30" t="s">
        <v>1267</v>
      </c>
      <c r="H70" s="35" t="s">
        <v>1422</v>
      </c>
      <c r="I70" s="36" t="s">
        <v>1415</v>
      </c>
      <c r="J70" s="36">
        <v>126</v>
      </c>
      <c r="K70" s="78" t="s">
        <v>1314</v>
      </c>
      <c r="L70" s="36">
        <v>11745000</v>
      </c>
      <c r="M70" s="36"/>
      <c r="N70" s="78" t="s">
        <v>1223</v>
      </c>
      <c r="O70" s="36"/>
      <c r="P70" s="58" t="s">
        <v>606</v>
      </c>
      <c r="Q70" s="32" t="s">
        <v>1026</v>
      </c>
      <c r="R70" s="32" t="s">
        <v>1027</v>
      </c>
      <c r="S70" s="30" t="s">
        <v>24</v>
      </c>
      <c r="T70" s="35"/>
      <c r="U70" s="35"/>
    </row>
    <row r="71" spans="1:21" ht="17.25" customHeight="1">
      <c r="A71" s="32">
        <v>2023</v>
      </c>
      <c r="B71" s="32">
        <v>10</v>
      </c>
      <c r="C71" s="30" t="s">
        <v>14</v>
      </c>
      <c r="D71" s="29" t="s">
        <v>1413</v>
      </c>
      <c r="E71" s="30" t="s">
        <v>96</v>
      </c>
      <c r="F71" s="30">
        <v>3011160102</v>
      </c>
      <c r="G71" s="30" t="s">
        <v>1274</v>
      </c>
      <c r="H71" s="35" t="s">
        <v>1423</v>
      </c>
      <c r="I71" s="36" t="s">
        <v>1415</v>
      </c>
      <c r="J71" s="36">
        <v>4426</v>
      </c>
      <c r="K71" s="78" t="s">
        <v>1277</v>
      </c>
      <c r="L71" s="36">
        <v>24165960</v>
      </c>
      <c r="M71" s="36"/>
      <c r="N71" s="78" t="s">
        <v>1223</v>
      </c>
      <c r="O71" s="36"/>
      <c r="P71" s="58" t="s">
        <v>606</v>
      </c>
      <c r="Q71" s="32" t="s">
        <v>1026</v>
      </c>
      <c r="R71" s="32" t="s">
        <v>1027</v>
      </c>
      <c r="S71" s="30" t="s">
        <v>24</v>
      </c>
      <c r="T71" s="35"/>
      <c r="U71" s="35"/>
    </row>
    <row r="72" spans="1:21" ht="17.25" customHeight="1">
      <c r="A72" s="32">
        <v>2023</v>
      </c>
      <c r="B72" s="32">
        <v>10</v>
      </c>
      <c r="C72" s="30" t="s">
        <v>14</v>
      </c>
      <c r="D72" s="29" t="s">
        <v>1424</v>
      </c>
      <c r="E72" s="30" t="s">
        <v>548</v>
      </c>
      <c r="F72" s="30">
        <v>3010280301</v>
      </c>
      <c r="G72" s="30" t="s">
        <v>1425</v>
      </c>
      <c r="H72" s="30" t="s">
        <v>1426</v>
      </c>
      <c r="I72" s="78" t="s">
        <v>547</v>
      </c>
      <c r="J72" s="36">
        <f>47+611</f>
        <v>658</v>
      </c>
      <c r="K72" s="36" t="s">
        <v>1235</v>
      </c>
      <c r="L72" s="36">
        <v>253333000</v>
      </c>
      <c r="M72" s="78" t="s">
        <v>1223</v>
      </c>
      <c r="N72" s="78"/>
      <c r="O72" s="36"/>
      <c r="P72" s="58" t="s">
        <v>1029</v>
      </c>
      <c r="Q72" s="32" t="s">
        <v>617</v>
      </c>
      <c r="R72" s="32" t="s">
        <v>618</v>
      </c>
      <c r="S72" s="30" t="s">
        <v>24</v>
      </c>
      <c r="T72" s="35"/>
      <c r="U72" s="35"/>
    </row>
    <row r="73" spans="1:21" ht="17.25" customHeight="1">
      <c r="A73" s="32">
        <v>2023</v>
      </c>
      <c r="B73" s="32">
        <v>10</v>
      </c>
      <c r="C73" s="30" t="s">
        <v>14</v>
      </c>
      <c r="D73" s="29" t="s">
        <v>1427</v>
      </c>
      <c r="E73" s="30" t="s">
        <v>548</v>
      </c>
      <c r="F73" s="30">
        <v>4014218902</v>
      </c>
      <c r="G73" s="30" t="s">
        <v>1428</v>
      </c>
      <c r="H73" s="30" t="s">
        <v>1429</v>
      </c>
      <c r="I73" s="78" t="s">
        <v>547</v>
      </c>
      <c r="J73" s="36">
        <v>20</v>
      </c>
      <c r="K73" s="78" t="s">
        <v>1314</v>
      </c>
      <c r="L73" s="36">
        <v>44646797</v>
      </c>
      <c r="M73" s="36"/>
      <c r="N73" s="36"/>
      <c r="O73" s="36"/>
      <c r="P73" s="58" t="s">
        <v>1430</v>
      </c>
      <c r="Q73" s="32" t="s">
        <v>1431</v>
      </c>
      <c r="R73" s="32" t="s">
        <v>1432</v>
      </c>
      <c r="S73" s="30" t="s">
        <v>24</v>
      </c>
      <c r="T73" s="35"/>
      <c r="U73" s="35"/>
    </row>
    <row r="74" spans="1:21" ht="17.25" customHeight="1">
      <c r="A74" s="32">
        <v>2023</v>
      </c>
      <c r="B74" s="32">
        <v>10</v>
      </c>
      <c r="C74" s="30" t="s">
        <v>14</v>
      </c>
      <c r="D74" s="29" t="s">
        <v>1427</v>
      </c>
      <c r="E74" s="30" t="s">
        <v>50</v>
      </c>
      <c r="F74" s="30">
        <v>4014218902</v>
      </c>
      <c r="G74" s="30" t="s">
        <v>1428</v>
      </c>
      <c r="H74" s="30" t="s">
        <v>1433</v>
      </c>
      <c r="I74" s="78" t="s">
        <v>547</v>
      </c>
      <c r="J74" s="36">
        <v>44</v>
      </c>
      <c r="K74" s="78" t="s">
        <v>1314</v>
      </c>
      <c r="L74" s="36">
        <v>18040000</v>
      </c>
      <c r="M74" s="36"/>
      <c r="N74" s="36"/>
      <c r="O74" s="36"/>
      <c r="P74" s="58" t="s">
        <v>1430</v>
      </c>
      <c r="Q74" s="32" t="s">
        <v>1431</v>
      </c>
      <c r="R74" s="32" t="s">
        <v>1432</v>
      </c>
      <c r="S74" s="30" t="s">
        <v>24</v>
      </c>
      <c r="T74" s="35"/>
      <c r="U74" s="35"/>
    </row>
    <row r="75" spans="1:21" ht="17.25" customHeight="1">
      <c r="A75" s="32">
        <v>2023</v>
      </c>
      <c r="B75" s="32">
        <v>10</v>
      </c>
      <c r="C75" s="30" t="s">
        <v>15</v>
      </c>
      <c r="D75" s="29" t="s">
        <v>1434</v>
      </c>
      <c r="E75" s="30" t="s">
        <v>89</v>
      </c>
      <c r="F75" s="30">
        <v>4014218902</v>
      </c>
      <c r="G75" s="30" t="s">
        <v>1428</v>
      </c>
      <c r="H75" s="30" t="s">
        <v>1435</v>
      </c>
      <c r="I75" s="78" t="s">
        <v>547</v>
      </c>
      <c r="J75" s="36">
        <v>408</v>
      </c>
      <c r="K75" s="78" t="s">
        <v>1314</v>
      </c>
      <c r="L75" s="36">
        <v>519872000</v>
      </c>
      <c r="M75" s="36"/>
      <c r="N75" s="183"/>
      <c r="O75" s="183"/>
      <c r="P75" s="58" t="s">
        <v>1430</v>
      </c>
      <c r="Q75" s="32" t="s">
        <v>1431</v>
      </c>
      <c r="R75" s="32" t="s">
        <v>1432</v>
      </c>
      <c r="S75" s="30" t="s">
        <v>24</v>
      </c>
      <c r="T75" s="35"/>
      <c r="U75" s="35"/>
    </row>
    <row r="76" spans="1:21" ht="17.25" customHeight="1">
      <c r="A76" s="32">
        <v>2023</v>
      </c>
      <c r="B76" s="32">
        <v>10</v>
      </c>
      <c r="C76" s="30" t="s">
        <v>15</v>
      </c>
      <c r="D76" s="29" t="s">
        <v>1434</v>
      </c>
      <c r="E76" s="33" t="s">
        <v>89</v>
      </c>
      <c r="F76" s="30">
        <v>4014218902</v>
      </c>
      <c r="G76" s="30" t="s">
        <v>1428</v>
      </c>
      <c r="H76" s="30" t="s">
        <v>1436</v>
      </c>
      <c r="I76" s="78" t="s">
        <v>547</v>
      </c>
      <c r="J76" s="36">
        <v>3042</v>
      </c>
      <c r="K76" s="78" t="s">
        <v>1314</v>
      </c>
      <c r="L76" s="36">
        <v>1293559000</v>
      </c>
      <c r="M76" s="36"/>
      <c r="N76" s="36"/>
      <c r="O76" s="36"/>
      <c r="P76" s="58" t="s">
        <v>1430</v>
      </c>
      <c r="Q76" s="32" t="s">
        <v>1431</v>
      </c>
      <c r="R76" s="32" t="s">
        <v>1432</v>
      </c>
      <c r="S76" s="30" t="s">
        <v>24</v>
      </c>
      <c r="T76" s="35"/>
      <c r="U76" s="35"/>
    </row>
    <row r="77" spans="1:21" ht="17.25" customHeight="1">
      <c r="A77" s="32">
        <v>2023</v>
      </c>
      <c r="B77" s="32">
        <v>10</v>
      </c>
      <c r="C77" s="30" t="s">
        <v>14</v>
      </c>
      <c r="D77" s="29" t="s">
        <v>1434</v>
      </c>
      <c r="E77" s="30" t="s">
        <v>52</v>
      </c>
      <c r="F77" s="30">
        <v>4015151301</v>
      </c>
      <c r="G77" s="30" t="s">
        <v>1437</v>
      </c>
      <c r="H77" s="30" t="s">
        <v>1438</v>
      </c>
      <c r="I77" s="78" t="s">
        <v>1439</v>
      </c>
      <c r="J77" s="36">
        <v>5</v>
      </c>
      <c r="K77" s="78" t="s">
        <v>1440</v>
      </c>
      <c r="L77" s="36">
        <v>678760000</v>
      </c>
      <c r="M77" s="36"/>
      <c r="N77" s="36"/>
      <c r="O77" s="36"/>
      <c r="P77" s="58" t="s">
        <v>1441</v>
      </c>
      <c r="Q77" s="32" t="s">
        <v>1442</v>
      </c>
      <c r="R77" s="32" t="s">
        <v>1443</v>
      </c>
      <c r="S77" s="30" t="s">
        <v>24</v>
      </c>
      <c r="T77" s="35"/>
      <c r="U77" s="86" t="s">
        <v>1444</v>
      </c>
    </row>
    <row r="78" spans="1:21" ht="17.25" customHeight="1">
      <c r="A78" s="32">
        <v>2023</v>
      </c>
      <c r="B78" s="32">
        <v>10</v>
      </c>
      <c r="C78" s="30" t="s">
        <v>14</v>
      </c>
      <c r="D78" s="29" t="s">
        <v>1445</v>
      </c>
      <c r="E78" s="30" t="s">
        <v>548</v>
      </c>
      <c r="F78" s="30">
        <v>3010161901</v>
      </c>
      <c r="G78" s="65" t="s">
        <v>1346</v>
      </c>
      <c r="H78" s="65" t="s">
        <v>1446</v>
      </c>
      <c r="I78" s="80" t="s">
        <v>547</v>
      </c>
      <c r="J78" s="81">
        <v>31</v>
      </c>
      <c r="K78" s="80" t="s">
        <v>1251</v>
      </c>
      <c r="L78" s="36">
        <v>32000000</v>
      </c>
      <c r="M78" s="80"/>
      <c r="N78" s="80"/>
      <c r="O78" s="80" t="s">
        <v>1447</v>
      </c>
      <c r="P78" s="62" t="s">
        <v>634</v>
      </c>
      <c r="Q78" s="61" t="s">
        <v>1448</v>
      </c>
      <c r="R78" s="61" t="s">
        <v>1449</v>
      </c>
      <c r="S78" s="65" t="s">
        <v>24</v>
      </c>
      <c r="T78" s="35"/>
      <c r="U78" s="35"/>
    </row>
    <row r="79" spans="1:21" ht="17.25" customHeight="1">
      <c r="A79" s="32">
        <v>2023</v>
      </c>
      <c r="B79" s="32">
        <v>10</v>
      </c>
      <c r="C79" s="30" t="s">
        <v>15</v>
      </c>
      <c r="D79" s="29" t="s">
        <v>1450</v>
      </c>
      <c r="E79" s="30" t="s">
        <v>96</v>
      </c>
      <c r="F79" s="30">
        <v>3912110301</v>
      </c>
      <c r="G79" s="30" t="s">
        <v>1451</v>
      </c>
      <c r="H79" s="30" t="s">
        <v>1321</v>
      </c>
      <c r="I79" s="78" t="s">
        <v>620</v>
      </c>
      <c r="J79" s="78">
        <v>1</v>
      </c>
      <c r="K79" s="78" t="s">
        <v>1336</v>
      </c>
      <c r="L79" s="36">
        <v>105810000</v>
      </c>
      <c r="M79" s="36"/>
      <c r="N79" s="78" t="s">
        <v>1223</v>
      </c>
      <c r="O79" s="36"/>
      <c r="P79" s="58" t="s">
        <v>634</v>
      </c>
      <c r="Q79" s="32" t="s">
        <v>1452</v>
      </c>
      <c r="R79" s="32" t="s">
        <v>1453</v>
      </c>
      <c r="S79" s="30" t="s">
        <v>24</v>
      </c>
      <c r="T79" s="35"/>
      <c r="U79" s="35"/>
    </row>
    <row r="80" spans="1:21" ht="17.25" customHeight="1">
      <c r="A80" s="32">
        <v>2023</v>
      </c>
      <c r="B80" s="32">
        <v>10</v>
      </c>
      <c r="C80" s="30" t="s">
        <v>15</v>
      </c>
      <c r="D80" s="73" t="s">
        <v>1454</v>
      </c>
      <c r="E80" s="30" t="s">
        <v>96</v>
      </c>
      <c r="F80" s="65">
        <v>4014161501</v>
      </c>
      <c r="G80" s="65" t="s">
        <v>1455</v>
      </c>
      <c r="H80" s="30" t="s">
        <v>1456</v>
      </c>
      <c r="I80" s="80" t="s">
        <v>1439</v>
      </c>
      <c r="J80" s="36">
        <v>2</v>
      </c>
      <c r="K80" s="80" t="s">
        <v>1440</v>
      </c>
      <c r="L80" s="80">
        <v>3000000</v>
      </c>
      <c r="M80" s="36"/>
      <c r="N80" s="78" t="s">
        <v>1223</v>
      </c>
      <c r="O80" s="36"/>
      <c r="P80" s="58" t="s">
        <v>634</v>
      </c>
      <c r="Q80" s="65" t="s">
        <v>1457</v>
      </c>
      <c r="R80" s="61" t="s">
        <v>1458</v>
      </c>
      <c r="S80" s="30" t="s">
        <v>24</v>
      </c>
      <c r="T80" s="35"/>
      <c r="U80" s="35"/>
    </row>
    <row r="81" spans="1:21" ht="17.25" customHeight="1">
      <c r="A81" s="32">
        <v>2023</v>
      </c>
      <c r="B81" s="32">
        <v>10</v>
      </c>
      <c r="C81" s="30" t="s">
        <v>15</v>
      </c>
      <c r="D81" s="73" t="s">
        <v>1454</v>
      </c>
      <c r="E81" s="30" t="s">
        <v>96</v>
      </c>
      <c r="F81" s="65">
        <v>4014231201</v>
      </c>
      <c r="G81" s="65" t="s">
        <v>1459</v>
      </c>
      <c r="H81" s="30" t="s">
        <v>1456</v>
      </c>
      <c r="I81" s="80" t="s">
        <v>1439</v>
      </c>
      <c r="J81" s="36">
        <v>2</v>
      </c>
      <c r="K81" s="80" t="s">
        <v>1440</v>
      </c>
      <c r="L81" s="80">
        <v>3600000</v>
      </c>
      <c r="M81" s="36"/>
      <c r="N81" s="78" t="s">
        <v>1223</v>
      </c>
      <c r="O81" s="36"/>
      <c r="P81" s="58" t="s">
        <v>634</v>
      </c>
      <c r="Q81" s="65" t="s">
        <v>1457</v>
      </c>
      <c r="R81" s="61" t="s">
        <v>1458</v>
      </c>
      <c r="S81" s="30" t="s">
        <v>24</v>
      </c>
      <c r="T81" s="35"/>
      <c r="U81" s="35"/>
    </row>
    <row r="82" spans="1:21" ht="17.25" customHeight="1">
      <c r="A82" s="32">
        <v>2023</v>
      </c>
      <c r="B82" s="32">
        <v>10</v>
      </c>
      <c r="C82" s="30" t="s">
        <v>15</v>
      </c>
      <c r="D82" s="73" t="s">
        <v>1460</v>
      </c>
      <c r="E82" s="30" t="s">
        <v>52</v>
      </c>
      <c r="F82" s="65">
        <v>4015151301</v>
      </c>
      <c r="G82" s="65" t="s">
        <v>1461</v>
      </c>
      <c r="H82" s="30" t="s">
        <v>1456</v>
      </c>
      <c r="I82" s="80" t="s">
        <v>1439</v>
      </c>
      <c r="J82" s="36">
        <v>2</v>
      </c>
      <c r="K82" s="36" t="s">
        <v>1440</v>
      </c>
      <c r="L82" s="36">
        <v>154000000</v>
      </c>
      <c r="M82" s="36"/>
      <c r="N82" s="36"/>
      <c r="O82" s="36"/>
      <c r="P82" s="58" t="s">
        <v>634</v>
      </c>
      <c r="Q82" s="65" t="s">
        <v>1457</v>
      </c>
      <c r="R82" s="61" t="s">
        <v>1458</v>
      </c>
      <c r="S82" s="30" t="s">
        <v>24</v>
      </c>
      <c r="T82" s="35"/>
      <c r="U82" s="65" t="s">
        <v>1462</v>
      </c>
    </row>
    <row r="83" spans="1:21" ht="17.25" customHeight="1">
      <c r="A83" s="32">
        <v>2023</v>
      </c>
      <c r="B83" s="32">
        <v>10</v>
      </c>
      <c r="C83" s="30" t="s">
        <v>14</v>
      </c>
      <c r="D83" s="29" t="s">
        <v>1463</v>
      </c>
      <c r="E83" s="30" t="s">
        <v>96</v>
      </c>
      <c r="F83" s="65">
        <v>3012170301</v>
      </c>
      <c r="G83" s="30" t="s">
        <v>1464</v>
      </c>
      <c r="H83" s="30" t="s">
        <v>1465</v>
      </c>
      <c r="I83" s="36" t="s">
        <v>547</v>
      </c>
      <c r="J83" s="36">
        <v>74</v>
      </c>
      <c r="K83" s="36" t="s">
        <v>1314</v>
      </c>
      <c r="L83" s="36">
        <v>16461500</v>
      </c>
      <c r="M83" s="36"/>
      <c r="N83" s="78" t="s">
        <v>1223</v>
      </c>
      <c r="O83" s="36"/>
      <c r="P83" s="58" t="s">
        <v>1466</v>
      </c>
      <c r="Q83" s="32" t="s">
        <v>1467</v>
      </c>
      <c r="R83" s="32" t="s">
        <v>1468</v>
      </c>
      <c r="S83" s="30" t="s">
        <v>24</v>
      </c>
      <c r="T83" s="35"/>
      <c r="U83" s="35"/>
    </row>
    <row r="84" spans="1:21" ht="17.25" customHeight="1">
      <c r="A84" s="32">
        <v>2023</v>
      </c>
      <c r="B84" s="32">
        <v>10</v>
      </c>
      <c r="C84" s="30" t="s">
        <v>14</v>
      </c>
      <c r="D84" s="29" t="s">
        <v>1463</v>
      </c>
      <c r="E84" s="30" t="s">
        <v>96</v>
      </c>
      <c r="F84" s="65">
        <v>3015190101</v>
      </c>
      <c r="G84" s="30" t="s">
        <v>1469</v>
      </c>
      <c r="H84" s="35" t="s">
        <v>1470</v>
      </c>
      <c r="I84" s="36" t="s">
        <v>1160</v>
      </c>
      <c r="J84" s="36">
        <v>21.25</v>
      </c>
      <c r="K84" s="87" t="s">
        <v>1421</v>
      </c>
      <c r="L84" s="36">
        <v>4143750</v>
      </c>
      <c r="M84" s="36"/>
      <c r="N84" s="78" t="s">
        <v>1223</v>
      </c>
      <c r="O84" s="36"/>
      <c r="P84" s="58" t="s">
        <v>1466</v>
      </c>
      <c r="Q84" s="32" t="s">
        <v>1467</v>
      </c>
      <c r="R84" s="32" t="s">
        <v>1468</v>
      </c>
      <c r="S84" s="30" t="s">
        <v>24</v>
      </c>
      <c r="T84" s="35"/>
      <c r="U84" s="35"/>
    </row>
    <row r="85" spans="1:21" ht="17.25" customHeight="1">
      <c r="A85" s="32">
        <v>2023</v>
      </c>
      <c r="B85" s="32">
        <v>10</v>
      </c>
      <c r="C85" s="30" t="s">
        <v>14</v>
      </c>
      <c r="D85" s="29" t="s">
        <v>1463</v>
      </c>
      <c r="E85" s="30" t="s">
        <v>96</v>
      </c>
      <c r="F85" s="65">
        <v>3011159501</v>
      </c>
      <c r="G85" s="30" t="s">
        <v>1471</v>
      </c>
      <c r="H85" s="35" t="s">
        <v>1472</v>
      </c>
      <c r="I85" s="36" t="s">
        <v>547</v>
      </c>
      <c r="J85" s="36">
        <v>451</v>
      </c>
      <c r="K85" s="87" t="s">
        <v>1421</v>
      </c>
      <c r="L85" s="36">
        <v>16461500</v>
      </c>
      <c r="M85" s="36"/>
      <c r="N85" s="78" t="s">
        <v>1223</v>
      </c>
      <c r="O85" s="36"/>
      <c r="P85" s="58" t="s">
        <v>1466</v>
      </c>
      <c r="Q85" s="32" t="s">
        <v>1467</v>
      </c>
      <c r="R85" s="32" t="s">
        <v>1468</v>
      </c>
      <c r="S85" s="30" t="s">
        <v>24</v>
      </c>
      <c r="T85" s="35"/>
      <c r="U85" s="35"/>
    </row>
    <row r="86" spans="1:21" ht="17.25" customHeight="1">
      <c r="A86" s="65">
        <v>2023</v>
      </c>
      <c r="B86" s="65">
        <v>10</v>
      </c>
      <c r="C86" s="65" t="s">
        <v>14</v>
      </c>
      <c r="D86" s="73" t="s">
        <v>1473</v>
      </c>
      <c r="E86" s="65" t="s">
        <v>96</v>
      </c>
      <c r="F86" s="65">
        <v>4014219702</v>
      </c>
      <c r="G86" s="65" t="s">
        <v>334</v>
      </c>
      <c r="H86" s="65" t="s">
        <v>1474</v>
      </c>
      <c r="I86" s="65" t="s">
        <v>547</v>
      </c>
      <c r="J86" s="79">
        <v>13773</v>
      </c>
      <c r="K86" s="65" t="s">
        <v>1314</v>
      </c>
      <c r="L86" s="80">
        <v>89000000</v>
      </c>
      <c r="M86" s="80"/>
      <c r="N86" s="78" t="s">
        <v>1223</v>
      </c>
      <c r="O86" s="80"/>
      <c r="P86" s="73" t="s">
        <v>185</v>
      </c>
      <c r="Q86" s="61" t="s">
        <v>660</v>
      </c>
      <c r="R86" s="61" t="s">
        <v>661</v>
      </c>
      <c r="S86" s="65" t="s">
        <v>24</v>
      </c>
      <c r="T86" s="65"/>
      <c r="U86" s="65"/>
    </row>
    <row r="87" spans="1:21" ht="17.25" customHeight="1">
      <c r="A87" s="65">
        <v>2023</v>
      </c>
      <c r="B87" s="65">
        <v>10</v>
      </c>
      <c r="C87" s="65" t="s">
        <v>14</v>
      </c>
      <c r="D87" s="73" t="s">
        <v>1473</v>
      </c>
      <c r="E87" s="65" t="s">
        <v>96</v>
      </c>
      <c r="F87" s="65">
        <v>4014218502</v>
      </c>
      <c r="G87" s="65" t="s">
        <v>1475</v>
      </c>
      <c r="H87" s="65" t="s">
        <v>1476</v>
      </c>
      <c r="I87" s="65" t="s">
        <v>16</v>
      </c>
      <c r="J87" s="79">
        <v>753</v>
      </c>
      <c r="K87" s="65" t="s">
        <v>1235</v>
      </c>
      <c r="L87" s="80">
        <v>92000000</v>
      </c>
      <c r="M87" s="80"/>
      <c r="N87" s="78" t="s">
        <v>1223</v>
      </c>
      <c r="O87" s="80"/>
      <c r="P87" s="73" t="s">
        <v>185</v>
      </c>
      <c r="Q87" s="61" t="s">
        <v>660</v>
      </c>
      <c r="R87" s="61" t="s">
        <v>661</v>
      </c>
      <c r="S87" s="65" t="s">
        <v>24</v>
      </c>
      <c r="T87" s="65"/>
      <c r="U87" s="65"/>
    </row>
    <row r="88" spans="1:21" ht="17.25" customHeight="1">
      <c r="A88" s="65">
        <v>2023</v>
      </c>
      <c r="B88" s="65">
        <v>10</v>
      </c>
      <c r="C88" s="65" t="s">
        <v>14</v>
      </c>
      <c r="D88" s="73" t="s">
        <v>1473</v>
      </c>
      <c r="E88" s="65" t="s">
        <v>96</v>
      </c>
      <c r="F88" s="65">
        <v>2411181001</v>
      </c>
      <c r="G88" s="65" t="s">
        <v>1477</v>
      </c>
      <c r="H88" s="65" t="s">
        <v>1478</v>
      </c>
      <c r="I88" s="65" t="s">
        <v>16</v>
      </c>
      <c r="J88" s="79">
        <v>3</v>
      </c>
      <c r="K88" s="65" t="s">
        <v>1440</v>
      </c>
      <c r="L88" s="80">
        <v>100000000</v>
      </c>
      <c r="M88" s="80"/>
      <c r="N88" s="78" t="s">
        <v>1223</v>
      </c>
      <c r="O88" s="80"/>
      <c r="P88" s="73" t="s">
        <v>185</v>
      </c>
      <c r="Q88" s="61" t="s">
        <v>660</v>
      </c>
      <c r="R88" s="61" t="s">
        <v>661</v>
      </c>
      <c r="S88" s="65" t="s">
        <v>24</v>
      </c>
      <c r="T88" s="65"/>
      <c r="U88" s="65"/>
    </row>
    <row r="89" spans="1:21" ht="17.25" customHeight="1">
      <c r="A89" s="65">
        <v>2023</v>
      </c>
      <c r="B89" s="65">
        <v>10</v>
      </c>
      <c r="C89" s="65" t="s">
        <v>14</v>
      </c>
      <c r="D89" s="73" t="s">
        <v>1479</v>
      </c>
      <c r="E89" s="65" t="s">
        <v>52</v>
      </c>
      <c r="F89" s="65">
        <v>3912100101</v>
      </c>
      <c r="G89" s="65" t="s">
        <v>1480</v>
      </c>
      <c r="H89" s="65" t="s">
        <v>1481</v>
      </c>
      <c r="I89" s="80" t="s">
        <v>620</v>
      </c>
      <c r="J89" s="81">
        <v>1</v>
      </c>
      <c r="K89" s="80" t="s">
        <v>1440</v>
      </c>
      <c r="L89" s="80">
        <v>80000000</v>
      </c>
      <c r="M89" s="36"/>
      <c r="N89" s="183"/>
      <c r="O89" s="183"/>
      <c r="P89" s="62" t="s">
        <v>659</v>
      </c>
      <c r="Q89" s="61" t="s">
        <v>663</v>
      </c>
      <c r="R89" s="61" t="s">
        <v>1482</v>
      </c>
      <c r="S89" s="65" t="s">
        <v>24</v>
      </c>
      <c r="T89" s="35"/>
      <c r="U89" s="65" t="s">
        <v>70</v>
      </c>
    </row>
    <row r="90" spans="1:21" ht="17.25" customHeight="1">
      <c r="A90" s="65">
        <v>2023</v>
      </c>
      <c r="B90" s="65">
        <v>10</v>
      </c>
      <c r="C90" s="65" t="s">
        <v>14</v>
      </c>
      <c r="D90" s="73" t="s">
        <v>1483</v>
      </c>
      <c r="E90" s="65" t="s">
        <v>96</v>
      </c>
      <c r="F90" s="65"/>
      <c r="G90" s="65" t="s">
        <v>1484</v>
      </c>
      <c r="H90" s="65"/>
      <c r="I90" s="80" t="s">
        <v>668</v>
      </c>
      <c r="J90" s="81">
        <v>1</v>
      </c>
      <c r="K90" s="80" t="s">
        <v>1336</v>
      </c>
      <c r="L90" s="80">
        <v>95000000</v>
      </c>
      <c r="M90" s="36"/>
      <c r="N90" s="78" t="s">
        <v>1223</v>
      </c>
      <c r="O90" s="36"/>
      <c r="P90" s="62" t="s">
        <v>659</v>
      </c>
      <c r="Q90" s="61" t="s">
        <v>663</v>
      </c>
      <c r="R90" s="61" t="s">
        <v>1482</v>
      </c>
      <c r="S90" s="65" t="s">
        <v>24</v>
      </c>
      <c r="T90" s="35"/>
      <c r="U90" s="35"/>
    </row>
    <row r="91" spans="1:21" ht="17.25" customHeight="1">
      <c r="A91" s="65">
        <v>2023</v>
      </c>
      <c r="B91" s="65">
        <v>10</v>
      </c>
      <c r="C91" s="65" t="s">
        <v>14</v>
      </c>
      <c r="D91" s="73" t="s">
        <v>1485</v>
      </c>
      <c r="E91" s="65" t="s">
        <v>96</v>
      </c>
      <c r="F91" s="65">
        <v>23874369</v>
      </c>
      <c r="G91" s="65" t="s">
        <v>1486</v>
      </c>
      <c r="H91" s="65"/>
      <c r="I91" s="65" t="s">
        <v>668</v>
      </c>
      <c r="J91" s="79">
        <v>1</v>
      </c>
      <c r="K91" s="65" t="s">
        <v>1336</v>
      </c>
      <c r="L91" s="80">
        <v>38000000</v>
      </c>
      <c r="M91" s="36"/>
      <c r="N91" s="78" t="s">
        <v>1223</v>
      </c>
      <c r="O91" s="36"/>
      <c r="P91" s="62" t="s">
        <v>659</v>
      </c>
      <c r="Q91" s="61" t="s">
        <v>663</v>
      </c>
      <c r="R91" s="61" t="s">
        <v>1482</v>
      </c>
      <c r="S91" s="65" t="s">
        <v>24</v>
      </c>
      <c r="T91" s="35"/>
      <c r="U91" s="35"/>
    </row>
    <row r="92" spans="1:21" ht="17.25" customHeight="1">
      <c r="A92" s="32">
        <v>2023</v>
      </c>
      <c r="B92" s="32">
        <v>10</v>
      </c>
      <c r="C92" s="30" t="s">
        <v>14</v>
      </c>
      <c r="D92" s="29" t="s">
        <v>1487</v>
      </c>
      <c r="E92" s="30" t="s">
        <v>89</v>
      </c>
      <c r="F92" s="30">
        <v>4924159601</v>
      </c>
      <c r="G92" s="30" t="s">
        <v>1488</v>
      </c>
      <c r="H92" s="88" t="s">
        <v>1489</v>
      </c>
      <c r="I92" s="36" t="s">
        <v>1306</v>
      </c>
      <c r="J92" s="78">
        <v>202</v>
      </c>
      <c r="K92" s="36" t="s">
        <v>1421</v>
      </c>
      <c r="L92" s="36">
        <v>100272800</v>
      </c>
      <c r="M92" s="78" t="s">
        <v>227</v>
      </c>
      <c r="N92" s="36"/>
      <c r="O92" s="36"/>
      <c r="P92" s="58" t="s">
        <v>671</v>
      </c>
      <c r="Q92" s="32" t="s">
        <v>1490</v>
      </c>
      <c r="R92" s="32" t="s">
        <v>1491</v>
      </c>
      <c r="S92" s="30" t="s">
        <v>24</v>
      </c>
      <c r="T92" s="35"/>
      <c r="U92" s="35"/>
    </row>
    <row r="93" spans="1:21" ht="17.25" customHeight="1">
      <c r="A93" s="32">
        <v>2023</v>
      </c>
      <c r="B93" s="32">
        <v>10</v>
      </c>
      <c r="C93" s="30" t="s">
        <v>14</v>
      </c>
      <c r="D93" s="29" t="s">
        <v>1487</v>
      </c>
      <c r="E93" s="30" t="s">
        <v>89</v>
      </c>
      <c r="F93" s="30">
        <v>4924159601</v>
      </c>
      <c r="G93" s="30" t="s">
        <v>1492</v>
      </c>
      <c r="H93" s="88" t="s">
        <v>1493</v>
      </c>
      <c r="I93" s="36" t="s">
        <v>1306</v>
      </c>
      <c r="J93" s="78">
        <v>75</v>
      </c>
      <c r="K93" s="36" t="s">
        <v>1269</v>
      </c>
      <c r="L93" s="36" t="s">
        <v>1494</v>
      </c>
      <c r="M93" s="78" t="s">
        <v>227</v>
      </c>
      <c r="N93" s="36"/>
      <c r="O93" s="36"/>
      <c r="P93" s="58" t="s">
        <v>671</v>
      </c>
      <c r="Q93" s="32" t="s">
        <v>1490</v>
      </c>
      <c r="R93" s="32" t="s">
        <v>1491</v>
      </c>
      <c r="S93" s="30" t="s">
        <v>24</v>
      </c>
      <c r="T93" s="35"/>
      <c r="U93" s="35"/>
    </row>
    <row r="94" spans="1:21" ht="17.25" customHeight="1">
      <c r="A94" s="32">
        <v>2023</v>
      </c>
      <c r="B94" s="32">
        <v>10</v>
      </c>
      <c r="C94" s="30" t="s">
        <v>14</v>
      </c>
      <c r="D94" s="29" t="s">
        <v>1495</v>
      </c>
      <c r="E94" s="30" t="s">
        <v>89</v>
      </c>
      <c r="F94" s="30">
        <v>3015200101</v>
      </c>
      <c r="G94" s="30" t="s">
        <v>1496</v>
      </c>
      <c r="H94" s="88" t="s">
        <v>1497</v>
      </c>
      <c r="I94" s="36" t="s">
        <v>1306</v>
      </c>
      <c r="J94" s="78">
        <v>241</v>
      </c>
      <c r="K94" s="36" t="s">
        <v>1314</v>
      </c>
      <c r="L94" s="36">
        <v>55189000</v>
      </c>
      <c r="M94" s="78" t="s">
        <v>227</v>
      </c>
      <c r="N94" s="36"/>
      <c r="O94" s="36"/>
      <c r="P94" s="58" t="s">
        <v>671</v>
      </c>
      <c r="Q94" s="32" t="s">
        <v>1498</v>
      </c>
      <c r="R94" s="32" t="s">
        <v>1499</v>
      </c>
      <c r="S94" s="30" t="s">
        <v>24</v>
      </c>
      <c r="T94" s="35"/>
      <c r="U94" s="35"/>
    </row>
    <row r="95" spans="1:21" s="3" customFormat="1" ht="17.25" customHeight="1">
      <c r="A95" s="32">
        <v>2023</v>
      </c>
      <c r="B95" s="32">
        <v>10</v>
      </c>
      <c r="C95" s="30" t="s">
        <v>14</v>
      </c>
      <c r="D95" s="29" t="s">
        <v>1500</v>
      </c>
      <c r="E95" s="30" t="s">
        <v>96</v>
      </c>
      <c r="F95" s="30">
        <v>4014178203</v>
      </c>
      <c r="G95" s="30" t="s">
        <v>349</v>
      </c>
      <c r="H95" s="30" t="s">
        <v>1501</v>
      </c>
      <c r="I95" s="36" t="s">
        <v>16</v>
      </c>
      <c r="J95" s="36">
        <v>154</v>
      </c>
      <c r="K95" s="36" t="s">
        <v>95</v>
      </c>
      <c r="L95" s="36">
        <v>32340000</v>
      </c>
      <c r="M95" s="36"/>
      <c r="N95" s="78" t="s">
        <v>1223</v>
      </c>
      <c r="O95" s="78"/>
      <c r="P95" s="58" t="s">
        <v>184</v>
      </c>
      <c r="Q95" s="32" t="s">
        <v>1502</v>
      </c>
      <c r="R95" s="32" t="s">
        <v>1503</v>
      </c>
      <c r="S95" s="30" t="s">
        <v>24</v>
      </c>
      <c r="T95" s="35"/>
      <c r="U95" s="35"/>
    </row>
    <row r="96" spans="1:21" s="3" customFormat="1" ht="17.25" customHeight="1">
      <c r="A96" s="32">
        <v>2023</v>
      </c>
      <c r="B96" s="32">
        <v>10</v>
      </c>
      <c r="C96" s="30" t="s">
        <v>14</v>
      </c>
      <c r="D96" s="29" t="s">
        <v>1504</v>
      </c>
      <c r="E96" s="30" t="s">
        <v>96</v>
      </c>
      <c r="F96" s="30">
        <v>3011150501</v>
      </c>
      <c r="G96" s="30" t="s">
        <v>90</v>
      </c>
      <c r="H96" s="35" t="s">
        <v>1505</v>
      </c>
      <c r="I96" s="36" t="s">
        <v>16</v>
      </c>
      <c r="J96" s="36">
        <v>840</v>
      </c>
      <c r="K96" s="36" t="s">
        <v>91</v>
      </c>
      <c r="L96" s="36">
        <v>76341000</v>
      </c>
      <c r="M96" s="36"/>
      <c r="N96" s="78" t="s">
        <v>1223</v>
      </c>
      <c r="O96" s="78"/>
      <c r="P96" s="58" t="s">
        <v>184</v>
      </c>
      <c r="Q96" s="32" t="s">
        <v>1506</v>
      </c>
      <c r="R96" s="32" t="s">
        <v>1507</v>
      </c>
      <c r="S96" s="30" t="s">
        <v>24</v>
      </c>
      <c r="T96" s="35"/>
      <c r="U96" s="35"/>
    </row>
    <row r="97" spans="1:21" ht="17.25" customHeight="1">
      <c r="A97" s="32">
        <v>2023</v>
      </c>
      <c r="B97" s="32">
        <v>10</v>
      </c>
      <c r="C97" s="30" t="s">
        <v>14</v>
      </c>
      <c r="D97" s="29" t="s">
        <v>1508</v>
      </c>
      <c r="E97" s="30" t="s">
        <v>96</v>
      </c>
      <c r="F97" s="30">
        <v>3911160501</v>
      </c>
      <c r="G97" s="30" t="s">
        <v>1509</v>
      </c>
      <c r="H97" s="35"/>
      <c r="I97" s="36" t="s">
        <v>127</v>
      </c>
      <c r="J97" s="36">
        <v>8</v>
      </c>
      <c r="K97" s="36" t="s">
        <v>211</v>
      </c>
      <c r="L97" s="36">
        <v>56000000</v>
      </c>
      <c r="M97" s="36"/>
      <c r="N97" s="78"/>
      <c r="O97" s="78" t="s">
        <v>1223</v>
      </c>
      <c r="P97" s="211" t="s">
        <v>184</v>
      </c>
      <c r="Q97" s="30" t="s">
        <v>1510</v>
      </c>
      <c r="R97" s="30" t="s">
        <v>1511</v>
      </c>
      <c r="S97" s="30" t="s">
        <v>24</v>
      </c>
      <c r="T97" s="35"/>
      <c r="U97" s="35"/>
    </row>
    <row r="98" spans="1:21" ht="17.25" customHeight="1">
      <c r="A98" s="32">
        <v>2023</v>
      </c>
      <c r="B98" s="32">
        <v>10</v>
      </c>
      <c r="C98" s="30" t="s">
        <v>14</v>
      </c>
      <c r="D98" s="29" t="s">
        <v>1508</v>
      </c>
      <c r="E98" s="30" t="s">
        <v>96</v>
      </c>
      <c r="F98" s="30">
        <v>3012999801</v>
      </c>
      <c r="G98" s="30" t="s">
        <v>1512</v>
      </c>
      <c r="H98" s="35"/>
      <c r="I98" s="36" t="s">
        <v>119</v>
      </c>
      <c r="J98" s="36">
        <v>73</v>
      </c>
      <c r="K98" s="36" t="s">
        <v>1513</v>
      </c>
      <c r="L98" s="36">
        <v>55000000</v>
      </c>
      <c r="M98" s="36"/>
      <c r="N98" s="78"/>
      <c r="O98" s="78" t="s">
        <v>1223</v>
      </c>
      <c r="P98" s="211" t="s">
        <v>184</v>
      </c>
      <c r="Q98" s="30" t="s">
        <v>1510</v>
      </c>
      <c r="R98" s="30" t="s">
        <v>1511</v>
      </c>
      <c r="S98" s="30" t="s">
        <v>24</v>
      </c>
      <c r="T98" s="35"/>
      <c r="U98" s="35"/>
    </row>
    <row r="99" spans="1:21" ht="17.25" customHeight="1">
      <c r="A99" s="32">
        <v>2023</v>
      </c>
      <c r="B99" s="32">
        <v>10</v>
      </c>
      <c r="C99" s="30" t="s">
        <v>14</v>
      </c>
      <c r="D99" s="29" t="s">
        <v>1508</v>
      </c>
      <c r="E99" s="30" t="s">
        <v>96</v>
      </c>
      <c r="F99" s="30">
        <v>4924151101</v>
      </c>
      <c r="G99" s="30" t="s">
        <v>1514</v>
      </c>
      <c r="H99" s="35" t="s">
        <v>1515</v>
      </c>
      <c r="I99" s="36" t="s">
        <v>119</v>
      </c>
      <c r="J99" s="36">
        <v>1</v>
      </c>
      <c r="K99" s="36" t="s">
        <v>496</v>
      </c>
      <c r="L99" s="36">
        <v>50000000</v>
      </c>
      <c r="M99" s="36"/>
      <c r="N99" s="78"/>
      <c r="O99" s="78" t="s">
        <v>1223</v>
      </c>
      <c r="P99" s="211" t="s">
        <v>184</v>
      </c>
      <c r="Q99" s="30" t="s">
        <v>1510</v>
      </c>
      <c r="R99" s="30" t="s">
        <v>1511</v>
      </c>
      <c r="S99" s="30" t="s">
        <v>24</v>
      </c>
      <c r="T99" s="35"/>
      <c r="U99" s="35"/>
    </row>
    <row r="100" spans="1:21" ht="17.25" customHeight="1">
      <c r="A100" s="32">
        <v>2023</v>
      </c>
      <c r="B100" s="32">
        <v>10</v>
      </c>
      <c r="C100" s="30" t="s">
        <v>14</v>
      </c>
      <c r="D100" s="29" t="s">
        <v>1508</v>
      </c>
      <c r="E100" s="30" t="s">
        <v>96</v>
      </c>
      <c r="F100" s="30">
        <v>4924151101</v>
      </c>
      <c r="G100" s="30" t="s">
        <v>1516</v>
      </c>
      <c r="H100" s="35" t="s">
        <v>1517</v>
      </c>
      <c r="I100" s="36" t="s">
        <v>119</v>
      </c>
      <c r="J100" s="36">
        <v>2</v>
      </c>
      <c r="K100" s="36" t="s">
        <v>496</v>
      </c>
      <c r="L100" s="36">
        <v>47000000</v>
      </c>
      <c r="M100" s="36"/>
      <c r="N100" s="78"/>
      <c r="O100" s="78" t="s">
        <v>1223</v>
      </c>
      <c r="P100" s="211" t="s">
        <v>184</v>
      </c>
      <c r="Q100" s="30" t="s">
        <v>1510</v>
      </c>
      <c r="R100" s="30" t="s">
        <v>1511</v>
      </c>
      <c r="S100" s="30" t="s">
        <v>24</v>
      </c>
      <c r="T100" s="35"/>
      <c r="U100" s="35"/>
    </row>
    <row r="101" spans="1:21" ht="17.25" customHeight="1">
      <c r="A101" s="32">
        <v>2023</v>
      </c>
      <c r="B101" s="32">
        <v>10</v>
      </c>
      <c r="C101" s="30" t="s">
        <v>14</v>
      </c>
      <c r="D101" s="29" t="s">
        <v>1508</v>
      </c>
      <c r="E101" s="30" t="s">
        <v>96</v>
      </c>
      <c r="F101" s="30">
        <v>4617162201</v>
      </c>
      <c r="G101" s="30" t="s">
        <v>1518</v>
      </c>
      <c r="H101" s="35"/>
      <c r="I101" s="36" t="s">
        <v>127</v>
      </c>
      <c r="J101" s="36">
        <v>6</v>
      </c>
      <c r="K101" s="36" t="s">
        <v>496</v>
      </c>
      <c r="L101" s="36">
        <v>18000000</v>
      </c>
      <c r="M101" s="36"/>
      <c r="N101" s="78"/>
      <c r="O101" s="78" t="s">
        <v>1223</v>
      </c>
      <c r="P101" s="211" t="s">
        <v>184</v>
      </c>
      <c r="Q101" s="30" t="s">
        <v>1510</v>
      </c>
      <c r="R101" s="30" t="s">
        <v>1511</v>
      </c>
      <c r="S101" s="30" t="s">
        <v>24</v>
      </c>
      <c r="T101" s="35"/>
      <c r="U101" s="35"/>
    </row>
    <row r="102" spans="1:21" ht="17.25" customHeight="1">
      <c r="A102" s="65">
        <v>2023</v>
      </c>
      <c r="B102" s="65">
        <v>10</v>
      </c>
      <c r="C102" s="65" t="s">
        <v>540</v>
      </c>
      <c r="D102" s="73" t="s">
        <v>1519</v>
      </c>
      <c r="E102" s="65" t="s">
        <v>96</v>
      </c>
      <c r="F102" s="65">
        <v>3011150501</v>
      </c>
      <c r="G102" s="65" t="s">
        <v>1228</v>
      </c>
      <c r="H102" s="65" t="s">
        <v>1520</v>
      </c>
      <c r="I102" s="80" t="s">
        <v>547</v>
      </c>
      <c r="J102" s="81">
        <v>1500</v>
      </c>
      <c r="K102" s="80" t="s">
        <v>1342</v>
      </c>
      <c r="L102" s="80">
        <v>120000000</v>
      </c>
      <c r="M102" s="80"/>
      <c r="N102" s="78" t="s">
        <v>1223</v>
      </c>
      <c r="O102" s="184"/>
      <c r="P102" s="62" t="s">
        <v>1054</v>
      </c>
      <c r="Q102" s="61" t="s">
        <v>1055</v>
      </c>
      <c r="R102" s="61" t="s">
        <v>1056</v>
      </c>
      <c r="S102" s="65" t="s">
        <v>24</v>
      </c>
      <c r="T102" s="65"/>
      <c r="U102" s="65"/>
    </row>
    <row r="103" spans="1:21" ht="17.25" customHeight="1">
      <c r="A103" s="65">
        <v>2023</v>
      </c>
      <c r="B103" s="65">
        <v>10</v>
      </c>
      <c r="C103" s="65" t="s">
        <v>15</v>
      </c>
      <c r="D103" s="73" t="s">
        <v>1521</v>
      </c>
      <c r="E103" s="65" t="s">
        <v>96</v>
      </c>
      <c r="F103" s="65">
        <v>3011159701</v>
      </c>
      <c r="G103" s="65" t="s">
        <v>1248</v>
      </c>
      <c r="H103" s="65" t="s">
        <v>1522</v>
      </c>
      <c r="I103" s="80" t="s">
        <v>547</v>
      </c>
      <c r="J103" s="81">
        <v>3627</v>
      </c>
      <c r="K103" s="80" t="s">
        <v>1523</v>
      </c>
      <c r="L103" s="80">
        <v>326848560</v>
      </c>
      <c r="M103" s="184"/>
      <c r="N103" s="80"/>
      <c r="O103" s="78" t="s">
        <v>1223</v>
      </c>
      <c r="P103" s="62" t="s">
        <v>186</v>
      </c>
      <c r="Q103" s="61" t="s">
        <v>311</v>
      </c>
      <c r="R103" s="61" t="s">
        <v>312</v>
      </c>
      <c r="S103" s="65" t="s">
        <v>24</v>
      </c>
      <c r="T103" s="65"/>
      <c r="U103" s="65"/>
    </row>
    <row r="104" spans="1:21" ht="17.25" customHeight="1">
      <c r="A104" s="32">
        <v>2023</v>
      </c>
      <c r="B104" s="32">
        <v>10</v>
      </c>
      <c r="C104" s="30" t="s">
        <v>14</v>
      </c>
      <c r="D104" s="58" t="s">
        <v>1524</v>
      </c>
      <c r="E104" s="30" t="s">
        <v>676</v>
      </c>
      <c r="F104" s="30"/>
      <c r="G104" s="30" t="s">
        <v>1525</v>
      </c>
      <c r="H104" s="30"/>
      <c r="I104" s="36" t="s">
        <v>1526</v>
      </c>
      <c r="J104" s="36">
        <v>1</v>
      </c>
      <c r="K104" s="36" t="s">
        <v>1336</v>
      </c>
      <c r="L104" s="36">
        <v>5000000</v>
      </c>
      <c r="M104" s="36"/>
      <c r="N104" s="36"/>
      <c r="O104" s="36"/>
      <c r="P104" s="58" t="s">
        <v>677</v>
      </c>
      <c r="Q104" s="32" t="s">
        <v>678</v>
      </c>
      <c r="R104" s="32" t="s">
        <v>1527</v>
      </c>
      <c r="S104" s="30" t="s">
        <v>24</v>
      </c>
      <c r="T104" s="35" t="s">
        <v>1528</v>
      </c>
      <c r="U104" s="35" t="s">
        <v>70</v>
      </c>
    </row>
    <row r="105" spans="1:21" ht="17.25" customHeight="1">
      <c r="A105" s="32">
        <v>2023</v>
      </c>
      <c r="B105" s="32">
        <v>10</v>
      </c>
      <c r="C105" s="30" t="s">
        <v>540</v>
      </c>
      <c r="D105" s="29" t="s">
        <v>1529</v>
      </c>
      <c r="E105" s="30" t="s">
        <v>548</v>
      </c>
      <c r="F105" s="30">
        <v>4014229801</v>
      </c>
      <c r="G105" s="30" t="s">
        <v>1530</v>
      </c>
      <c r="H105" s="35" t="s">
        <v>1531</v>
      </c>
      <c r="I105" s="36" t="s">
        <v>1526</v>
      </c>
      <c r="J105" s="36">
        <v>4</v>
      </c>
      <c r="K105" s="36" t="s">
        <v>1239</v>
      </c>
      <c r="L105" s="36">
        <v>34416854</v>
      </c>
      <c r="M105" s="36"/>
      <c r="N105" s="36"/>
      <c r="O105" s="36"/>
      <c r="P105" s="58" t="s">
        <v>677</v>
      </c>
      <c r="Q105" s="32" t="s">
        <v>1532</v>
      </c>
      <c r="R105" s="32" t="s">
        <v>1533</v>
      </c>
      <c r="S105" s="30" t="s">
        <v>24</v>
      </c>
      <c r="T105" s="35"/>
      <c r="U105" s="35" t="s">
        <v>70</v>
      </c>
    </row>
    <row r="106" spans="1:21" ht="17.25" customHeight="1">
      <c r="A106" s="95">
        <v>2023</v>
      </c>
      <c r="B106" s="95">
        <v>10</v>
      </c>
      <c r="C106" s="96" t="s">
        <v>15</v>
      </c>
      <c r="D106" s="127" t="s">
        <v>1534</v>
      </c>
      <c r="E106" s="96" t="s">
        <v>96</v>
      </c>
      <c r="F106" s="96">
        <v>3011159501</v>
      </c>
      <c r="G106" s="96" t="s">
        <v>1535</v>
      </c>
      <c r="H106" s="96" t="s">
        <v>1321</v>
      </c>
      <c r="I106" s="98" t="s">
        <v>547</v>
      </c>
      <c r="J106" s="99">
        <v>330</v>
      </c>
      <c r="K106" s="98" t="s">
        <v>105</v>
      </c>
      <c r="L106" s="99">
        <v>11880000</v>
      </c>
      <c r="M106" s="99"/>
      <c r="N106" s="78" t="s">
        <v>1223</v>
      </c>
      <c r="O106" s="99"/>
      <c r="P106" s="186" t="s">
        <v>1059</v>
      </c>
      <c r="Q106" s="95" t="s">
        <v>1536</v>
      </c>
      <c r="R106" s="95" t="s">
        <v>1537</v>
      </c>
      <c r="S106" s="96" t="s">
        <v>24</v>
      </c>
      <c r="T106" s="100"/>
      <c r="U106" s="100"/>
    </row>
    <row r="107" spans="1:21" ht="17.25" customHeight="1">
      <c r="A107" s="95">
        <v>2023</v>
      </c>
      <c r="B107" s="95">
        <v>10</v>
      </c>
      <c r="C107" s="96" t="s">
        <v>15</v>
      </c>
      <c r="D107" s="127" t="s">
        <v>1538</v>
      </c>
      <c r="E107" s="96" t="s">
        <v>96</v>
      </c>
      <c r="F107" s="96">
        <v>3011150501</v>
      </c>
      <c r="G107" s="96" t="s">
        <v>1228</v>
      </c>
      <c r="H107" s="96" t="s">
        <v>1539</v>
      </c>
      <c r="I107" s="98" t="s">
        <v>547</v>
      </c>
      <c r="J107" s="97">
        <v>209</v>
      </c>
      <c r="K107" s="98" t="s">
        <v>116</v>
      </c>
      <c r="L107" s="98">
        <v>17696437</v>
      </c>
      <c r="M107" s="99"/>
      <c r="N107" s="78" t="s">
        <v>1223</v>
      </c>
      <c r="O107" s="99"/>
      <c r="P107" s="186" t="s">
        <v>1059</v>
      </c>
      <c r="Q107" s="95" t="s">
        <v>1540</v>
      </c>
      <c r="R107" s="95" t="s">
        <v>1541</v>
      </c>
      <c r="S107" s="96" t="s">
        <v>24</v>
      </c>
      <c r="T107" s="100"/>
      <c r="U107" s="100"/>
    </row>
    <row r="108" spans="1:21" ht="17.25" customHeight="1">
      <c r="A108" s="95">
        <v>2023</v>
      </c>
      <c r="B108" s="95">
        <v>10</v>
      </c>
      <c r="C108" s="96" t="s">
        <v>15</v>
      </c>
      <c r="D108" s="127" t="s">
        <v>1538</v>
      </c>
      <c r="E108" s="96" t="s">
        <v>1266</v>
      </c>
      <c r="F108" s="96">
        <v>3010161901</v>
      </c>
      <c r="G108" s="96" t="s">
        <v>1346</v>
      </c>
      <c r="H108" s="96" t="s">
        <v>1542</v>
      </c>
      <c r="I108" s="98" t="s">
        <v>547</v>
      </c>
      <c r="J108" s="97">
        <v>51</v>
      </c>
      <c r="K108" s="98" t="s">
        <v>1543</v>
      </c>
      <c r="L108" s="98">
        <v>79784000</v>
      </c>
      <c r="M108" s="99"/>
      <c r="N108" s="100"/>
      <c r="O108" s="78" t="s">
        <v>1223</v>
      </c>
      <c r="P108" s="186" t="s">
        <v>1059</v>
      </c>
      <c r="Q108" s="95" t="s">
        <v>1540</v>
      </c>
      <c r="R108" s="95" t="s">
        <v>1541</v>
      </c>
      <c r="S108" s="96" t="s">
        <v>24</v>
      </c>
      <c r="T108" s="100"/>
      <c r="U108" s="100"/>
    </row>
    <row r="109" spans="1:21" ht="17.25" customHeight="1">
      <c r="A109" s="95">
        <v>2023</v>
      </c>
      <c r="B109" s="95">
        <v>10</v>
      </c>
      <c r="C109" s="96" t="s">
        <v>15</v>
      </c>
      <c r="D109" s="127" t="s">
        <v>1544</v>
      </c>
      <c r="E109" s="96" t="s">
        <v>96</v>
      </c>
      <c r="F109" s="96">
        <v>3012179301</v>
      </c>
      <c r="G109" s="96" t="s">
        <v>1263</v>
      </c>
      <c r="H109" s="101" t="s">
        <v>1545</v>
      </c>
      <c r="I109" s="98" t="s">
        <v>1546</v>
      </c>
      <c r="J109" s="98">
        <v>132</v>
      </c>
      <c r="K109" s="98" t="s">
        <v>1547</v>
      </c>
      <c r="L109" s="98">
        <v>39600000</v>
      </c>
      <c r="M109" s="99"/>
      <c r="N109" s="78" t="s">
        <v>1223</v>
      </c>
      <c r="O109" s="99"/>
      <c r="P109" s="186" t="s">
        <v>1059</v>
      </c>
      <c r="Q109" s="95" t="s">
        <v>1548</v>
      </c>
      <c r="R109" s="95" t="s">
        <v>1549</v>
      </c>
      <c r="S109" s="96" t="s">
        <v>24</v>
      </c>
      <c r="T109" s="100"/>
      <c r="U109" s="100"/>
    </row>
    <row r="110" spans="1:21" ht="17.25" customHeight="1">
      <c r="A110" s="95">
        <v>2023</v>
      </c>
      <c r="B110" s="95">
        <v>10</v>
      </c>
      <c r="C110" s="96" t="s">
        <v>15</v>
      </c>
      <c r="D110" s="127" t="s">
        <v>1544</v>
      </c>
      <c r="E110" s="96" t="s">
        <v>96</v>
      </c>
      <c r="F110" s="96">
        <v>3015200105</v>
      </c>
      <c r="G110" s="96" t="s">
        <v>1550</v>
      </c>
      <c r="H110" s="101" t="s">
        <v>1551</v>
      </c>
      <c r="I110" s="98" t="s">
        <v>1267</v>
      </c>
      <c r="J110" s="98">
        <v>45</v>
      </c>
      <c r="K110" s="98" t="s">
        <v>1547</v>
      </c>
      <c r="L110" s="98">
        <v>5467500</v>
      </c>
      <c r="M110" s="99"/>
      <c r="N110" s="78" t="s">
        <v>1223</v>
      </c>
      <c r="O110" s="99"/>
      <c r="P110" s="186" t="s">
        <v>1059</v>
      </c>
      <c r="Q110" s="95" t="s">
        <v>1548</v>
      </c>
      <c r="R110" s="95" t="s">
        <v>1549</v>
      </c>
      <c r="S110" s="96" t="s">
        <v>24</v>
      </c>
      <c r="T110" s="100"/>
      <c r="U110" s="100"/>
    </row>
    <row r="111" spans="1:21" ht="17.25" customHeight="1">
      <c r="A111" s="95">
        <v>2023</v>
      </c>
      <c r="B111" s="95">
        <v>10</v>
      </c>
      <c r="C111" s="96" t="s">
        <v>15</v>
      </c>
      <c r="D111" s="127" t="s">
        <v>1552</v>
      </c>
      <c r="E111" s="96" t="s">
        <v>96</v>
      </c>
      <c r="F111" s="96">
        <v>3010369901</v>
      </c>
      <c r="G111" s="96" t="s">
        <v>368</v>
      </c>
      <c r="H111" s="96" t="s">
        <v>1553</v>
      </c>
      <c r="I111" s="98" t="s">
        <v>1554</v>
      </c>
      <c r="J111" s="99">
        <v>169</v>
      </c>
      <c r="K111" s="98" t="s">
        <v>125</v>
      </c>
      <c r="L111" s="99">
        <v>13689000</v>
      </c>
      <c r="M111" s="99"/>
      <c r="N111" s="78" t="s">
        <v>1223</v>
      </c>
      <c r="O111" s="99"/>
      <c r="P111" s="186" t="s">
        <v>1059</v>
      </c>
      <c r="Q111" s="96" t="s">
        <v>522</v>
      </c>
      <c r="R111" s="95" t="s">
        <v>1555</v>
      </c>
      <c r="S111" s="96" t="s">
        <v>24</v>
      </c>
      <c r="T111" s="100"/>
      <c r="U111" s="100"/>
    </row>
    <row r="112" spans="1:21" ht="17.25" customHeight="1">
      <c r="A112" s="95">
        <v>2023</v>
      </c>
      <c r="B112" s="95">
        <v>10</v>
      </c>
      <c r="C112" s="96" t="s">
        <v>15</v>
      </c>
      <c r="D112" s="186" t="s">
        <v>1552</v>
      </c>
      <c r="E112" s="95" t="s">
        <v>96</v>
      </c>
      <c r="F112" s="95">
        <v>3017169801</v>
      </c>
      <c r="G112" s="95" t="s">
        <v>326</v>
      </c>
      <c r="H112" s="95" t="s">
        <v>1556</v>
      </c>
      <c r="I112" s="95" t="s">
        <v>123</v>
      </c>
      <c r="J112" s="187">
        <v>1795.83</v>
      </c>
      <c r="K112" s="95" t="s">
        <v>1557</v>
      </c>
      <c r="L112" s="188">
        <v>24996000</v>
      </c>
      <c r="M112" s="185"/>
      <c r="N112" s="78" t="s">
        <v>1223</v>
      </c>
      <c r="O112" s="185"/>
      <c r="P112" s="186" t="s">
        <v>1059</v>
      </c>
      <c r="Q112" s="95" t="s">
        <v>522</v>
      </c>
      <c r="R112" s="95" t="s">
        <v>1555</v>
      </c>
      <c r="S112" s="95" t="s">
        <v>24</v>
      </c>
      <c r="T112" s="185"/>
      <c r="U112" s="185"/>
    </row>
    <row r="113" spans="1:21" ht="17.25" customHeight="1">
      <c r="A113" s="32">
        <v>2023</v>
      </c>
      <c r="B113" s="32">
        <v>10</v>
      </c>
      <c r="C113" s="30" t="s">
        <v>14</v>
      </c>
      <c r="D113" s="29" t="s">
        <v>1558</v>
      </c>
      <c r="E113" s="30" t="s">
        <v>50</v>
      </c>
      <c r="F113" s="65">
        <v>3011150501</v>
      </c>
      <c r="G113" s="35" t="s">
        <v>1228</v>
      </c>
      <c r="H113" s="35" t="s">
        <v>1414</v>
      </c>
      <c r="I113" s="78" t="s">
        <v>547</v>
      </c>
      <c r="J113" s="36">
        <v>3095</v>
      </c>
      <c r="K113" s="80" t="s">
        <v>1342</v>
      </c>
      <c r="L113" s="36">
        <v>310088050</v>
      </c>
      <c r="M113" s="36"/>
      <c r="N113" s="78" t="s">
        <v>1223</v>
      </c>
      <c r="O113" s="183"/>
      <c r="P113" s="58" t="s">
        <v>1559</v>
      </c>
      <c r="Q113" s="32" t="s">
        <v>1560</v>
      </c>
      <c r="R113" s="32" t="s">
        <v>1561</v>
      </c>
      <c r="S113" s="65" t="s">
        <v>24</v>
      </c>
      <c r="T113" s="35"/>
      <c r="U113" s="35"/>
    </row>
    <row r="114" spans="1:21" ht="17.25" customHeight="1">
      <c r="A114" s="24">
        <v>2023</v>
      </c>
      <c r="B114" s="24">
        <v>10</v>
      </c>
      <c r="C114" s="33" t="s">
        <v>14</v>
      </c>
      <c r="D114" s="34" t="s">
        <v>1562</v>
      </c>
      <c r="E114" s="33" t="s">
        <v>548</v>
      </c>
      <c r="F114" s="33">
        <v>3911160802</v>
      </c>
      <c r="G114" s="37" t="s">
        <v>1563</v>
      </c>
      <c r="H114" s="33" t="s">
        <v>1564</v>
      </c>
      <c r="I114" s="85" t="s">
        <v>620</v>
      </c>
      <c r="J114" s="38">
        <v>51</v>
      </c>
      <c r="K114" s="85" t="s">
        <v>1395</v>
      </c>
      <c r="L114" s="38">
        <v>12240000</v>
      </c>
      <c r="M114" s="38"/>
      <c r="N114" s="78" t="s">
        <v>1223</v>
      </c>
      <c r="O114" s="85"/>
      <c r="P114" s="130" t="s">
        <v>1559</v>
      </c>
      <c r="Q114" s="82" t="s">
        <v>1565</v>
      </c>
      <c r="R114" s="82" t="s">
        <v>1566</v>
      </c>
      <c r="S114" s="83" t="s">
        <v>24</v>
      </c>
      <c r="T114" s="37"/>
      <c r="U114" s="37"/>
    </row>
    <row r="115" spans="1:21" ht="17.25" customHeight="1">
      <c r="A115" s="32">
        <v>2023</v>
      </c>
      <c r="B115" s="32">
        <v>10</v>
      </c>
      <c r="C115" s="30" t="s">
        <v>14</v>
      </c>
      <c r="D115" s="34" t="s">
        <v>1562</v>
      </c>
      <c r="E115" s="30" t="s">
        <v>548</v>
      </c>
      <c r="F115" s="30">
        <v>3911152602</v>
      </c>
      <c r="G115" s="35" t="s">
        <v>1567</v>
      </c>
      <c r="H115" s="35" t="s">
        <v>1568</v>
      </c>
      <c r="I115" s="85" t="s">
        <v>620</v>
      </c>
      <c r="J115" s="36">
        <v>21</v>
      </c>
      <c r="K115" s="78" t="s">
        <v>1235</v>
      </c>
      <c r="L115" s="36">
        <v>22050000</v>
      </c>
      <c r="M115" s="36"/>
      <c r="N115" s="78" t="s">
        <v>1223</v>
      </c>
      <c r="O115" s="78"/>
      <c r="P115" s="130" t="s">
        <v>1559</v>
      </c>
      <c r="Q115" s="82" t="s">
        <v>1565</v>
      </c>
      <c r="R115" s="82" t="s">
        <v>1566</v>
      </c>
      <c r="S115" s="83" t="s">
        <v>24</v>
      </c>
      <c r="T115" s="35"/>
      <c r="U115" s="35"/>
    </row>
    <row r="116" spans="1:21" ht="17.25" customHeight="1">
      <c r="A116" s="32">
        <v>2023</v>
      </c>
      <c r="B116" s="32">
        <v>10</v>
      </c>
      <c r="C116" s="30" t="s">
        <v>14</v>
      </c>
      <c r="D116" s="34" t="s">
        <v>1562</v>
      </c>
      <c r="E116" s="30" t="s">
        <v>548</v>
      </c>
      <c r="F116" s="30">
        <v>3911160501</v>
      </c>
      <c r="G116" s="35" t="s">
        <v>1569</v>
      </c>
      <c r="H116" s="35" t="s">
        <v>1570</v>
      </c>
      <c r="I116" s="85" t="s">
        <v>620</v>
      </c>
      <c r="J116" s="36">
        <v>176</v>
      </c>
      <c r="K116" s="78" t="s">
        <v>1395</v>
      </c>
      <c r="L116" s="36">
        <v>54560000</v>
      </c>
      <c r="M116" s="36"/>
      <c r="N116" s="78" t="s">
        <v>1223</v>
      </c>
      <c r="O116" s="78"/>
      <c r="P116" s="130" t="s">
        <v>1559</v>
      </c>
      <c r="Q116" s="82" t="s">
        <v>1565</v>
      </c>
      <c r="R116" s="82" t="s">
        <v>1566</v>
      </c>
      <c r="S116" s="83" t="s">
        <v>24</v>
      </c>
      <c r="T116" s="35"/>
      <c r="U116" s="35"/>
    </row>
    <row r="117" spans="1:21" ht="17.25" customHeight="1">
      <c r="A117" s="32">
        <v>2023</v>
      </c>
      <c r="B117" s="32">
        <v>10</v>
      </c>
      <c r="C117" s="30" t="s">
        <v>14</v>
      </c>
      <c r="D117" s="34" t="s">
        <v>1571</v>
      </c>
      <c r="E117" s="30" t="s">
        <v>96</v>
      </c>
      <c r="F117" s="30">
        <v>3011150501</v>
      </c>
      <c r="G117" s="35" t="s">
        <v>1228</v>
      </c>
      <c r="H117" s="30"/>
      <c r="I117" s="38"/>
      <c r="J117" s="36"/>
      <c r="K117" s="36"/>
      <c r="L117" s="36">
        <v>158420490</v>
      </c>
      <c r="M117" s="36"/>
      <c r="N117" s="78" t="s">
        <v>1223</v>
      </c>
      <c r="O117" s="36"/>
      <c r="P117" s="54" t="s">
        <v>1572</v>
      </c>
      <c r="Q117" s="24" t="s">
        <v>1573</v>
      </c>
      <c r="R117" s="24" t="s">
        <v>1574</v>
      </c>
      <c r="S117" s="33" t="s">
        <v>44</v>
      </c>
      <c r="T117" s="35"/>
      <c r="U117" s="35"/>
    </row>
    <row r="118" spans="1:21" ht="17.25" customHeight="1">
      <c r="A118" s="32">
        <v>2023</v>
      </c>
      <c r="B118" s="32">
        <v>10</v>
      </c>
      <c r="C118" s="30" t="s">
        <v>14</v>
      </c>
      <c r="D118" s="34" t="s">
        <v>1575</v>
      </c>
      <c r="E118" s="30" t="s">
        <v>96</v>
      </c>
      <c r="F118" s="30">
        <v>3010161901</v>
      </c>
      <c r="G118" s="35" t="s">
        <v>1346</v>
      </c>
      <c r="H118" s="35"/>
      <c r="I118" s="38"/>
      <c r="J118" s="36"/>
      <c r="K118" s="36"/>
      <c r="L118" s="36">
        <v>277647520</v>
      </c>
      <c r="M118" s="36"/>
      <c r="N118" s="78" t="s">
        <v>1223</v>
      </c>
      <c r="O118" s="36"/>
      <c r="P118" s="54" t="s">
        <v>1572</v>
      </c>
      <c r="Q118" s="24" t="s">
        <v>1573</v>
      </c>
      <c r="R118" s="24" t="s">
        <v>1574</v>
      </c>
      <c r="S118" s="33" t="s">
        <v>1576</v>
      </c>
      <c r="T118" s="35"/>
      <c r="U118" s="35"/>
    </row>
    <row r="119" spans="1:21" ht="17.25" customHeight="1">
      <c r="A119" s="32">
        <v>2023</v>
      </c>
      <c r="B119" s="32">
        <v>10</v>
      </c>
      <c r="C119" s="30" t="s">
        <v>14</v>
      </c>
      <c r="D119" s="34" t="s">
        <v>330</v>
      </c>
      <c r="E119" s="30" t="s">
        <v>96</v>
      </c>
      <c r="F119" s="30">
        <v>3015200102</v>
      </c>
      <c r="G119" s="35" t="s">
        <v>350</v>
      </c>
      <c r="H119" s="30" t="s">
        <v>362</v>
      </c>
      <c r="I119" s="38" t="s">
        <v>16</v>
      </c>
      <c r="J119" s="36">
        <v>228</v>
      </c>
      <c r="K119" s="36" t="s">
        <v>338</v>
      </c>
      <c r="L119" s="36">
        <v>39444000</v>
      </c>
      <c r="M119" s="38"/>
      <c r="N119" s="78" t="s">
        <v>1223</v>
      </c>
      <c r="O119" s="36"/>
      <c r="P119" s="54" t="s">
        <v>180</v>
      </c>
      <c r="Q119" s="24" t="s">
        <v>331</v>
      </c>
      <c r="R119" s="24" t="s">
        <v>332</v>
      </c>
      <c r="S119" s="33" t="s">
        <v>24</v>
      </c>
      <c r="T119" s="35"/>
      <c r="U119" s="35"/>
    </row>
    <row r="120" spans="1:21" ht="17.25" customHeight="1">
      <c r="A120" s="24">
        <v>2023</v>
      </c>
      <c r="B120" s="24">
        <v>10</v>
      </c>
      <c r="C120" s="33" t="s">
        <v>14</v>
      </c>
      <c r="D120" s="34" t="s">
        <v>330</v>
      </c>
      <c r="E120" s="33" t="s">
        <v>96</v>
      </c>
      <c r="F120" s="33">
        <v>3015200102</v>
      </c>
      <c r="G120" s="37" t="s">
        <v>506</v>
      </c>
      <c r="H120" s="33" t="s">
        <v>363</v>
      </c>
      <c r="I120" s="38" t="s">
        <v>16</v>
      </c>
      <c r="J120" s="38">
        <v>1</v>
      </c>
      <c r="K120" s="38" t="s">
        <v>98</v>
      </c>
      <c r="L120" s="38">
        <v>1200000</v>
      </c>
      <c r="M120" s="38"/>
      <c r="N120" s="78" t="s">
        <v>1223</v>
      </c>
      <c r="O120" s="38"/>
      <c r="P120" s="54" t="s">
        <v>180</v>
      </c>
      <c r="Q120" s="24" t="s">
        <v>331</v>
      </c>
      <c r="R120" s="24" t="s">
        <v>332</v>
      </c>
      <c r="S120" s="33" t="s">
        <v>24</v>
      </c>
      <c r="T120" s="37"/>
      <c r="U120" s="37"/>
    </row>
    <row r="121" spans="1:21" ht="17.25" customHeight="1">
      <c r="A121" s="24">
        <v>2023</v>
      </c>
      <c r="B121" s="24">
        <v>10</v>
      </c>
      <c r="C121" s="33" t="s">
        <v>14</v>
      </c>
      <c r="D121" s="34" t="s">
        <v>330</v>
      </c>
      <c r="E121" s="33" t="s">
        <v>96</v>
      </c>
      <c r="F121" s="33">
        <v>3015200102</v>
      </c>
      <c r="G121" s="37" t="s">
        <v>336</v>
      </c>
      <c r="H121" s="33" t="s">
        <v>472</v>
      </c>
      <c r="I121" s="38" t="s">
        <v>16</v>
      </c>
      <c r="J121" s="38">
        <v>52</v>
      </c>
      <c r="K121" s="38" t="s">
        <v>338</v>
      </c>
      <c r="L121" s="38">
        <v>18720000</v>
      </c>
      <c r="M121" s="38"/>
      <c r="N121" s="78" t="s">
        <v>1223</v>
      </c>
      <c r="O121" s="38"/>
      <c r="P121" s="54" t="s">
        <v>180</v>
      </c>
      <c r="Q121" s="24" t="s">
        <v>331</v>
      </c>
      <c r="R121" s="24" t="s">
        <v>332</v>
      </c>
      <c r="S121" s="33" t="s">
        <v>24</v>
      </c>
      <c r="T121" s="37"/>
      <c r="U121" s="37"/>
    </row>
    <row r="122" spans="1:21" ht="17.25" customHeight="1">
      <c r="A122" s="24">
        <v>2023</v>
      </c>
      <c r="B122" s="24">
        <v>10</v>
      </c>
      <c r="C122" s="33" t="s">
        <v>14</v>
      </c>
      <c r="D122" s="34" t="s">
        <v>1577</v>
      </c>
      <c r="E122" s="33" t="s">
        <v>96</v>
      </c>
      <c r="F122" s="33">
        <v>3012179301</v>
      </c>
      <c r="G122" s="37" t="s">
        <v>1263</v>
      </c>
      <c r="H122" s="33" t="s">
        <v>1578</v>
      </c>
      <c r="I122" s="38" t="s">
        <v>547</v>
      </c>
      <c r="J122" s="38">
        <v>1100</v>
      </c>
      <c r="K122" s="38" t="s">
        <v>238</v>
      </c>
      <c r="L122" s="38">
        <v>225000000</v>
      </c>
      <c r="M122" s="38"/>
      <c r="N122" s="78" t="s">
        <v>1223</v>
      </c>
      <c r="O122" s="38"/>
      <c r="P122" s="54" t="s">
        <v>180</v>
      </c>
      <c r="Q122" s="24" t="s">
        <v>1579</v>
      </c>
      <c r="R122" s="24" t="s">
        <v>1580</v>
      </c>
      <c r="S122" s="33" t="s">
        <v>24</v>
      </c>
      <c r="T122" s="37"/>
      <c r="U122" s="37"/>
    </row>
    <row r="123" spans="1:21" ht="17.25" customHeight="1">
      <c r="A123" s="24">
        <v>2023</v>
      </c>
      <c r="B123" s="24">
        <v>10</v>
      </c>
      <c r="C123" s="30" t="s">
        <v>14</v>
      </c>
      <c r="D123" s="34" t="s">
        <v>1581</v>
      </c>
      <c r="E123" s="30" t="s">
        <v>96</v>
      </c>
      <c r="F123" s="33">
        <v>3015200102</v>
      </c>
      <c r="G123" s="37" t="s">
        <v>1582</v>
      </c>
      <c r="H123" s="33" t="s">
        <v>1583</v>
      </c>
      <c r="I123" s="38" t="s">
        <v>547</v>
      </c>
      <c r="J123" s="38">
        <v>350</v>
      </c>
      <c r="K123" s="38" t="s">
        <v>238</v>
      </c>
      <c r="L123" s="38">
        <v>30000000</v>
      </c>
      <c r="M123" s="38"/>
      <c r="N123" s="78" t="s">
        <v>1223</v>
      </c>
      <c r="O123" s="38"/>
      <c r="P123" s="54" t="s">
        <v>180</v>
      </c>
      <c r="Q123" s="24" t="s">
        <v>1579</v>
      </c>
      <c r="R123" s="24" t="s">
        <v>1580</v>
      </c>
      <c r="S123" s="33" t="s">
        <v>24</v>
      </c>
      <c r="T123" s="37"/>
      <c r="U123" s="37"/>
    </row>
    <row r="124" spans="1:21" ht="17.25" customHeight="1">
      <c r="A124" s="32">
        <v>2023</v>
      </c>
      <c r="B124" s="32">
        <v>10</v>
      </c>
      <c r="C124" s="30" t="s">
        <v>14</v>
      </c>
      <c r="D124" s="34" t="s">
        <v>1584</v>
      </c>
      <c r="E124" s="30" t="s">
        <v>52</v>
      </c>
      <c r="F124" s="30">
        <v>4015150303</v>
      </c>
      <c r="G124" s="35" t="s">
        <v>1585</v>
      </c>
      <c r="H124" s="30" t="s">
        <v>1586</v>
      </c>
      <c r="I124" s="36" t="s">
        <v>230</v>
      </c>
      <c r="J124" s="36">
        <v>1</v>
      </c>
      <c r="K124" s="36" t="s">
        <v>93</v>
      </c>
      <c r="L124" s="36">
        <v>53900000</v>
      </c>
      <c r="M124" s="78"/>
      <c r="N124" s="36"/>
      <c r="O124" s="36"/>
      <c r="P124" s="54" t="s">
        <v>180</v>
      </c>
      <c r="Q124" s="24" t="s">
        <v>696</v>
      </c>
      <c r="R124" s="24" t="s">
        <v>697</v>
      </c>
      <c r="S124" s="33" t="s">
        <v>24</v>
      </c>
      <c r="T124" s="35"/>
      <c r="U124" s="32" t="s">
        <v>70</v>
      </c>
    </row>
    <row r="125" spans="1:21" ht="17.25" customHeight="1">
      <c r="A125" s="24">
        <v>2023</v>
      </c>
      <c r="B125" s="24">
        <v>10</v>
      </c>
      <c r="C125" s="33" t="s">
        <v>14</v>
      </c>
      <c r="D125" s="34" t="s">
        <v>1587</v>
      </c>
      <c r="E125" s="33" t="s">
        <v>52</v>
      </c>
      <c r="F125" s="33">
        <v>2610111501</v>
      </c>
      <c r="G125" s="37" t="s">
        <v>1588</v>
      </c>
      <c r="H125" s="33" t="s">
        <v>1589</v>
      </c>
      <c r="I125" s="38" t="s">
        <v>35</v>
      </c>
      <c r="J125" s="38">
        <v>1</v>
      </c>
      <c r="K125" s="38" t="s">
        <v>93</v>
      </c>
      <c r="L125" s="38">
        <v>43100000</v>
      </c>
      <c r="M125" s="38"/>
      <c r="N125" s="38"/>
      <c r="O125" s="38"/>
      <c r="P125" s="54" t="s">
        <v>180</v>
      </c>
      <c r="Q125" s="24" t="s">
        <v>696</v>
      </c>
      <c r="R125" s="24" t="s">
        <v>697</v>
      </c>
      <c r="S125" s="33" t="s">
        <v>24</v>
      </c>
      <c r="T125" s="37"/>
      <c r="U125" s="24" t="s">
        <v>70</v>
      </c>
    </row>
    <row r="126" spans="1:21" ht="17.25" customHeight="1">
      <c r="A126" s="24">
        <v>2023</v>
      </c>
      <c r="B126" s="24">
        <v>10</v>
      </c>
      <c r="C126" s="33" t="s">
        <v>14</v>
      </c>
      <c r="D126" s="34" t="s">
        <v>1590</v>
      </c>
      <c r="E126" s="33" t="s">
        <v>96</v>
      </c>
      <c r="F126" s="33">
        <v>3013150202</v>
      </c>
      <c r="G126" s="37" t="s">
        <v>1219</v>
      </c>
      <c r="H126" s="33" t="s">
        <v>1591</v>
      </c>
      <c r="I126" s="85" t="s">
        <v>547</v>
      </c>
      <c r="J126" s="38">
        <v>334</v>
      </c>
      <c r="K126" s="85" t="s">
        <v>1421</v>
      </c>
      <c r="L126" s="38">
        <v>27498000</v>
      </c>
      <c r="M126" s="38"/>
      <c r="N126" s="78" t="s">
        <v>1223</v>
      </c>
      <c r="O126" s="38"/>
      <c r="P126" s="54" t="s">
        <v>1592</v>
      </c>
      <c r="Q126" s="24" t="s">
        <v>1593</v>
      </c>
      <c r="R126" s="24" t="s">
        <v>1594</v>
      </c>
      <c r="S126" s="33" t="s">
        <v>24</v>
      </c>
      <c r="T126" s="37"/>
      <c r="U126" s="37"/>
    </row>
    <row r="127" spans="1:21" ht="17.25" customHeight="1">
      <c r="A127" s="24">
        <v>2023</v>
      </c>
      <c r="B127" s="24">
        <v>10</v>
      </c>
      <c r="C127" s="33" t="s">
        <v>14</v>
      </c>
      <c r="D127" s="34" t="s">
        <v>1595</v>
      </c>
      <c r="E127" s="33" t="s">
        <v>50</v>
      </c>
      <c r="F127" s="33">
        <v>3012179301</v>
      </c>
      <c r="G127" s="37" t="s">
        <v>1263</v>
      </c>
      <c r="H127" s="33" t="s">
        <v>1596</v>
      </c>
      <c r="I127" s="38" t="s">
        <v>1597</v>
      </c>
      <c r="J127" s="38">
        <v>1</v>
      </c>
      <c r="K127" s="85" t="s">
        <v>1336</v>
      </c>
      <c r="L127" s="38">
        <v>134000000</v>
      </c>
      <c r="M127" s="38"/>
      <c r="N127" s="38"/>
      <c r="O127" s="38"/>
      <c r="P127" s="54" t="s">
        <v>1592</v>
      </c>
      <c r="Q127" s="24" t="s">
        <v>1598</v>
      </c>
      <c r="R127" s="24" t="s">
        <v>1599</v>
      </c>
      <c r="S127" s="33" t="s">
        <v>24</v>
      </c>
      <c r="T127" s="37"/>
      <c r="U127" s="37"/>
    </row>
    <row r="128" spans="1:21" ht="17.25" customHeight="1">
      <c r="A128" s="30">
        <v>2023</v>
      </c>
      <c r="B128" s="30">
        <v>10</v>
      </c>
      <c r="C128" s="30" t="s">
        <v>14</v>
      </c>
      <c r="D128" s="34" t="s">
        <v>1600</v>
      </c>
      <c r="E128" s="30" t="s">
        <v>96</v>
      </c>
      <c r="F128" s="33">
        <v>3015200102</v>
      </c>
      <c r="G128" s="33" t="s">
        <v>1582</v>
      </c>
      <c r="H128" s="33" t="s">
        <v>1601</v>
      </c>
      <c r="I128" s="85" t="s">
        <v>547</v>
      </c>
      <c r="J128" s="189">
        <v>215</v>
      </c>
      <c r="K128" s="85" t="s">
        <v>1269</v>
      </c>
      <c r="L128" s="36">
        <v>26803000</v>
      </c>
      <c r="M128" s="181"/>
      <c r="N128" s="78" t="s">
        <v>1223</v>
      </c>
      <c r="O128" s="36"/>
      <c r="P128" s="54" t="s">
        <v>699</v>
      </c>
      <c r="Q128" s="30" t="s">
        <v>1602</v>
      </c>
      <c r="R128" s="32" t="s">
        <v>1603</v>
      </c>
      <c r="S128" s="30"/>
      <c r="T128" s="35"/>
      <c r="U128" s="35"/>
    </row>
    <row r="129" spans="1:21" ht="17.25" customHeight="1">
      <c r="A129" s="24">
        <v>2023</v>
      </c>
      <c r="B129" s="24">
        <v>10</v>
      </c>
      <c r="C129" s="33" t="s">
        <v>14</v>
      </c>
      <c r="D129" s="34" t="s">
        <v>1604</v>
      </c>
      <c r="E129" s="33" t="s">
        <v>96</v>
      </c>
      <c r="F129" s="33">
        <v>3010161901</v>
      </c>
      <c r="G129" s="33" t="s">
        <v>1605</v>
      </c>
      <c r="H129" s="33" t="s">
        <v>1606</v>
      </c>
      <c r="I129" s="85" t="s">
        <v>547</v>
      </c>
      <c r="J129" s="103">
        <v>19.436</v>
      </c>
      <c r="K129" s="85" t="s">
        <v>1543</v>
      </c>
      <c r="L129" s="38">
        <v>20801000</v>
      </c>
      <c r="M129" s="38"/>
      <c r="N129" s="38"/>
      <c r="O129" s="78" t="s">
        <v>1223</v>
      </c>
      <c r="P129" s="54" t="s">
        <v>699</v>
      </c>
      <c r="Q129" s="24" t="s">
        <v>1607</v>
      </c>
      <c r="R129" s="24" t="s">
        <v>1608</v>
      </c>
      <c r="S129" s="33"/>
      <c r="T129" s="37"/>
      <c r="U129" s="37"/>
    </row>
    <row r="130" spans="1:21" ht="17.25" customHeight="1">
      <c r="A130" s="32">
        <v>2023</v>
      </c>
      <c r="B130" s="32">
        <v>10</v>
      </c>
      <c r="C130" s="30" t="s">
        <v>14</v>
      </c>
      <c r="D130" s="34" t="s">
        <v>1604</v>
      </c>
      <c r="E130" s="30" t="s">
        <v>96</v>
      </c>
      <c r="F130" s="30">
        <v>3011150501</v>
      </c>
      <c r="G130" s="30" t="s">
        <v>1228</v>
      </c>
      <c r="H130" s="30" t="s">
        <v>1520</v>
      </c>
      <c r="I130" s="78" t="s">
        <v>547</v>
      </c>
      <c r="J130" s="102">
        <v>263</v>
      </c>
      <c r="K130" s="85" t="s">
        <v>1342</v>
      </c>
      <c r="L130" s="36">
        <v>24836000</v>
      </c>
      <c r="M130" s="36"/>
      <c r="N130" s="78" t="s">
        <v>1223</v>
      </c>
      <c r="O130" s="36"/>
      <c r="P130" s="54" t="s">
        <v>699</v>
      </c>
      <c r="Q130" s="32" t="s">
        <v>1607</v>
      </c>
      <c r="R130" s="32" t="s">
        <v>1608</v>
      </c>
      <c r="S130" s="30"/>
      <c r="T130" s="35"/>
      <c r="U130" s="35"/>
    </row>
    <row r="131" spans="1:21" ht="17.25" customHeight="1">
      <c r="A131" s="24">
        <v>2023</v>
      </c>
      <c r="B131" s="24">
        <v>10</v>
      </c>
      <c r="C131" s="33" t="s">
        <v>14</v>
      </c>
      <c r="D131" s="34" t="s">
        <v>1609</v>
      </c>
      <c r="E131" s="33" t="s">
        <v>96</v>
      </c>
      <c r="F131" s="33">
        <v>3011150501</v>
      </c>
      <c r="G131" s="33" t="s">
        <v>1228</v>
      </c>
      <c r="H131" s="33" t="s">
        <v>1520</v>
      </c>
      <c r="I131" s="85" t="s">
        <v>547</v>
      </c>
      <c r="J131" s="103">
        <v>318</v>
      </c>
      <c r="K131" s="85" t="s">
        <v>1342</v>
      </c>
      <c r="L131" s="38">
        <v>29229780</v>
      </c>
      <c r="M131" s="38"/>
      <c r="N131" s="78" t="s">
        <v>1223</v>
      </c>
      <c r="O131" s="38"/>
      <c r="P131" s="54" t="s">
        <v>699</v>
      </c>
      <c r="Q131" s="24" t="s">
        <v>1610</v>
      </c>
      <c r="R131" s="24" t="s">
        <v>1611</v>
      </c>
      <c r="S131" s="33"/>
      <c r="T131" s="37"/>
      <c r="U131" s="37"/>
    </row>
    <row r="132" spans="1:21" ht="17.25" customHeight="1">
      <c r="A132" s="32">
        <v>2023</v>
      </c>
      <c r="B132" s="32">
        <v>10</v>
      </c>
      <c r="C132" s="30" t="s">
        <v>14</v>
      </c>
      <c r="D132" s="29" t="s">
        <v>1609</v>
      </c>
      <c r="E132" s="30" t="s">
        <v>96</v>
      </c>
      <c r="F132" s="30">
        <v>3010161901</v>
      </c>
      <c r="G132" s="30" t="s">
        <v>1605</v>
      </c>
      <c r="H132" s="30" t="s">
        <v>1606</v>
      </c>
      <c r="I132" s="78" t="s">
        <v>547</v>
      </c>
      <c r="J132" s="102">
        <v>19</v>
      </c>
      <c r="K132" s="78" t="s">
        <v>1543</v>
      </c>
      <c r="L132" s="36">
        <v>20801000</v>
      </c>
      <c r="M132" s="36"/>
      <c r="N132" s="183"/>
      <c r="O132" s="78" t="s">
        <v>1223</v>
      </c>
      <c r="P132" s="58" t="s">
        <v>699</v>
      </c>
      <c r="Q132" s="32" t="s">
        <v>1610</v>
      </c>
      <c r="R132" s="32" t="s">
        <v>1611</v>
      </c>
      <c r="S132" s="30"/>
      <c r="T132" s="35"/>
      <c r="U132" s="35"/>
    </row>
    <row r="133" spans="1:21" ht="17.25" customHeight="1">
      <c r="A133" s="24">
        <v>2023</v>
      </c>
      <c r="B133" s="24">
        <v>10</v>
      </c>
      <c r="C133" s="33" t="s">
        <v>14</v>
      </c>
      <c r="D133" s="34" t="s">
        <v>1612</v>
      </c>
      <c r="E133" s="33" t="s">
        <v>676</v>
      </c>
      <c r="F133" s="30">
        <v>3912100104</v>
      </c>
      <c r="G133" s="33" t="s">
        <v>1613</v>
      </c>
      <c r="H133" s="33" t="s">
        <v>1614</v>
      </c>
      <c r="I133" s="85" t="s">
        <v>620</v>
      </c>
      <c r="J133" s="103">
        <v>2</v>
      </c>
      <c r="K133" s="85" t="s">
        <v>1440</v>
      </c>
      <c r="L133" s="38">
        <v>48358000</v>
      </c>
      <c r="M133" s="38"/>
      <c r="N133" s="190"/>
      <c r="O133" s="38"/>
      <c r="P133" s="54" t="s">
        <v>699</v>
      </c>
      <c r="Q133" s="24" t="s">
        <v>703</v>
      </c>
      <c r="R133" s="24" t="s">
        <v>704</v>
      </c>
      <c r="S133" s="33"/>
      <c r="T133" s="37"/>
      <c r="U133" s="37" t="s">
        <v>70</v>
      </c>
    </row>
    <row r="134" spans="1:21" ht="17.25" customHeight="1">
      <c r="A134" s="24">
        <v>2023</v>
      </c>
      <c r="B134" s="24">
        <v>10</v>
      </c>
      <c r="C134" s="30" t="s">
        <v>14</v>
      </c>
      <c r="D134" s="34" t="s">
        <v>1615</v>
      </c>
      <c r="E134" s="33" t="s">
        <v>676</v>
      </c>
      <c r="F134" s="30">
        <v>4015157002</v>
      </c>
      <c r="G134" s="30" t="s">
        <v>1616</v>
      </c>
      <c r="H134" s="30" t="s">
        <v>1617</v>
      </c>
      <c r="I134" s="78" t="s">
        <v>1618</v>
      </c>
      <c r="J134" s="102">
        <v>1</v>
      </c>
      <c r="K134" s="78" t="s">
        <v>1336</v>
      </c>
      <c r="L134" s="36">
        <v>90000000</v>
      </c>
      <c r="M134" s="38"/>
      <c r="N134" s="190"/>
      <c r="O134" s="38"/>
      <c r="P134" s="54" t="s">
        <v>699</v>
      </c>
      <c r="Q134" s="24" t="s">
        <v>700</v>
      </c>
      <c r="R134" s="24" t="s">
        <v>701</v>
      </c>
      <c r="S134" s="33"/>
      <c r="T134" s="37"/>
      <c r="U134" s="37" t="s">
        <v>1619</v>
      </c>
    </row>
    <row r="135" spans="1:21" ht="17.25" customHeight="1">
      <c r="A135" s="32">
        <v>2023</v>
      </c>
      <c r="B135" s="24">
        <v>10</v>
      </c>
      <c r="C135" s="30" t="s">
        <v>14</v>
      </c>
      <c r="D135" s="34" t="s">
        <v>1620</v>
      </c>
      <c r="E135" s="33" t="s">
        <v>676</v>
      </c>
      <c r="F135" s="30">
        <v>3019160101</v>
      </c>
      <c r="G135" s="30" t="s">
        <v>1621</v>
      </c>
      <c r="H135" s="30" t="s">
        <v>1410</v>
      </c>
      <c r="I135" s="78" t="s">
        <v>62</v>
      </c>
      <c r="J135" s="102">
        <v>1</v>
      </c>
      <c r="K135" s="78" t="s">
        <v>1336</v>
      </c>
      <c r="L135" s="36">
        <v>36000000</v>
      </c>
      <c r="M135" s="36"/>
      <c r="N135" s="190"/>
      <c r="O135" s="36"/>
      <c r="P135" s="54" t="s">
        <v>699</v>
      </c>
      <c r="Q135" s="24" t="s">
        <v>1073</v>
      </c>
      <c r="R135" s="24" t="s">
        <v>1074</v>
      </c>
      <c r="S135" s="33"/>
      <c r="T135" s="35"/>
      <c r="U135" s="35" t="s">
        <v>70</v>
      </c>
    </row>
    <row r="136" spans="1:21" ht="17.25" customHeight="1">
      <c r="A136" s="32">
        <v>2023</v>
      </c>
      <c r="B136" s="24">
        <v>10</v>
      </c>
      <c r="C136" s="30" t="s">
        <v>14</v>
      </c>
      <c r="D136" s="34" t="s">
        <v>1622</v>
      </c>
      <c r="E136" s="33" t="s">
        <v>96</v>
      </c>
      <c r="F136" s="30">
        <v>3015200102</v>
      </c>
      <c r="G136" s="30" t="s">
        <v>350</v>
      </c>
      <c r="H136" s="30" t="s">
        <v>1410</v>
      </c>
      <c r="I136" s="78" t="s">
        <v>62</v>
      </c>
      <c r="J136" s="102">
        <v>1</v>
      </c>
      <c r="K136" s="78" t="s">
        <v>1336</v>
      </c>
      <c r="L136" s="36">
        <v>28100000</v>
      </c>
      <c r="M136" s="36"/>
      <c r="N136" s="78" t="s">
        <v>1223</v>
      </c>
      <c r="O136" s="36"/>
      <c r="P136" s="54" t="s">
        <v>699</v>
      </c>
      <c r="Q136" s="24" t="s">
        <v>1073</v>
      </c>
      <c r="R136" s="24" t="s">
        <v>1074</v>
      </c>
      <c r="S136" s="33"/>
      <c r="T136" s="35"/>
      <c r="U136" s="35"/>
    </row>
    <row r="137" spans="1:21" ht="17.25" customHeight="1">
      <c r="A137" s="32">
        <v>2023</v>
      </c>
      <c r="B137" s="24">
        <v>10</v>
      </c>
      <c r="C137" s="30" t="s">
        <v>14</v>
      </c>
      <c r="D137" s="34" t="s">
        <v>1623</v>
      </c>
      <c r="E137" s="33" t="s">
        <v>96</v>
      </c>
      <c r="F137" s="30">
        <v>3012179301</v>
      </c>
      <c r="G137" s="30" t="s">
        <v>1624</v>
      </c>
      <c r="H137" s="30" t="s">
        <v>1410</v>
      </c>
      <c r="I137" s="78" t="s">
        <v>62</v>
      </c>
      <c r="J137" s="102">
        <v>1</v>
      </c>
      <c r="K137" s="78" t="s">
        <v>1336</v>
      </c>
      <c r="L137" s="36">
        <v>52400000</v>
      </c>
      <c r="M137" s="36"/>
      <c r="N137" s="78" t="s">
        <v>1223</v>
      </c>
      <c r="O137" s="36"/>
      <c r="P137" s="54" t="s">
        <v>699</v>
      </c>
      <c r="Q137" s="24" t="s">
        <v>1073</v>
      </c>
      <c r="R137" s="24" t="s">
        <v>1074</v>
      </c>
      <c r="S137" s="33"/>
      <c r="T137" s="35"/>
      <c r="U137" s="35"/>
    </row>
    <row r="138" spans="1:21" ht="17.25" customHeight="1">
      <c r="A138" s="24">
        <v>2023</v>
      </c>
      <c r="B138" s="24">
        <v>10</v>
      </c>
      <c r="C138" s="33" t="s">
        <v>14</v>
      </c>
      <c r="D138" s="34" t="s">
        <v>1625</v>
      </c>
      <c r="E138" s="33" t="s">
        <v>96</v>
      </c>
      <c r="F138" s="33">
        <v>5611210201</v>
      </c>
      <c r="G138" s="33" t="s">
        <v>1626</v>
      </c>
      <c r="H138" s="33" t="s">
        <v>507</v>
      </c>
      <c r="I138" s="85" t="s">
        <v>62</v>
      </c>
      <c r="J138" s="103">
        <v>28</v>
      </c>
      <c r="K138" s="85" t="s">
        <v>98</v>
      </c>
      <c r="L138" s="38">
        <v>11200000</v>
      </c>
      <c r="M138" s="38"/>
      <c r="N138" s="78" t="s">
        <v>1223</v>
      </c>
      <c r="O138" s="38"/>
      <c r="P138" s="54" t="s">
        <v>1627</v>
      </c>
      <c r="Q138" s="24" t="s">
        <v>1628</v>
      </c>
      <c r="R138" s="24" t="s">
        <v>1629</v>
      </c>
      <c r="S138" s="33"/>
      <c r="T138" s="35"/>
      <c r="U138" s="37"/>
    </row>
    <row r="139" spans="1:21" ht="17.25" customHeight="1">
      <c r="A139" s="32">
        <v>2023</v>
      </c>
      <c r="B139" s="32">
        <v>10</v>
      </c>
      <c r="C139" s="30" t="s">
        <v>14</v>
      </c>
      <c r="D139" s="34" t="s">
        <v>1630</v>
      </c>
      <c r="E139" s="30" t="s">
        <v>676</v>
      </c>
      <c r="F139" s="30">
        <v>5512190401</v>
      </c>
      <c r="G139" s="30" t="s">
        <v>1631</v>
      </c>
      <c r="H139" s="30" t="s">
        <v>1410</v>
      </c>
      <c r="I139" s="78" t="s">
        <v>62</v>
      </c>
      <c r="J139" s="102">
        <v>46</v>
      </c>
      <c r="K139" s="78" t="s">
        <v>1239</v>
      </c>
      <c r="L139" s="36">
        <v>21148000</v>
      </c>
      <c r="M139" s="36"/>
      <c r="N139" s="36"/>
      <c r="O139" s="38"/>
      <c r="P139" s="58" t="s">
        <v>1627</v>
      </c>
      <c r="Q139" s="24" t="s">
        <v>1628</v>
      </c>
      <c r="R139" s="24" t="s">
        <v>1629</v>
      </c>
      <c r="S139" s="30"/>
      <c r="T139" s="35"/>
      <c r="U139" s="35" t="s">
        <v>70</v>
      </c>
    </row>
    <row r="140" spans="1:21" ht="17.25" customHeight="1">
      <c r="A140" s="32">
        <v>2023</v>
      </c>
      <c r="B140" s="32">
        <v>10</v>
      </c>
      <c r="C140" s="30" t="s">
        <v>14</v>
      </c>
      <c r="D140" s="34" t="s">
        <v>1632</v>
      </c>
      <c r="E140" s="30" t="s">
        <v>676</v>
      </c>
      <c r="F140" s="30">
        <v>5512190301</v>
      </c>
      <c r="G140" s="30" t="s">
        <v>1633</v>
      </c>
      <c r="H140" s="30" t="s">
        <v>1410</v>
      </c>
      <c r="I140" s="78" t="s">
        <v>62</v>
      </c>
      <c r="J140" s="102">
        <v>1</v>
      </c>
      <c r="K140" s="78" t="s">
        <v>1336</v>
      </c>
      <c r="L140" s="36">
        <v>19800000</v>
      </c>
      <c r="M140" s="36"/>
      <c r="N140" s="36"/>
      <c r="O140" s="36"/>
      <c r="P140" s="58" t="s">
        <v>1627</v>
      </c>
      <c r="Q140" s="24" t="s">
        <v>1628</v>
      </c>
      <c r="R140" s="24" t="s">
        <v>1629</v>
      </c>
      <c r="S140" s="30"/>
      <c r="T140" s="35"/>
      <c r="U140" s="35" t="s">
        <v>70</v>
      </c>
    </row>
    <row r="141" spans="1:21" ht="17.25" customHeight="1">
      <c r="A141" s="32">
        <v>2023</v>
      </c>
      <c r="B141" s="30">
        <v>10</v>
      </c>
      <c r="C141" s="30" t="s">
        <v>14</v>
      </c>
      <c r="D141" s="34" t="s">
        <v>1634</v>
      </c>
      <c r="E141" s="30" t="s">
        <v>96</v>
      </c>
      <c r="F141" s="30">
        <v>3015200102</v>
      </c>
      <c r="G141" s="30" t="s">
        <v>1582</v>
      </c>
      <c r="H141" s="30" t="s">
        <v>1635</v>
      </c>
      <c r="I141" s="78" t="s">
        <v>1636</v>
      </c>
      <c r="J141" s="78">
        <v>1</v>
      </c>
      <c r="K141" s="78" t="s">
        <v>1336</v>
      </c>
      <c r="L141" s="78">
        <v>34028000</v>
      </c>
      <c r="M141" s="36"/>
      <c r="N141" s="78" t="s">
        <v>1223</v>
      </c>
      <c r="O141" s="36"/>
      <c r="P141" s="58" t="s">
        <v>179</v>
      </c>
      <c r="Q141" s="24" t="s">
        <v>706</v>
      </c>
      <c r="R141" s="24" t="s">
        <v>707</v>
      </c>
      <c r="S141" s="30" t="s">
        <v>24</v>
      </c>
      <c r="T141" s="35"/>
      <c r="U141" s="35"/>
    </row>
    <row r="142" spans="1:21" ht="17.25" customHeight="1">
      <c r="A142" s="24">
        <v>2023</v>
      </c>
      <c r="B142" s="33">
        <v>10</v>
      </c>
      <c r="C142" s="33" t="s">
        <v>14</v>
      </c>
      <c r="D142" s="34" t="s">
        <v>1637</v>
      </c>
      <c r="E142" s="30" t="s">
        <v>96</v>
      </c>
      <c r="F142" s="33">
        <v>4920169701</v>
      </c>
      <c r="G142" s="33" t="s">
        <v>1638</v>
      </c>
      <c r="H142" s="33" t="s">
        <v>1639</v>
      </c>
      <c r="I142" s="85" t="s">
        <v>1640</v>
      </c>
      <c r="J142" s="85">
        <v>1</v>
      </c>
      <c r="K142" s="85" t="s">
        <v>1336</v>
      </c>
      <c r="L142" s="85">
        <v>13916000</v>
      </c>
      <c r="M142" s="190"/>
      <c r="N142" s="85" t="s">
        <v>1223</v>
      </c>
      <c r="O142" s="190"/>
      <c r="P142" s="54" t="s">
        <v>179</v>
      </c>
      <c r="Q142" s="24" t="s">
        <v>1641</v>
      </c>
      <c r="R142" s="24" t="s">
        <v>1642</v>
      </c>
      <c r="S142" s="33" t="s">
        <v>24</v>
      </c>
      <c r="T142" s="37"/>
      <c r="U142" s="37"/>
    </row>
    <row r="143" spans="1:21" ht="17.25" customHeight="1">
      <c r="A143" s="24">
        <v>2023</v>
      </c>
      <c r="B143" s="24">
        <v>10</v>
      </c>
      <c r="C143" s="33" t="s">
        <v>15</v>
      </c>
      <c r="D143" s="34" t="s">
        <v>1643</v>
      </c>
      <c r="E143" s="33" t="s">
        <v>1266</v>
      </c>
      <c r="F143" s="33">
        <v>3010161901</v>
      </c>
      <c r="G143" s="37" t="s">
        <v>1346</v>
      </c>
      <c r="H143" s="37" t="s">
        <v>1644</v>
      </c>
      <c r="I143" s="38" t="s">
        <v>1645</v>
      </c>
      <c r="J143" s="38">
        <v>205.33699999999999</v>
      </c>
      <c r="K143" s="38" t="s">
        <v>1543</v>
      </c>
      <c r="L143" s="38">
        <v>213249904</v>
      </c>
      <c r="M143" s="38"/>
      <c r="N143" s="85"/>
      <c r="O143" s="38" t="s">
        <v>227</v>
      </c>
      <c r="P143" s="54" t="s">
        <v>715</v>
      </c>
      <c r="Q143" s="24" t="s">
        <v>716</v>
      </c>
      <c r="R143" s="24" t="s">
        <v>717</v>
      </c>
      <c r="S143" s="33" t="s">
        <v>24</v>
      </c>
      <c r="T143" s="37"/>
      <c r="U143" s="37"/>
    </row>
    <row r="144" spans="1:21" ht="17.25" customHeight="1">
      <c r="A144" s="24">
        <v>2023</v>
      </c>
      <c r="B144" s="24">
        <v>10</v>
      </c>
      <c r="C144" s="33" t="s">
        <v>15</v>
      </c>
      <c r="D144" s="34" t="s">
        <v>1643</v>
      </c>
      <c r="E144" s="33" t="s">
        <v>1266</v>
      </c>
      <c r="F144" s="33">
        <v>3011150501</v>
      </c>
      <c r="G144" s="37" t="s">
        <v>1228</v>
      </c>
      <c r="H144" s="37" t="s">
        <v>1646</v>
      </c>
      <c r="I144" s="38" t="s">
        <v>1645</v>
      </c>
      <c r="J144" s="38">
        <v>1100</v>
      </c>
      <c r="K144" s="38" t="s">
        <v>1230</v>
      </c>
      <c r="L144" s="38">
        <v>76896000</v>
      </c>
      <c r="M144" s="38"/>
      <c r="N144" s="85" t="s">
        <v>1223</v>
      </c>
      <c r="O144" s="38"/>
      <c r="P144" s="54" t="s">
        <v>715</v>
      </c>
      <c r="Q144" s="24" t="s">
        <v>716</v>
      </c>
      <c r="R144" s="24" t="s">
        <v>717</v>
      </c>
      <c r="S144" s="33" t="s">
        <v>24</v>
      </c>
      <c r="T144" s="37"/>
      <c r="U144" s="37"/>
    </row>
    <row r="145" spans="1:21" ht="17.25" customHeight="1">
      <c r="A145" s="32">
        <v>2023</v>
      </c>
      <c r="B145" s="32">
        <v>10</v>
      </c>
      <c r="C145" s="30" t="s">
        <v>15</v>
      </c>
      <c r="D145" s="29" t="s">
        <v>1647</v>
      </c>
      <c r="E145" s="30" t="s">
        <v>1266</v>
      </c>
      <c r="F145" s="30">
        <v>3010161901</v>
      </c>
      <c r="G145" s="35" t="s">
        <v>1346</v>
      </c>
      <c r="H145" s="35" t="s">
        <v>1644</v>
      </c>
      <c r="I145" s="36" t="s">
        <v>1648</v>
      </c>
      <c r="J145" s="36">
        <v>8.2050000000000001</v>
      </c>
      <c r="K145" s="36" t="s">
        <v>1543</v>
      </c>
      <c r="L145" s="36">
        <v>8571852</v>
      </c>
      <c r="M145" s="36"/>
      <c r="N145" s="85"/>
      <c r="O145" s="36" t="s">
        <v>227</v>
      </c>
      <c r="P145" s="58" t="s">
        <v>715</v>
      </c>
      <c r="Q145" s="32" t="s">
        <v>716</v>
      </c>
      <c r="R145" s="32" t="s">
        <v>717</v>
      </c>
      <c r="S145" s="30" t="s">
        <v>24</v>
      </c>
      <c r="T145" s="35"/>
      <c r="U145" s="35"/>
    </row>
    <row r="146" spans="1:21" ht="17.25" customHeight="1">
      <c r="A146" s="32">
        <v>2023</v>
      </c>
      <c r="B146" s="32">
        <v>10</v>
      </c>
      <c r="C146" s="30" t="s">
        <v>15</v>
      </c>
      <c r="D146" s="29" t="s">
        <v>1647</v>
      </c>
      <c r="E146" s="30" t="s">
        <v>1266</v>
      </c>
      <c r="F146" s="30">
        <v>4014178201</v>
      </c>
      <c r="G146" s="35" t="s">
        <v>1649</v>
      </c>
      <c r="H146" s="35" t="s">
        <v>1650</v>
      </c>
      <c r="I146" s="36" t="s">
        <v>1651</v>
      </c>
      <c r="J146" s="36">
        <v>1278</v>
      </c>
      <c r="K146" s="36" t="s">
        <v>1235</v>
      </c>
      <c r="L146" s="36">
        <v>232126550</v>
      </c>
      <c r="M146" s="38"/>
      <c r="N146" s="78" t="s">
        <v>1223</v>
      </c>
      <c r="O146" s="36"/>
      <c r="P146" s="58" t="s">
        <v>715</v>
      </c>
      <c r="Q146" s="32" t="s">
        <v>716</v>
      </c>
      <c r="R146" s="32" t="s">
        <v>717</v>
      </c>
      <c r="S146" s="30" t="s">
        <v>24</v>
      </c>
      <c r="T146" s="35"/>
      <c r="U146" s="35"/>
    </row>
    <row r="147" spans="1:21" ht="17.25" customHeight="1">
      <c r="A147" s="32">
        <v>2023</v>
      </c>
      <c r="B147" s="32">
        <v>10</v>
      </c>
      <c r="C147" s="30" t="s">
        <v>15</v>
      </c>
      <c r="D147" s="29" t="s">
        <v>1647</v>
      </c>
      <c r="E147" s="30" t="s">
        <v>1266</v>
      </c>
      <c r="F147" s="30">
        <v>2411181001</v>
      </c>
      <c r="G147" s="35" t="s">
        <v>1652</v>
      </c>
      <c r="H147" s="35" t="s">
        <v>1653</v>
      </c>
      <c r="I147" s="36" t="s">
        <v>1652</v>
      </c>
      <c r="J147" s="36">
        <v>2</v>
      </c>
      <c r="K147" s="36" t="s">
        <v>1654</v>
      </c>
      <c r="L147" s="36">
        <v>91270212</v>
      </c>
      <c r="M147" s="36"/>
      <c r="N147" s="78" t="s">
        <v>1223</v>
      </c>
      <c r="O147" s="36"/>
      <c r="P147" s="58" t="s">
        <v>715</v>
      </c>
      <c r="Q147" s="32" t="s">
        <v>716</v>
      </c>
      <c r="R147" s="32" t="s">
        <v>717</v>
      </c>
      <c r="S147" s="30" t="s">
        <v>24</v>
      </c>
      <c r="T147" s="35"/>
      <c r="U147" s="35"/>
    </row>
    <row r="148" spans="1:21" ht="17.25" customHeight="1">
      <c r="A148" s="32">
        <v>2023</v>
      </c>
      <c r="B148" s="32">
        <v>10</v>
      </c>
      <c r="C148" s="30" t="s">
        <v>15</v>
      </c>
      <c r="D148" s="29" t="s">
        <v>1655</v>
      </c>
      <c r="E148" s="30" t="s">
        <v>1266</v>
      </c>
      <c r="F148" s="33">
        <v>3013150201</v>
      </c>
      <c r="G148" s="35" t="s">
        <v>1656</v>
      </c>
      <c r="H148" s="35" t="s">
        <v>1657</v>
      </c>
      <c r="I148" s="36" t="s">
        <v>1658</v>
      </c>
      <c r="J148" s="36">
        <v>1105</v>
      </c>
      <c r="K148" s="36" t="s">
        <v>1421</v>
      </c>
      <c r="L148" s="36">
        <v>15145900</v>
      </c>
      <c r="M148" s="36"/>
      <c r="N148" s="78" t="s">
        <v>1223</v>
      </c>
      <c r="O148" s="38"/>
      <c r="P148" s="58" t="s">
        <v>715</v>
      </c>
      <c r="Q148" s="32" t="s">
        <v>1659</v>
      </c>
      <c r="R148" s="32" t="s">
        <v>1660</v>
      </c>
      <c r="S148" s="30" t="s">
        <v>24</v>
      </c>
      <c r="T148" s="35"/>
      <c r="U148" s="35"/>
    </row>
    <row r="149" spans="1:21" ht="17.25" customHeight="1">
      <c r="A149" s="24">
        <v>2023</v>
      </c>
      <c r="B149" s="24">
        <v>10</v>
      </c>
      <c r="C149" s="33" t="s">
        <v>14</v>
      </c>
      <c r="D149" s="34" t="s">
        <v>1661</v>
      </c>
      <c r="E149" s="33" t="s">
        <v>548</v>
      </c>
      <c r="F149" s="33">
        <v>3015200105</v>
      </c>
      <c r="G149" s="37" t="s">
        <v>1662</v>
      </c>
      <c r="H149" s="37" t="s">
        <v>1663</v>
      </c>
      <c r="I149" s="38" t="s">
        <v>547</v>
      </c>
      <c r="J149" s="38">
        <v>147.5</v>
      </c>
      <c r="K149" s="38" t="s">
        <v>1269</v>
      </c>
      <c r="L149" s="38">
        <v>38350000</v>
      </c>
      <c r="M149" s="38"/>
      <c r="N149" s="78" t="s">
        <v>1223</v>
      </c>
      <c r="O149" s="38"/>
      <c r="P149" s="54" t="s">
        <v>715</v>
      </c>
      <c r="Q149" s="24" t="s">
        <v>1664</v>
      </c>
      <c r="R149" s="24" t="s">
        <v>1665</v>
      </c>
      <c r="S149" s="33" t="s">
        <v>24</v>
      </c>
      <c r="T149" s="37"/>
      <c r="U149" s="37"/>
    </row>
    <row r="150" spans="1:21" ht="17.25" customHeight="1">
      <c r="A150" s="32">
        <v>2023</v>
      </c>
      <c r="B150" s="32">
        <v>10</v>
      </c>
      <c r="C150" s="30" t="s">
        <v>14</v>
      </c>
      <c r="D150" s="29" t="s">
        <v>1666</v>
      </c>
      <c r="E150" s="30" t="s">
        <v>96</v>
      </c>
      <c r="F150" s="30">
        <v>3017169801</v>
      </c>
      <c r="G150" s="35" t="s">
        <v>326</v>
      </c>
      <c r="H150" s="30" t="s">
        <v>1667</v>
      </c>
      <c r="I150" s="36" t="s">
        <v>17</v>
      </c>
      <c r="J150" s="36">
        <v>2514</v>
      </c>
      <c r="K150" s="38" t="s">
        <v>1668</v>
      </c>
      <c r="L150" s="36">
        <v>38140300</v>
      </c>
      <c r="M150" s="36"/>
      <c r="N150" s="78" t="s">
        <v>1223</v>
      </c>
      <c r="O150" s="36"/>
      <c r="P150" s="54" t="s">
        <v>1669</v>
      </c>
      <c r="Q150" s="24" t="s">
        <v>1670</v>
      </c>
      <c r="R150" s="24" t="s">
        <v>1671</v>
      </c>
      <c r="S150" s="33" t="s">
        <v>24</v>
      </c>
      <c r="T150" s="35"/>
      <c r="U150" s="35"/>
    </row>
    <row r="151" spans="1:21" ht="17.25" customHeight="1">
      <c r="A151" s="32">
        <v>2023</v>
      </c>
      <c r="B151" s="32">
        <v>10</v>
      </c>
      <c r="C151" s="30" t="s">
        <v>14</v>
      </c>
      <c r="D151" s="29" t="s">
        <v>1672</v>
      </c>
      <c r="E151" s="30" t="s">
        <v>89</v>
      </c>
      <c r="F151" s="30">
        <v>4014219702</v>
      </c>
      <c r="G151" s="35" t="s">
        <v>1673</v>
      </c>
      <c r="H151" s="30" t="s">
        <v>1674</v>
      </c>
      <c r="I151" s="36" t="s">
        <v>547</v>
      </c>
      <c r="J151" s="104">
        <v>3.5</v>
      </c>
      <c r="K151" s="36" t="s">
        <v>1675</v>
      </c>
      <c r="L151" s="36">
        <v>370000000</v>
      </c>
      <c r="M151" s="36"/>
      <c r="N151" s="78" t="s">
        <v>1223</v>
      </c>
      <c r="O151" s="36"/>
      <c r="P151" s="54" t="s">
        <v>1676</v>
      </c>
      <c r="Q151" s="24" t="s">
        <v>1677</v>
      </c>
      <c r="R151" s="24" t="s">
        <v>1678</v>
      </c>
      <c r="S151" s="33" t="s">
        <v>44</v>
      </c>
      <c r="T151" s="35"/>
      <c r="U151" s="35"/>
    </row>
    <row r="152" spans="1:21" ht="17.25" customHeight="1">
      <c r="A152" s="32">
        <v>2023</v>
      </c>
      <c r="B152" s="32">
        <v>10</v>
      </c>
      <c r="C152" s="30" t="s">
        <v>14</v>
      </c>
      <c r="D152" s="29" t="s">
        <v>1679</v>
      </c>
      <c r="E152" s="30" t="s">
        <v>89</v>
      </c>
      <c r="F152" s="30">
        <v>2411181001</v>
      </c>
      <c r="G152" s="35" t="s">
        <v>1652</v>
      </c>
      <c r="H152" s="35" t="s">
        <v>1680</v>
      </c>
      <c r="I152" s="36" t="s">
        <v>547</v>
      </c>
      <c r="J152" s="36">
        <v>8</v>
      </c>
      <c r="K152" s="36" t="s">
        <v>1239</v>
      </c>
      <c r="L152" s="36">
        <v>360000000</v>
      </c>
      <c r="M152" s="36"/>
      <c r="N152" s="78" t="s">
        <v>1223</v>
      </c>
      <c r="O152" s="36"/>
      <c r="P152" s="54" t="s">
        <v>1676</v>
      </c>
      <c r="Q152" s="24" t="s">
        <v>1677</v>
      </c>
      <c r="R152" s="24" t="s">
        <v>1678</v>
      </c>
      <c r="S152" s="33" t="s">
        <v>1576</v>
      </c>
      <c r="T152" s="35"/>
      <c r="U152" s="35"/>
    </row>
    <row r="153" spans="1:21" ht="17.25" customHeight="1">
      <c r="A153" s="32">
        <v>2023</v>
      </c>
      <c r="B153" s="32">
        <v>10</v>
      </c>
      <c r="C153" s="65" t="s">
        <v>14</v>
      </c>
      <c r="D153" s="29" t="s">
        <v>1681</v>
      </c>
      <c r="E153" s="30" t="s">
        <v>96</v>
      </c>
      <c r="F153" s="30">
        <v>4014218902</v>
      </c>
      <c r="G153" s="30" t="s">
        <v>1682</v>
      </c>
      <c r="H153" s="35" t="s">
        <v>1683</v>
      </c>
      <c r="I153" s="78" t="s">
        <v>547</v>
      </c>
      <c r="J153" s="78">
        <v>60</v>
      </c>
      <c r="K153" s="78" t="s">
        <v>1314</v>
      </c>
      <c r="L153" s="36">
        <v>22994900</v>
      </c>
      <c r="M153" s="36"/>
      <c r="N153" s="78" t="s">
        <v>1223</v>
      </c>
      <c r="O153" s="183"/>
      <c r="P153" s="212" t="s">
        <v>313</v>
      </c>
      <c r="Q153" s="24" t="s">
        <v>1684</v>
      </c>
      <c r="R153" s="24" t="s">
        <v>1685</v>
      </c>
      <c r="S153" s="33" t="s">
        <v>24</v>
      </c>
      <c r="T153" s="30"/>
      <c r="U153" s="35"/>
    </row>
    <row r="154" spans="1:21" ht="17.25" customHeight="1">
      <c r="A154" s="32">
        <v>2023</v>
      </c>
      <c r="B154" s="32">
        <v>10</v>
      </c>
      <c r="C154" s="30" t="s">
        <v>14</v>
      </c>
      <c r="D154" s="29" t="s">
        <v>1686</v>
      </c>
      <c r="E154" s="30" t="s">
        <v>96</v>
      </c>
      <c r="F154" s="30">
        <v>3015200101</v>
      </c>
      <c r="G154" s="35" t="s">
        <v>112</v>
      </c>
      <c r="H154" s="35" t="s">
        <v>381</v>
      </c>
      <c r="I154" s="36" t="s">
        <v>382</v>
      </c>
      <c r="J154" s="36">
        <v>123</v>
      </c>
      <c r="K154" s="36" t="s">
        <v>238</v>
      </c>
      <c r="L154" s="36">
        <v>53505000</v>
      </c>
      <c r="M154" s="36"/>
      <c r="N154" s="78" t="s">
        <v>1223</v>
      </c>
      <c r="O154" s="183"/>
      <c r="P154" s="212" t="s">
        <v>313</v>
      </c>
      <c r="Q154" s="24" t="s">
        <v>314</v>
      </c>
      <c r="R154" s="24" t="s">
        <v>315</v>
      </c>
      <c r="S154" s="33" t="s">
        <v>24</v>
      </c>
      <c r="T154" s="35"/>
      <c r="U154" s="35"/>
    </row>
    <row r="155" spans="1:21" ht="17.25" customHeight="1">
      <c r="A155" s="32">
        <v>2023</v>
      </c>
      <c r="B155" s="32">
        <v>10</v>
      </c>
      <c r="C155" s="30" t="s">
        <v>14</v>
      </c>
      <c r="D155" s="29" t="s">
        <v>1686</v>
      </c>
      <c r="E155" s="30" t="s">
        <v>96</v>
      </c>
      <c r="F155" s="30">
        <v>4924151101</v>
      </c>
      <c r="G155" s="35" t="s">
        <v>1687</v>
      </c>
      <c r="H155" s="35" t="s">
        <v>1688</v>
      </c>
      <c r="I155" s="36" t="s">
        <v>382</v>
      </c>
      <c r="J155" s="36">
        <v>6</v>
      </c>
      <c r="K155" s="36" t="s">
        <v>358</v>
      </c>
      <c r="L155" s="36">
        <v>41580000</v>
      </c>
      <c r="M155" s="36"/>
      <c r="N155" s="78" t="s">
        <v>1223</v>
      </c>
      <c r="O155" s="36"/>
      <c r="P155" s="212" t="s">
        <v>313</v>
      </c>
      <c r="Q155" s="33" t="s">
        <v>314</v>
      </c>
      <c r="R155" s="33" t="s">
        <v>315</v>
      </c>
      <c r="S155" s="33" t="s">
        <v>24</v>
      </c>
      <c r="T155" s="35"/>
      <c r="U155" s="35"/>
    </row>
    <row r="156" spans="1:21" ht="17.25" customHeight="1">
      <c r="A156" s="32">
        <v>2023</v>
      </c>
      <c r="B156" s="32">
        <v>10</v>
      </c>
      <c r="C156" s="30" t="s">
        <v>14</v>
      </c>
      <c r="D156" s="29" t="s">
        <v>1689</v>
      </c>
      <c r="E156" s="30" t="s">
        <v>96</v>
      </c>
      <c r="F156" s="30">
        <v>3015200101</v>
      </c>
      <c r="G156" s="35" t="s">
        <v>112</v>
      </c>
      <c r="H156" s="35" t="s">
        <v>381</v>
      </c>
      <c r="I156" s="36" t="s">
        <v>382</v>
      </c>
      <c r="J156" s="36">
        <v>33</v>
      </c>
      <c r="K156" s="36" t="s">
        <v>338</v>
      </c>
      <c r="L156" s="36">
        <v>15510000</v>
      </c>
      <c r="M156" s="36"/>
      <c r="N156" s="78" t="s">
        <v>1223</v>
      </c>
      <c r="O156" s="36"/>
      <c r="P156" s="212" t="s">
        <v>313</v>
      </c>
      <c r="Q156" s="33" t="s">
        <v>314</v>
      </c>
      <c r="R156" s="33" t="s">
        <v>315</v>
      </c>
      <c r="S156" s="83" t="s">
        <v>24</v>
      </c>
      <c r="T156" s="35"/>
      <c r="U156" s="35"/>
    </row>
    <row r="157" spans="1:21" ht="17.25" customHeight="1">
      <c r="A157" s="32">
        <v>2023</v>
      </c>
      <c r="B157" s="32">
        <v>10</v>
      </c>
      <c r="C157" s="30" t="s">
        <v>14</v>
      </c>
      <c r="D157" s="34" t="s">
        <v>1689</v>
      </c>
      <c r="E157" s="30" t="s">
        <v>96</v>
      </c>
      <c r="F157" s="30">
        <v>3012170301</v>
      </c>
      <c r="G157" s="35" t="s">
        <v>113</v>
      </c>
      <c r="H157" s="35" t="s">
        <v>337</v>
      </c>
      <c r="I157" s="36" t="s">
        <v>382</v>
      </c>
      <c r="J157" s="36">
        <v>206</v>
      </c>
      <c r="K157" s="36" t="s">
        <v>98</v>
      </c>
      <c r="L157" s="36">
        <v>52736000</v>
      </c>
      <c r="M157" s="36"/>
      <c r="N157" s="78" t="s">
        <v>1223</v>
      </c>
      <c r="O157" s="38"/>
      <c r="P157" s="211" t="s">
        <v>313</v>
      </c>
      <c r="Q157" s="33" t="s">
        <v>314</v>
      </c>
      <c r="R157" s="33" t="s">
        <v>315</v>
      </c>
      <c r="S157" s="83" t="s">
        <v>24</v>
      </c>
      <c r="T157" s="35"/>
      <c r="U157" s="37"/>
    </row>
    <row r="158" spans="1:21" ht="17.25" customHeight="1">
      <c r="A158" s="65">
        <v>2023</v>
      </c>
      <c r="B158" s="65">
        <v>10</v>
      </c>
      <c r="C158" s="65" t="s">
        <v>14</v>
      </c>
      <c r="D158" s="105" t="s">
        <v>1690</v>
      </c>
      <c r="E158" s="65" t="s">
        <v>96</v>
      </c>
      <c r="F158" s="65">
        <v>3911160501</v>
      </c>
      <c r="G158" s="65" t="s">
        <v>1691</v>
      </c>
      <c r="H158" s="65" t="s">
        <v>1692</v>
      </c>
      <c r="I158" s="80" t="s">
        <v>620</v>
      </c>
      <c r="J158" s="81">
        <v>156</v>
      </c>
      <c r="K158" s="80" t="s">
        <v>1239</v>
      </c>
      <c r="L158" s="80">
        <v>23244000</v>
      </c>
      <c r="M158" s="80"/>
      <c r="N158" s="78" t="s">
        <v>1223</v>
      </c>
      <c r="O158" s="84"/>
      <c r="P158" s="211" t="s">
        <v>313</v>
      </c>
      <c r="Q158" s="82" t="s">
        <v>1693</v>
      </c>
      <c r="R158" s="82" t="s">
        <v>1694</v>
      </c>
      <c r="S158" s="83" t="s">
        <v>24</v>
      </c>
      <c r="T158" s="65"/>
      <c r="U158" s="83"/>
    </row>
    <row r="159" spans="1:21" ht="17.25" customHeight="1">
      <c r="A159" s="32">
        <v>2023</v>
      </c>
      <c r="B159" s="32">
        <v>10</v>
      </c>
      <c r="C159" s="30" t="s">
        <v>15</v>
      </c>
      <c r="D159" s="34" t="s">
        <v>1695</v>
      </c>
      <c r="E159" s="30" t="s">
        <v>96</v>
      </c>
      <c r="F159" s="30">
        <v>3022200301</v>
      </c>
      <c r="G159" s="30" t="s">
        <v>126</v>
      </c>
      <c r="H159" s="30" t="s">
        <v>1696</v>
      </c>
      <c r="I159" s="78" t="s">
        <v>119</v>
      </c>
      <c r="J159" s="78">
        <v>1</v>
      </c>
      <c r="K159" s="78" t="s">
        <v>1697</v>
      </c>
      <c r="L159" s="78">
        <v>19000000</v>
      </c>
      <c r="M159" s="78"/>
      <c r="N159" s="78" t="s">
        <v>1223</v>
      </c>
      <c r="O159" s="38"/>
      <c r="P159" s="58" t="s">
        <v>191</v>
      </c>
      <c r="Q159" s="24" t="s">
        <v>1699</v>
      </c>
      <c r="R159" s="24" t="s">
        <v>1700</v>
      </c>
      <c r="S159" s="33" t="s">
        <v>24</v>
      </c>
      <c r="T159" s="35"/>
      <c r="U159" s="35"/>
    </row>
    <row r="160" spans="1:21" ht="17.25" customHeight="1">
      <c r="A160" s="32">
        <v>2023</v>
      </c>
      <c r="B160" s="32">
        <v>10</v>
      </c>
      <c r="C160" s="30" t="s">
        <v>15</v>
      </c>
      <c r="D160" s="34" t="s">
        <v>1695</v>
      </c>
      <c r="E160" s="30" t="s">
        <v>96</v>
      </c>
      <c r="F160" s="30">
        <v>3023170102</v>
      </c>
      <c r="G160" s="30" t="s">
        <v>1701</v>
      </c>
      <c r="H160" s="30" t="s">
        <v>1702</v>
      </c>
      <c r="I160" s="78" t="s">
        <v>119</v>
      </c>
      <c r="J160" s="78">
        <v>108</v>
      </c>
      <c r="K160" s="78" t="s">
        <v>105</v>
      </c>
      <c r="L160" s="78">
        <v>54000000</v>
      </c>
      <c r="M160" s="78"/>
      <c r="N160" s="78" t="s">
        <v>1223</v>
      </c>
      <c r="O160" s="38"/>
      <c r="P160" s="58" t="s">
        <v>191</v>
      </c>
      <c r="Q160" s="24" t="s">
        <v>1699</v>
      </c>
      <c r="R160" s="24" t="s">
        <v>1700</v>
      </c>
      <c r="S160" s="33" t="s">
        <v>24</v>
      </c>
      <c r="T160" s="35"/>
      <c r="U160" s="35"/>
    </row>
    <row r="161" spans="1:21" ht="17.25" customHeight="1">
      <c r="A161" s="32">
        <v>2023</v>
      </c>
      <c r="B161" s="32">
        <v>10</v>
      </c>
      <c r="C161" s="30" t="s">
        <v>15</v>
      </c>
      <c r="D161" s="34" t="s">
        <v>1703</v>
      </c>
      <c r="E161" s="30" t="s">
        <v>96</v>
      </c>
      <c r="F161" s="30">
        <v>21219593</v>
      </c>
      <c r="G161" s="30" t="s">
        <v>1704</v>
      </c>
      <c r="H161" s="30" t="s">
        <v>1705</v>
      </c>
      <c r="I161" s="78" t="s">
        <v>16</v>
      </c>
      <c r="J161" s="78">
        <v>802</v>
      </c>
      <c r="K161" s="78" t="s">
        <v>95</v>
      </c>
      <c r="L161" s="78">
        <v>376174451</v>
      </c>
      <c r="M161" s="78"/>
      <c r="N161" s="78" t="s">
        <v>1223</v>
      </c>
      <c r="O161" s="38"/>
      <c r="P161" s="58" t="s">
        <v>191</v>
      </c>
      <c r="Q161" s="24" t="s">
        <v>1706</v>
      </c>
      <c r="R161" s="24" t="s">
        <v>1707</v>
      </c>
      <c r="S161" s="33" t="s">
        <v>24</v>
      </c>
      <c r="T161" s="35"/>
      <c r="U161" s="35"/>
    </row>
    <row r="162" spans="1:21" ht="17.25" customHeight="1">
      <c r="A162" s="30">
        <v>2023</v>
      </c>
      <c r="B162" s="30">
        <v>10</v>
      </c>
      <c r="C162" s="30" t="s">
        <v>15</v>
      </c>
      <c r="D162" s="34" t="s">
        <v>1703</v>
      </c>
      <c r="E162" s="30" t="s">
        <v>96</v>
      </c>
      <c r="F162" s="30">
        <v>10063867</v>
      </c>
      <c r="G162" s="30" t="s">
        <v>103</v>
      </c>
      <c r="H162" s="30" t="s">
        <v>383</v>
      </c>
      <c r="I162" s="78" t="s">
        <v>16</v>
      </c>
      <c r="J162" s="78">
        <v>38.603999999999999</v>
      </c>
      <c r="K162" s="78" t="s">
        <v>102</v>
      </c>
      <c r="L162" s="78">
        <v>42401049</v>
      </c>
      <c r="M162" s="78"/>
      <c r="N162" s="85"/>
      <c r="O162" s="85" t="s">
        <v>1698</v>
      </c>
      <c r="P162" s="58" t="s">
        <v>191</v>
      </c>
      <c r="Q162" s="24" t="s">
        <v>1706</v>
      </c>
      <c r="R162" s="24" t="s">
        <v>1707</v>
      </c>
      <c r="S162" s="33" t="s">
        <v>24</v>
      </c>
      <c r="T162" s="30"/>
      <c r="U162" s="30"/>
    </row>
    <row r="163" spans="1:21" ht="17.25" customHeight="1">
      <c r="A163" s="30">
        <v>2023</v>
      </c>
      <c r="B163" s="30">
        <v>10</v>
      </c>
      <c r="C163" s="30" t="s">
        <v>15</v>
      </c>
      <c r="D163" s="29" t="s">
        <v>1703</v>
      </c>
      <c r="E163" s="30" t="s">
        <v>96</v>
      </c>
      <c r="F163" s="30">
        <v>22687853</v>
      </c>
      <c r="G163" s="30" t="s">
        <v>1708</v>
      </c>
      <c r="H163" s="30" t="s">
        <v>1709</v>
      </c>
      <c r="I163" s="78" t="s">
        <v>230</v>
      </c>
      <c r="J163" s="78">
        <v>31</v>
      </c>
      <c r="K163" s="78" t="s">
        <v>93</v>
      </c>
      <c r="L163" s="78">
        <v>116820047</v>
      </c>
      <c r="M163" s="78"/>
      <c r="N163" s="78" t="s">
        <v>1223</v>
      </c>
      <c r="O163" s="78"/>
      <c r="P163" s="58" t="s">
        <v>191</v>
      </c>
      <c r="Q163" s="32" t="s">
        <v>1706</v>
      </c>
      <c r="R163" s="32" t="s">
        <v>1707</v>
      </c>
      <c r="S163" s="30" t="s">
        <v>24</v>
      </c>
      <c r="T163" s="30"/>
      <c r="U163" s="30"/>
    </row>
    <row r="164" spans="1:21" ht="17.25" customHeight="1">
      <c r="A164" s="33">
        <v>2023</v>
      </c>
      <c r="B164" s="33">
        <v>10</v>
      </c>
      <c r="C164" s="33" t="s">
        <v>15</v>
      </c>
      <c r="D164" s="34" t="s">
        <v>1703</v>
      </c>
      <c r="E164" s="33" t="s">
        <v>96</v>
      </c>
      <c r="F164" s="33">
        <v>21356297</v>
      </c>
      <c r="G164" s="33" t="s">
        <v>1710</v>
      </c>
      <c r="H164" s="30" t="s">
        <v>1711</v>
      </c>
      <c r="I164" s="85" t="s">
        <v>16</v>
      </c>
      <c r="J164" s="85">
        <v>49</v>
      </c>
      <c r="K164" s="85" t="s">
        <v>104</v>
      </c>
      <c r="L164" s="85">
        <v>222558495</v>
      </c>
      <c r="M164" s="85"/>
      <c r="N164" s="78" t="s">
        <v>1223</v>
      </c>
      <c r="O164" s="85"/>
      <c r="P164" s="54" t="s">
        <v>191</v>
      </c>
      <c r="Q164" s="24" t="s">
        <v>1706</v>
      </c>
      <c r="R164" s="24" t="s">
        <v>1707</v>
      </c>
      <c r="S164" s="33" t="s">
        <v>24</v>
      </c>
      <c r="T164" s="33"/>
      <c r="U164" s="30"/>
    </row>
    <row r="165" spans="1:21" ht="17.25" customHeight="1">
      <c r="A165" s="32">
        <v>2023</v>
      </c>
      <c r="B165" s="32">
        <v>10</v>
      </c>
      <c r="C165" s="30" t="s">
        <v>15</v>
      </c>
      <c r="D165" s="58" t="s">
        <v>1712</v>
      </c>
      <c r="E165" s="113" t="s">
        <v>96</v>
      </c>
      <c r="F165" s="30">
        <v>3015200105</v>
      </c>
      <c r="G165" s="35" t="s">
        <v>1550</v>
      </c>
      <c r="H165" s="30" t="s">
        <v>1713</v>
      </c>
      <c r="I165" s="36" t="s">
        <v>1267</v>
      </c>
      <c r="J165" s="36">
        <v>140</v>
      </c>
      <c r="K165" s="36" t="s">
        <v>1314</v>
      </c>
      <c r="L165" s="36">
        <v>14000000</v>
      </c>
      <c r="M165" s="36"/>
      <c r="N165" s="78" t="s">
        <v>1223</v>
      </c>
      <c r="O165" s="183"/>
      <c r="P165" s="58" t="s">
        <v>751</v>
      </c>
      <c r="Q165" s="32" t="s">
        <v>760</v>
      </c>
      <c r="R165" s="32" t="s">
        <v>761</v>
      </c>
      <c r="S165" s="33" t="s">
        <v>24</v>
      </c>
      <c r="T165" s="35"/>
      <c r="U165" s="35"/>
    </row>
    <row r="166" spans="1:21" ht="17.25" customHeight="1">
      <c r="A166" s="24">
        <v>2023</v>
      </c>
      <c r="B166" s="24">
        <v>10</v>
      </c>
      <c r="C166" s="33" t="s">
        <v>15</v>
      </c>
      <c r="D166" s="34" t="s">
        <v>1714</v>
      </c>
      <c r="E166" s="107" t="s">
        <v>96</v>
      </c>
      <c r="F166" s="33">
        <v>3011150501</v>
      </c>
      <c r="G166" s="37" t="s">
        <v>1228</v>
      </c>
      <c r="H166" s="33" t="s">
        <v>1715</v>
      </c>
      <c r="I166" s="38" t="s">
        <v>547</v>
      </c>
      <c r="J166" s="38">
        <v>402</v>
      </c>
      <c r="K166" s="38" t="s">
        <v>1716</v>
      </c>
      <c r="L166" s="38">
        <v>39320488</v>
      </c>
      <c r="M166" s="38"/>
      <c r="N166" s="78" t="s">
        <v>1223</v>
      </c>
      <c r="O166" s="190"/>
      <c r="P166" s="54" t="s">
        <v>751</v>
      </c>
      <c r="Q166" s="24" t="s">
        <v>764</v>
      </c>
      <c r="R166" s="24" t="s">
        <v>765</v>
      </c>
      <c r="S166" s="33" t="s">
        <v>24</v>
      </c>
      <c r="T166" s="37"/>
      <c r="U166" s="37"/>
    </row>
    <row r="167" spans="1:21" ht="17.25" customHeight="1">
      <c r="A167" s="24">
        <v>2023</v>
      </c>
      <c r="B167" s="24">
        <v>10</v>
      </c>
      <c r="C167" s="33" t="s">
        <v>15</v>
      </c>
      <c r="D167" s="34" t="s">
        <v>1714</v>
      </c>
      <c r="E167" s="107" t="s">
        <v>96</v>
      </c>
      <c r="F167" s="33">
        <v>4014219702</v>
      </c>
      <c r="G167" s="37" t="s">
        <v>1717</v>
      </c>
      <c r="H167" s="33" t="s">
        <v>1718</v>
      </c>
      <c r="I167" s="38" t="s">
        <v>547</v>
      </c>
      <c r="J167" s="38">
        <v>6607</v>
      </c>
      <c r="K167" s="38" t="s">
        <v>1314</v>
      </c>
      <c r="L167" s="38">
        <v>55281919</v>
      </c>
      <c r="M167" s="38"/>
      <c r="N167" s="78" t="s">
        <v>1223</v>
      </c>
      <c r="O167" s="190"/>
      <c r="P167" s="54" t="s">
        <v>751</v>
      </c>
      <c r="Q167" s="24" t="s">
        <v>764</v>
      </c>
      <c r="R167" s="24" t="s">
        <v>765</v>
      </c>
      <c r="S167" s="33" t="s">
        <v>24</v>
      </c>
      <c r="T167" s="37"/>
      <c r="U167" s="37"/>
    </row>
    <row r="168" spans="1:21" ht="17.25" customHeight="1">
      <c r="A168" s="24">
        <v>2023</v>
      </c>
      <c r="B168" s="24">
        <v>10</v>
      </c>
      <c r="C168" s="33" t="s">
        <v>15</v>
      </c>
      <c r="D168" s="34" t="s">
        <v>1714</v>
      </c>
      <c r="E168" s="107" t="s">
        <v>96</v>
      </c>
      <c r="F168" s="33" t="s">
        <v>1719</v>
      </c>
      <c r="G168" s="37" t="s">
        <v>1720</v>
      </c>
      <c r="H168" s="33">
        <v>50</v>
      </c>
      <c r="I168" s="38" t="s">
        <v>547</v>
      </c>
      <c r="J168" s="38">
        <v>1094</v>
      </c>
      <c r="K168" s="38" t="s">
        <v>1235</v>
      </c>
      <c r="L168" s="38">
        <v>33228626</v>
      </c>
      <c r="M168" s="38"/>
      <c r="N168" s="78" t="s">
        <v>1223</v>
      </c>
      <c r="O168" s="190"/>
      <c r="P168" s="54" t="s">
        <v>751</v>
      </c>
      <c r="Q168" s="24" t="s">
        <v>764</v>
      </c>
      <c r="R168" s="24" t="s">
        <v>765</v>
      </c>
      <c r="S168" s="33" t="s">
        <v>24</v>
      </c>
      <c r="T168" s="37"/>
      <c r="U168" s="37"/>
    </row>
    <row r="169" spans="1:21" ht="17.25" customHeight="1">
      <c r="A169" s="24">
        <v>2023</v>
      </c>
      <c r="B169" s="24">
        <v>10</v>
      </c>
      <c r="C169" s="33" t="s">
        <v>15</v>
      </c>
      <c r="D169" s="34" t="s">
        <v>1714</v>
      </c>
      <c r="E169" s="107" t="s">
        <v>96</v>
      </c>
      <c r="F169" s="33">
        <v>2411181001</v>
      </c>
      <c r="G169" s="37" t="s">
        <v>1652</v>
      </c>
      <c r="H169" s="33" t="s">
        <v>1721</v>
      </c>
      <c r="I169" s="38" t="s">
        <v>547</v>
      </c>
      <c r="J169" s="38">
        <v>4</v>
      </c>
      <c r="K169" s="38" t="s">
        <v>1654</v>
      </c>
      <c r="L169" s="38">
        <v>95404896</v>
      </c>
      <c r="M169" s="38"/>
      <c r="N169" s="78" t="s">
        <v>1223</v>
      </c>
      <c r="O169" s="190"/>
      <c r="P169" s="54" t="s">
        <v>751</v>
      </c>
      <c r="Q169" s="24" t="s">
        <v>764</v>
      </c>
      <c r="R169" s="24" t="s">
        <v>765</v>
      </c>
      <c r="S169" s="33" t="s">
        <v>24</v>
      </c>
      <c r="T169" s="37"/>
      <c r="U169" s="37"/>
    </row>
    <row r="170" spans="1:21" ht="17.25" customHeight="1">
      <c r="A170" s="24">
        <v>2023</v>
      </c>
      <c r="B170" s="24">
        <v>10</v>
      </c>
      <c r="C170" s="33" t="s">
        <v>14</v>
      </c>
      <c r="D170" s="34" t="s">
        <v>1722</v>
      </c>
      <c r="E170" s="33" t="s">
        <v>52</v>
      </c>
      <c r="F170" s="33">
        <v>2410168501</v>
      </c>
      <c r="G170" s="33" t="s">
        <v>1723</v>
      </c>
      <c r="H170" s="33" t="s">
        <v>1724</v>
      </c>
      <c r="I170" s="85" t="s">
        <v>1725</v>
      </c>
      <c r="J170" s="38">
        <v>4</v>
      </c>
      <c r="K170" s="38" t="s">
        <v>1440</v>
      </c>
      <c r="L170" s="38">
        <v>146859850</v>
      </c>
      <c r="M170" s="38"/>
      <c r="N170" s="38"/>
      <c r="O170" s="38"/>
      <c r="P170" s="54" t="s">
        <v>767</v>
      </c>
      <c r="Q170" s="24" t="s">
        <v>1726</v>
      </c>
      <c r="R170" s="24" t="s">
        <v>1727</v>
      </c>
      <c r="S170" s="33" t="s">
        <v>24</v>
      </c>
      <c r="T170" s="37"/>
      <c r="U170" s="33" t="s">
        <v>1728</v>
      </c>
    </row>
    <row r="171" spans="1:21" ht="17.25" customHeight="1">
      <c r="A171" s="24">
        <v>2023</v>
      </c>
      <c r="B171" s="24">
        <v>10</v>
      </c>
      <c r="C171" s="33" t="s">
        <v>14</v>
      </c>
      <c r="D171" s="34" t="s">
        <v>1729</v>
      </c>
      <c r="E171" s="33" t="s">
        <v>96</v>
      </c>
      <c r="F171" s="83">
        <v>2411181001</v>
      </c>
      <c r="G171" s="37" t="s">
        <v>1652</v>
      </c>
      <c r="H171" s="83" t="s">
        <v>1730</v>
      </c>
      <c r="I171" s="38" t="s">
        <v>547</v>
      </c>
      <c r="J171" s="38">
        <v>1</v>
      </c>
      <c r="K171" s="38" t="s">
        <v>1654</v>
      </c>
      <c r="L171" s="38">
        <v>27950000</v>
      </c>
      <c r="M171" s="38"/>
      <c r="N171" s="85" t="s">
        <v>1223</v>
      </c>
      <c r="O171" s="38"/>
      <c r="P171" s="54" t="s">
        <v>771</v>
      </c>
      <c r="Q171" s="24" t="s">
        <v>1731</v>
      </c>
      <c r="R171" s="24" t="s">
        <v>1732</v>
      </c>
      <c r="S171" s="33" t="s">
        <v>552</v>
      </c>
      <c r="T171" s="37"/>
      <c r="U171" s="37"/>
    </row>
    <row r="172" spans="1:21" ht="17.25" customHeight="1">
      <c r="A172" s="24">
        <v>2023</v>
      </c>
      <c r="B172" s="24">
        <v>10</v>
      </c>
      <c r="C172" s="33" t="s">
        <v>14</v>
      </c>
      <c r="D172" s="34" t="s">
        <v>1729</v>
      </c>
      <c r="E172" s="33" t="s">
        <v>96</v>
      </c>
      <c r="F172" s="83">
        <v>2411181001</v>
      </c>
      <c r="G172" s="37" t="s">
        <v>1652</v>
      </c>
      <c r="H172" s="83" t="s">
        <v>1733</v>
      </c>
      <c r="I172" s="38" t="s">
        <v>547</v>
      </c>
      <c r="J172" s="38">
        <v>1</v>
      </c>
      <c r="K172" s="38" t="s">
        <v>1654</v>
      </c>
      <c r="L172" s="38">
        <v>16288000</v>
      </c>
      <c r="M172" s="38"/>
      <c r="N172" s="85" t="s">
        <v>227</v>
      </c>
      <c r="O172" s="38"/>
      <c r="P172" s="54" t="s">
        <v>771</v>
      </c>
      <c r="Q172" s="24" t="s">
        <v>1731</v>
      </c>
      <c r="R172" s="24" t="s">
        <v>1732</v>
      </c>
      <c r="S172" s="33" t="s">
        <v>552</v>
      </c>
      <c r="T172" s="37"/>
      <c r="U172" s="37"/>
    </row>
    <row r="173" spans="1:21" ht="17.25" customHeight="1">
      <c r="A173" s="24">
        <v>2023</v>
      </c>
      <c r="B173" s="24">
        <v>10</v>
      </c>
      <c r="C173" s="33" t="s">
        <v>14</v>
      </c>
      <c r="D173" s="34" t="s">
        <v>1729</v>
      </c>
      <c r="E173" s="33" t="s">
        <v>96</v>
      </c>
      <c r="F173" s="83">
        <v>4014229801</v>
      </c>
      <c r="G173" s="37" t="s">
        <v>1734</v>
      </c>
      <c r="H173" s="83" t="s">
        <v>1735</v>
      </c>
      <c r="I173" s="38" t="s">
        <v>547</v>
      </c>
      <c r="J173" s="38">
        <v>2</v>
      </c>
      <c r="K173" s="38" t="s">
        <v>1654</v>
      </c>
      <c r="L173" s="38">
        <v>9512000</v>
      </c>
      <c r="M173" s="38"/>
      <c r="N173" s="85" t="s">
        <v>227</v>
      </c>
      <c r="O173" s="38"/>
      <c r="P173" s="54" t="s">
        <v>771</v>
      </c>
      <c r="Q173" s="24" t="s">
        <v>1731</v>
      </c>
      <c r="R173" s="24" t="s">
        <v>1732</v>
      </c>
      <c r="S173" s="33" t="s">
        <v>552</v>
      </c>
      <c r="T173" s="37"/>
      <c r="U173" s="37"/>
    </row>
    <row r="174" spans="1:21" ht="17.25" customHeight="1">
      <c r="A174" s="24">
        <v>2023</v>
      </c>
      <c r="B174" s="24">
        <v>10</v>
      </c>
      <c r="C174" s="33" t="s">
        <v>14</v>
      </c>
      <c r="D174" s="34" t="s">
        <v>1736</v>
      </c>
      <c r="E174" s="33" t="s">
        <v>96</v>
      </c>
      <c r="F174" s="83">
        <v>2411181001</v>
      </c>
      <c r="G174" s="37" t="s">
        <v>1228</v>
      </c>
      <c r="H174" s="37" t="s">
        <v>1737</v>
      </c>
      <c r="I174" s="38" t="s">
        <v>547</v>
      </c>
      <c r="J174" s="38">
        <v>580</v>
      </c>
      <c r="K174" s="38" t="s">
        <v>1716</v>
      </c>
      <c r="L174" s="38">
        <v>52808420</v>
      </c>
      <c r="M174" s="38"/>
      <c r="N174" s="85" t="s">
        <v>227</v>
      </c>
      <c r="O174" s="38"/>
      <c r="P174" s="54" t="s">
        <v>771</v>
      </c>
      <c r="Q174" s="33" t="s">
        <v>772</v>
      </c>
      <c r="R174" s="33" t="s">
        <v>773</v>
      </c>
      <c r="S174" s="33" t="s">
        <v>552</v>
      </c>
      <c r="T174" s="37"/>
      <c r="U174" s="37"/>
    </row>
    <row r="175" spans="1:21" ht="17.25" customHeight="1">
      <c r="A175" s="24">
        <v>2023</v>
      </c>
      <c r="B175" s="24">
        <v>10</v>
      </c>
      <c r="C175" s="33" t="s">
        <v>14</v>
      </c>
      <c r="D175" s="34" t="s">
        <v>1736</v>
      </c>
      <c r="E175" s="33" t="s">
        <v>96</v>
      </c>
      <c r="F175" s="33">
        <v>3011180101</v>
      </c>
      <c r="G175" s="37" t="s">
        <v>1738</v>
      </c>
      <c r="H175" s="37" t="s">
        <v>1739</v>
      </c>
      <c r="I175" s="38" t="s">
        <v>547</v>
      </c>
      <c r="J175" s="38">
        <v>2799</v>
      </c>
      <c r="K175" s="38" t="s">
        <v>1421</v>
      </c>
      <c r="L175" s="38">
        <v>13902633</v>
      </c>
      <c r="M175" s="38"/>
      <c r="N175" s="85" t="s">
        <v>227</v>
      </c>
      <c r="O175" s="38"/>
      <c r="P175" s="54" t="s">
        <v>771</v>
      </c>
      <c r="Q175" s="33" t="s">
        <v>772</v>
      </c>
      <c r="R175" s="33" t="s">
        <v>773</v>
      </c>
      <c r="S175" s="33" t="s">
        <v>552</v>
      </c>
      <c r="T175" s="37"/>
      <c r="U175" s="37"/>
    </row>
    <row r="176" spans="1:21" ht="17.25" customHeight="1">
      <c r="A176" s="24">
        <v>2023</v>
      </c>
      <c r="B176" s="24">
        <v>10</v>
      </c>
      <c r="C176" s="33" t="s">
        <v>14</v>
      </c>
      <c r="D176" s="34" t="s">
        <v>1736</v>
      </c>
      <c r="E176" s="33" t="s">
        <v>96</v>
      </c>
      <c r="F176" s="30">
        <v>4014218502</v>
      </c>
      <c r="G176" s="37" t="s">
        <v>1740</v>
      </c>
      <c r="H176" s="35" t="s">
        <v>1741</v>
      </c>
      <c r="I176" s="38" t="s">
        <v>547</v>
      </c>
      <c r="J176" s="38">
        <v>40</v>
      </c>
      <c r="K176" s="38" t="s">
        <v>1235</v>
      </c>
      <c r="L176" s="38">
        <v>1214920</v>
      </c>
      <c r="M176" s="85" t="s">
        <v>227</v>
      </c>
      <c r="N176" s="85"/>
      <c r="O176" s="38"/>
      <c r="P176" s="54" t="s">
        <v>771</v>
      </c>
      <c r="Q176" s="33" t="s">
        <v>772</v>
      </c>
      <c r="R176" s="33" t="s">
        <v>773</v>
      </c>
      <c r="S176" s="33" t="s">
        <v>552</v>
      </c>
      <c r="T176" s="37"/>
      <c r="U176" s="37"/>
    </row>
    <row r="177" spans="1:21" ht="17.25" customHeight="1">
      <c r="A177" s="32">
        <v>2023</v>
      </c>
      <c r="B177" s="32">
        <v>10</v>
      </c>
      <c r="C177" s="30" t="s">
        <v>14</v>
      </c>
      <c r="D177" s="34" t="s">
        <v>1736</v>
      </c>
      <c r="E177" s="33" t="s">
        <v>96</v>
      </c>
      <c r="F177" s="30">
        <v>4014219702</v>
      </c>
      <c r="G177" s="35" t="s">
        <v>1742</v>
      </c>
      <c r="H177" s="35" t="s">
        <v>1743</v>
      </c>
      <c r="I177" s="36" t="s">
        <v>547</v>
      </c>
      <c r="J177" s="36">
        <v>1114</v>
      </c>
      <c r="K177" s="36" t="s">
        <v>1314</v>
      </c>
      <c r="L177" s="36">
        <v>7492764</v>
      </c>
      <c r="M177" s="36"/>
      <c r="N177" s="78" t="s">
        <v>227</v>
      </c>
      <c r="O177" s="36"/>
      <c r="P177" s="54" t="s">
        <v>771</v>
      </c>
      <c r="Q177" s="33" t="s">
        <v>772</v>
      </c>
      <c r="R177" s="33" t="s">
        <v>773</v>
      </c>
      <c r="S177" s="30" t="s">
        <v>552</v>
      </c>
      <c r="T177" s="35"/>
      <c r="U177" s="35"/>
    </row>
    <row r="178" spans="1:21" ht="17.25" customHeight="1">
      <c r="A178" s="32">
        <v>2023</v>
      </c>
      <c r="B178" s="32">
        <v>10</v>
      </c>
      <c r="C178" s="30" t="s">
        <v>14</v>
      </c>
      <c r="D178" s="34" t="s">
        <v>1736</v>
      </c>
      <c r="E178" s="33" t="s">
        <v>96</v>
      </c>
      <c r="F178" s="30">
        <v>4014219702</v>
      </c>
      <c r="G178" s="35" t="s">
        <v>1742</v>
      </c>
      <c r="H178" s="35" t="s">
        <v>1744</v>
      </c>
      <c r="I178" s="36" t="s">
        <v>547</v>
      </c>
      <c r="J178" s="36">
        <v>331</v>
      </c>
      <c r="K178" s="36" t="s">
        <v>1314</v>
      </c>
      <c r="L178" s="36">
        <v>1098258</v>
      </c>
      <c r="M178" s="36"/>
      <c r="N178" s="78" t="s">
        <v>227</v>
      </c>
      <c r="O178" s="36"/>
      <c r="P178" s="54" t="s">
        <v>771</v>
      </c>
      <c r="Q178" s="33" t="s">
        <v>772</v>
      </c>
      <c r="R178" s="33" t="s">
        <v>773</v>
      </c>
      <c r="S178" s="30" t="s">
        <v>552</v>
      </c>
      <c r="T178" s="35"/>
      <c r="U178" s="35"/>
    </row>
    <row r="179" spans="1:21" ht="17.25" customHeight="1">
      <c r="A179" s="32">
        <v>2023</v>
      </c>
      <c r="B179" s="32">
        <v>10</v>
      </c>
      <c r="C179" s="30" t="s">
        <v>14</v>
      </c>
      <c r="D179" s="29" t="s">
        <v>1736</v>
      </c>
      <c r="E179" s="33" t="s">
        <v>96</v>
      </c>
      <c r="F179" s="30">
        <v>4014219702</v>
      </c>
      <c r="G179" s="35" t="s">
        <v>1742</v>
      </c>
      <c r="H179" s="35" t="s">
        <v>1745</v>
      </c>
      <c r="I179" s="36" t="s">
        <v>547</v>
      </c>
      <c r="J179" s="36">
        <v>699</v>
      </c>
      <c r="K179" s="36" t="s">
        <v>1314</v>
      </c>
      <c r="L179" s="36">
        <v>604635</v>
      </c>
      <c r="M179" s="36"/>
      <c r="N179" s="78" t="s">
        <v>227</v>
      </c>
      <c r="O179" s="36"/>
      <c r="P179" s="54" t="s">
        <v>771</v>
      </c>
      <c r="Q179" s="30" t="s">
        <v>772</v>
      </c>
      <c r="R179" s="30" t="s">
        <v>773</v>
      </c>
      <c r="S179" s="30" t="s">
        <v>552</v>
      </c>
      <c r="T179" s="35"/>
      <c r="U179" s="35"/>
    </row>
    <row r="180" spans="1:21" ht="17.25" customHeight="1">
      <c r="A180" s="32">
        <v>2023</v>
      </c>
      <c r="B180" s="32">
        <v>10</v>
      </c>
      <c r="C180" s="30" t="s">
        <v>14</v>
      </c>
      <c r="D180" s="29" t="s">
        <v>1736</v>
      </c>
      <c r="E180" s="33" t="s">
        <v>96</v>
      </c>
      <c r="F180" s="83">
        <v>2411181001</v>
      </c>
      <c r="G180" s="35" t="s">
        <v>1652</v>
      </c>
      <c r="H180" s="65" t="s">
        <v>1730</v>
      </c>
      <c r="I180" s="36" t="s">
        <v>547</v>
      </c>
      <c r="J180" s="36">
        <v>1</v>
      </c>
      <c r="K180" s="36" t="s">
        <v>1654</v>
      </c>
      <c r="L180" s="36">
        <v>33530090</v>
      </c>
      <c r="M180" s="36"/>
      <c r="N180" s="78" t="s">
        <v>227</v>
      </c>
      <c r="O180" s="36"/>
      <c r="P180" s="54" t="s">
        <v>771</v>
      </c>
      <c r="Q180" s="30" t="s">
        <v>772</v>
      </c>
      <c r="R180" s="30" t="s">
        <v>773</v>
      </c>
      <c r="S180" s="30" t="s">
        <v>552</v>
      </c>
      <c r="T180" s="35"/>
      <c r="U180" s="35"/>
    </row>
    <row r="181" spans="1:21" ht="17.25" customHeight="1">
      <c r="A181" s="32">
        <v>2023</v>
      </c>
      <c r="B181" s="32">
        <v>10</v>
      </c>
      <c r="C181" s="30" t="s">
        <v>14</v>
      </c>
      <c r="D181" s="29" t="s">
        <v>1736</v>
      </c>
      <c r="E181" s="33" t="s">
        <v>96</v>
      </c>
      <c r="F181" s="83">
        <v>4014229801</v>
      </c>
      <c r="G181" s="35" t="s">
        <v>1734</v>
      </c>
      <c r="H181" s="35" t="s">
        <v>1746</v>
      </c>
      <c r="I181" s="36" t="s">
        <v>547</v>
      </c>
      <c r="J181" s="36">
        <v>1</v>
      </c>
      <c r="K181" s="36" t="s">
        <v>1654</v>
      </c>
      <c r="L181" s="36">
        <v>4755542</v>
      </c>
      <c r="M181" s="36"/>
      <c r="N181" s="78" t="s">
        <v>227</v>
      </c>
      <c r="O181" s="36"/>
      <c r="P181" s="54" t="s">
        <v>771</v>
      </c>
      <c r="Q181" s="30" t="s">
        <v>772</v>
      </c>
      <c r="R181" s="30" t="s">
        <v>773</v>
      </c>
      <c r="S181" s="30" t="s">
        <v>552</v>
      </c>
      <c r="T181" s="35"/>
      <c r="U181" s="35"/>
    </row>
    <row r="182" spans="1:21" ht="17.25" customHeight="1">
      <c r="A182" s="32">
        <v>2023</v>
      </c>
      <c r="B182" s="32">
        <v>10</v>
      </c>
      <c r="C182" s="30" t="s">
        <v>14</v>
      </c>
      <c r="D182" s="29" t="s">
        <v>1736</v>
      </c>
      <c r="E182" s="33" t="s">
        <v>96</v>
      </c>
      <c r="F182" s="33">
        <v>4014179801</v>
      </c>
      <c r="G182" s="35" t="s">
        <v>1747</v>
      </c>
      <c r="H182" s="108" t="s">
        <v>1748</v>
      </c>
      <c r="I182" s="36" t="s">
        <v>547</v>
      </c>
      <c r="J182" s="36">
        <v>1</v>
      </c>
      <c r="K182" s="36" t="s">
        <v>1654</v>
      </c>
      <c r="L182" s="36">
        <v>8244280</v>
      </c>
      <c r="M182" s="36"/>
      <c r="N182" s="78" t="s">
        <v>227</v>
      </c>
      <c r="O182" s="36"/>
      <c r="P182" s="54" t="s">
        <v>771</v>
      </c>
      <c r="Q182" s="30" t="s">
        <v>772</v>
      </c>
      <c r="R182" s="30" t="s">
        <v>773</v>
      </c>
      <c r="S182" s="30" t="s">
        <v>552</v>
      </c>
      <c r="T182" s="35"/>
      <c r="U182" s="35"/>
    </row>
    <row r="183" spans="1:21" ht="17.25" customHeight="1">
      <c r="A183" s="32">
        <v>2023</v>
      </c>
      <c r="B183" s="32">
        <v>10</v>
      </c>
      <c r="C183" s="30" t="s">
        <v>14</v>
      </c>
      <c r="D183" s="29" t="s">
        <v>1736</v>
      </c>
      <c r="E183" s="33" t="s">
        <v>96</v>
      </c>
      <c r="F183" s="33">
        <v>4014178601</v>
      </c>
      <c r="G183" s="35" t="s">
        <v>1749</v>
      </c>
      <c r="H183" s="109" t="s">
        <v>1750</v>
      </c>
      <c r="I183" s="36" t="s">
        <v>547</v>
      </c>
      <c r="J183" s="36">
        <v>24</v>
      </c>
      <c r="K183" s="36" t="s">
        <v>1654</v>
      </c>
      <c r="L183" s="36">
        <v>4850040</v>
      </c>
      <c r="M183" s="36"/>
      <c r="N183" s="78" t="s">
        <v>227</v>
      </c>
      <c r="O183" s="36"/>
      <c r="P183" s="54" t="s">
        <v>771</v>
      </c>
      <c r="Q183" s="30" t="s">
        <v>772</v>
      </c>
      <c r="R183" s="30" t="s">
        <v>773</v>
      </c>
      <c r="S183" s="30" t="s">
        <v>552</v>
      </c>
      <c r="T183" s="35"/>
      <c r="U183" s="35"/>
    </row>
    <row r="184" spans="1:21" ht="17.25" customHeight="1">
      <c r="A184" s="32">
        <v>2023</v>
      </c>
      <c r="B184" s="32">
        <v>10</v>
      </c>
      <c r="C184" s="30" t="s">
        <v>14</v>
      </c>
      <c r="D184" s="29" t="s">
        <v>1736</v>
      </c>
      <c r="E184" s="33" t="s">
        <v>96</v>
      </c>
      <c r="F184" s="83">
        <v>4111250401</v>
      </c>
      <c r="G184" s="35" t="s">
        <v>1751</v>
      </c>
      <c r="H184" s="35" t="s">
        <v>1741</v>
      </c>
      <c r="I184" s="36" t="s">
        <v>547</v>
      </c>
      <c r="J184" s="36">
        <v>24</v>
      </c>
      <c r="K184" s="36" t="s">
        <v>1239</v>
      </c>
      <c r="L184" s="36">
        <v>1520160</v>
      </c>
      <c r="M184" s="36"/>
      <c r="N184" s="78" t="s">
        <v>227</v>
      </c>
      <c r="O184" s="36"/>
      <c r="P184" s="54" t="s">
        <v>771</v>
      </c>
      <c r="Q184" s="30" t="s">
        <v>772</v>
      </c>
      <c r="R184" s="30" t="s">
        <v>773</v>
      </c>
      <c r="S184" s="30" t="s">
        <v>552</v>
      </c>
      <c r="T184" s="35"/>
      <c r="U184" s="35"/>
    </row>
    <row r="185" spans="1:21" ht="17.25" customHeight="1">
      <c r="A185" s="32">
        <v>2023</v>
      </c>
      <c r="B185" s="32">
        <v>10</v>
      </c>
      <c r="C185" s="30" t="s">
        <v>14</v>
      </c>
      <c r="D185" s="29" t="s">
        <v>1736</v>
      </c>
      <c r="E185" s="33" t="s">
        <v>96</v>
      </c>
      <c r="F185" s="30">
        <v>3015200102</v>
      </c>
      <c r="G185" s="37" t="s">
        <v>1752</v>
      </c>
      <c r="H185" s="35" t="s">
        <v>1753</v>
      </c>
      <c r="I185" s="36" t="s">
        <v>547</v>
      </c>
      <c r="J185" s="36">
        <v>17</v>
      </c>
      <c r="K185" s="36" t="s">
        <v>1269</v>
      </c>
      <c r="L185" s="36">
        <v>3563642</v>
      </c>
      <c r="M185" s="36"/>
      <c r="N185" s="78" t="s">
        <v>227</v>
      </c>
      <c r="O185" s="36"/>
      <c r="P185" s="54" t="s">
        <v>771</v>
      </c>
      <c r="Q185" s="30" t="s">
        <v>772</v>
      </c>
      <c r="R185" s="30" t="s">
        <v>773</v>
      </c>
      <c r="S185" s="30" t="s">
        <v>552</v>
      </c>
      <c r="T185" s="35"/>
      <c r="U185" s="35"/>
    </row>
    <row r="186" spans="1:21" ht="17.25" customHeight="1">
      <c r="A186" s="32">
        <v>2023</v>
      </c>
      <c r="B186" s="32">
        <v>10</v>
      </c>
      <c r="C186" s="30" t="s">
        <v>14</v>
      </c>
      <c r="D186" s="29" t="s">
        <v>1736</v>
      </c>
      <c r="E186" s="33" t="s">
        <v>96</v>
      </c>
      <c r="F186" s="30" t="s">
        <v>1754</v>
      </c>
      <c r="G186" s="35" t="s">
        <v>1755</v>
      </c>
      <c r="H186" s="35" t="s">
        <v>1756</v>
      </c>
      <c r="I186" s="36" t="s">
        <v>547</v>
      </c>
      <c r="J186" s="36">
        <v>1</v>
      </c>
      <c r="K186" s="36" t="s">
        <v>1269</v>
      </c>
      <c r="L186" s="36">
        <v>412214</v>
      </c>
      <c r="M186" s="36"/>
      <c r="N186" s="78" t="s">
        <v>227</v>
      </c>
      <c r="O186" s="36"/>
      <c r="P186" s="54" t="s">
        <v>771</v>
      </c>
      <c r="Q186" s="30" t="s">
        <v>772</v>
      </c>
      <c r="R186" s="30" t="s">
        <v>773</v>
      </c>
      <c r="S186" s="30" t="s">
        <v>552</v>
      </c>
      <c r="T186" s="35"/>
      <c r="U186" s="35"/>
    </row>
    <row r="187" spans="1:21" ht="17.25" customHeight="1">
      <c r="A187" s="32">
        <v>2023</v>
      </c>
      <c r="B187" s="32">
        <v>10</v>
      </c>
      <c r="C187" s="30" t="s">
        <v>14</v>
      </c>
      <c r="D187" s="29" t="s">
        <v>1736</v>
      </c>
      <c r="E187" s="33" t="s">
        <v>96</v>
      </c>
      <c r="F187" s="83">
        <v>3010161901</v>
      </c>
      <c r="G187" s="35" t="s">
        <v>1605</v>
      </c>
      <c r="H187" s="35" t="s">
        <v>1757</v>
      </c>
      <c r="I187" s="36" t="s">
        <v>547</v>
      </c>
      <c r="J187" s="110">
        <v>0.13</v>
      </c>
      <c r="K187" s="36" t="s">
        <v>1543</v>
      </c>
      <c r="L187" s="36">
        <v>133305</v>
      </c>
      <c r="M187" s="36"/>
      <c r="N187" s="78"/>
      <c r="O187" s="78" t="s">
        <v>227</v>
      </c>
      <c r="P187" s="54" t="s">
        <v>771</v>
      </c>
      <c r="Q187" s="30" t="s">
        <v>772</v>
      </c>
      <c r="R187" s="30" t="s">
        <v>773</v>
      </c>
      <c r="S187" s="30" t="s">
        <v>552</v>
      </c>
      <c r="T187" s="35"/>
      <c r="U187" s="35"/>
    </row>
    <row r="188" spans="1:21" ht="17.25" customHeight="1">
      <c r="A188" s="32">
        <v>2023</v>
      </c>
      <c r="B188" s="32">
        <v>10</v>
      </c>
      <c r="C188" s="30" t="s">
        <v>14</v>
      </c>
      <c r="D188" s="29" t="s">
        <v>1736</v>
      </c>
      <c r="E188" s="33" t="s">
        <v>96</v>
      </c>
      <c r="F188" s="83">
        <v>3010161901</v>
      </c>
      <c r="G188" s="35" t="s">
        <v>1605</v>
      </c>
      <c r="H188" s="35" t="s">
        <v>1758</v>
      </c>
      <c r="I188" s="36" t="s">
        <v>547</v>
      </c>
      <c r="J188" s="110">
        <v>1.208</v>
      </c>
      <c r="K188" s="36" t="s">
        <v>1543</v>
      </c>
      <c r="L188" s="36">
        <v>1238717</v>
      </c>
      <c r="M188" s="36"/>
      <c r="N188" s="78"/>
      <c r="O188" s="78" t="s">
        <v>227</v>
      </c>
      <c r="P188" s="54" t="s">
        <v>771</v>
      </c>
      <c r="Q188" s="30" t="s">
        <v>772</v>
      </c>
      <c r="R188" s="30" t="s">
        <v>773</v>
      </c>
      <c r="S188" s="30" t="s">
        <v>552</v>
      </c>
      <c r="T188" s="35"/>
      <c r="U188" s="35"/>
    </row>
    <row r="189" spans="1:21" ht="17.25" customHeight="1">
      <c r="A189" s="32">
        <v>2023</v>
      </c>
      <c r="B189" s="32">
        <v>10</v>
      </c>
      <c r="C189" s="30" t="s">
        <v>14</v>
      </c>
      <c r="D189" s="29" t="s">
        <v>1759</v>
      </c>
      <c r="E189" s="33" t="s">
        <v>96</v>
      </c>
      <c r="F189" s="65">
        <v>2411181001</v>
      </c>
      <c r="G189" s="35" t="s">
        <v>1228</v>
      </c>
      <c r="H189" s="35" t="s">
        <v>1520</v>
      </c>
      <c r="I189" s="36" t="s">
        <v>547</v>
      </c>
      <c r="J189" s="36">
        <v>72</v>
      </c>
      <c r="K189" s="36" t="s">
        <v>1716</v>
      </c>
      <c r="L189" s="36">
        <v>6666480</v>
      </c>
      <c r="M189" s="36"/>
      <c r="N189" s="78" t="s">
        <v>227</v>
      </c>
      <c r="O189" s="36"/>
      <c r="P189" s="54" t="s">
        <v>771</v>
      </c>
      <c r="Q189" s="30" t="s">
        <v>772</v>
      </c>
      <c r="R189" s="30" t="s">
        <v>773</v>
      </c>
      <c r="S189" s="30" t="s">
        <v>552</v>
      </c>
      <c r="T189" s="35"/>
      <c r="U189" s="35"/>
    </row>
    <row r="190" spans="1:21" ht="17.25" customHeight="1">
      <c r="A190" s="32">
        <v>2023</v>
      </c>
      <c r="B190" s="32">
        <v>10</v>
      </c>
      <c r="C190" s="30" t="s">
        <v>14</v>
      </c>
      <c r="D190" s="29" t="s">
        <v>1759</v>
      </c>
      <c r="E190" s="33" t="s">
        <v>96</v>
      </c>
      <c r="F190" s="65">
        <v>2411181001</v>
      </c>
      <c r="G190" s="35" t="s">
        <v>1228</v>
      </c>
      <c r="H190" s="35" t="s">
        <v>1229</v>
      </c>
      <c r="I190" s="36" t="s">
        <v>547</v>
      </c>
      <c r="J190" s="36">
        <v>3</v>
      </c>
      <c r="K190" s="36" t="s">
        <v>1716</v>
      </c>
      <c r="L190" s="36">
        <v>261540</v>
      </c>
      <c r="M190" s="36"/>
      <c r="N190" s="78" t="s">
        <v>227</v>
      </c>
      <c r="O190" s="36"/>
      <c r="P190" s="54" t="s">
        <v>771</v>
      </c>
      <c r="Q190" s="30" t="s">
        <v>772</v>
      </c>
      <c r="R190" s="30" t="s">
        <v>773</v>
      </c>
      <c r="S190" s="30" t="s">
        <v>552</v>
      </c>
      <c r="T190" s="35"/>
      <c r="U190" s="35"/>
    </row>
    <row r="191" spans="1:21" ht="17.25" customHeight="1">
      <c r="A191" s="32">
        <v>2023</v>
      </c>
      <c r="B191" s="32">
        <v>10</v>
      </c>
      <c r="C191" s="30" t="s">
        <v>14</v>
      </c>
      <c r="D191" s="29" t="s">
        <v>1759</v>
      </c>
      <c r="E191" s="33" t="s">
        <v>96</v>
      </c>
      <c r="F191" s="30">
        <v>4014210901</v>
      </c>
      <c r="G191" s="35" t="s">
        <v>1760</v>
      </c>
      <c r="H191" s="112" t="s">
        <v>1761</v>
      </c>
      <c r="I191" s="36" t="s">
        <v>547</v>
      </c>
      <c r="J191" s="36">
        <v>15</v>
      </c>
      <c r="K191" s="36" t="s">
        <v>1235</v>
      </c>
      <c r="L191" s="36">
        <v>3398400</v>
      </c>
      <c r="M191" s="36"/>
      <c r="N191" s="78" t="s">
        <v>227</v>
      </c>
      <c r="O191" s="36"/>
      <c r="P191" s="54" t="s">
        <v>771</v>
      </c>
      <c r="Q191" s="30" t="s">
        <v>772</v>
      </c>
      <c r="R191" s="30" t="s">
        <v>773</v>
      </c>
      <c r="S191" s="30" t="s">
        <v>552</v>
      </c>
      <c r="T191" s="35"/>
      <c r="U191" s="35"/>
    </row>
    <row r="192" spans="1:21" ht="17.25" customHeight="1">
      <c r="A192" s="32">
        <v>2023</v>
      </c>
      <c r="B192" s="32">
        <v>10</v>
      </c>
      <c r="C192" s="30" t="s">
        <v>14</v>
      </c>
      <c r="D192" s="29" t="s">
        <v>1759</v>
      </c>
      <c r="E192" s="33" t="s">
        <v>96</v>
      </c>
      <c r="F192" s="30">
        <v>4014210901</v>
      </c>
      <c r="G192" s="35" t="s">
        <v>1760</v>
      </c>
      <c r="H192" s="112" t="s">
        <v>1762</v>
      </c>
      <c r="I192" s="36" t="s">
        <v>547</v>
      </c>
      <c r="J192" s="36">
        <v>5</v>
      </c>
      <c r="K192" s="36" t="s">
        <v>1235</v>
      </c>
      <c r="L192" s="36">
        <v>650400</v>
      </c>
      <c r="M192" s="36"/>
      <c r="N192" s="78" t="s">
        <v>227</v>
      </c>
      <c r="O192" s="36"/>
      <c r="P192" s="54" t="s">
        <v>771</v>
      </c>
      <c r="Q192" s="30" t="s">
        <v>772</v>
      </c>
      <c r="R192" s="30" t="s">
        <v>773</v>
      </c>
      <c r="S192" s="30" t="s">
        <v>552</v>
      </c>
      <c r="T192" s="35"/>
      <c r="U192" s="35"/>
    </row>
    <row r="193" spans="1:21" ht="17.25" customHeight="1">
      <c r="A193" s="32">
        <v>2023</v>
      </c>
      <c r="B193" s="32">
        <v>10</v>
      </c>
      <c r="C193" s="30" t="s">
        <v>14</v>
      </c>
      <c r="D193" s="29" t="s">
        <v>1759</v>
      </c>
      <c r="E193" s="33" t="s">
        <v>96</v>
      </c>
      <c r="F193" s="30">
        <v>3012169501</v>
      </c>
      <c r="G193" s="35" t="s">
        <v>1763</v>
      </c>
      <c r="H193" s="35" t="s">
        <v>1764</v>
      </c>
      <c r="I193" s="36" t="s">
        <v>547</v>
      </c>
      <c r="J193" s="36">
        <v>5</v>
      </c>
      <c r="K193" s="36" t="s">
        <v>1654</v>
      </c>
      <c r="L193" s="36">
        <v>4319500</v>
      </c>
      <c r="M193" s="36"/>
      <c r="N193" s="78" t="s">
        <v>227</v>
      </c>
      <c r="O193" s="36"/>
      <c r="P193" s="54" t="s">
        <v>771</v>
      </c>
      <c r="Q193" s="30" t="s">
        <v>772</v>
      </c>
      <c r="R193" s="30" t="s">
        <v>773</v>
      </c>
      <c r="S193" s="30" t="s">
        <v>552</v>
      </c>
      <c r="T193" s="35"/>
      <c r="U193" s="35"/>
    </row>
    <row r="194" spans="1:21" ht="17.25" customHeight="1">
      <c r="A194" s="32">
        <v>2023</v>
      </c>
      <c r="B194" s="32">
        <v>10</v>
      </c>
      <c r="C194" s="30" t="s">
        <v>14</v>
      </c>
      <c r="D194" s="29" t="s">
        <v>1759</v>
      </c>
      <c r="E194" s="33" t="s">
        <v>96</v>
      </c>
      <c r="F194" s="30">
        <v>3012169501</v>
      </c>
      <c r="G194" s="35" t="s">
        <v>1763</v>
      </c>
      <c r="H194" s="35" t="s">
        <v>1765</v>
      </c>
      <c r="I194" s="36" t="s">
        <v>547</v>
      </c>
      <c r="J194" s="36">
        <v>1</v>
      </c>
      <c r="K194" s="36" t="s">
        <v>1654</v>
      </c>
      <c r="L194" s="36">
        <v>303600</v>
      </c>
      <c r="M194" s="36"/>
      <c r="N194" s="78" t="s">
        <v>227</v>
      </c>
      <c r="O194" s="36"/>
      <c r="P194" s="54" t="s">
        <v>771</v>
      </c>
      <c r="Q194" s="30" t="s">
        <v>772</v>
      </c>
      <c r="R194" s="30" t="s">
        <v>773</v>
      </c>
      <c r="S194" s="30" t="s">
        <v>552</v>
      </c>
      <c r="T194" s="35"/>
      <c r="U194" s="35"/>
    </row>
    <row r="195" spans="1:21" ht="17.25" customHeight="1">
      <c r="A195" s="32">
        <v>2023</v>
      </c>
      <c r="B195" s="32">
        <v>10</v>
      </c>
      <c r="C195" s="30" t="s">
        <v>14</v>
      </c>
      <c r="D195" s="29" t="s">
        <v>1766</v>
      </c>
      <c r="E195" s="33" t="s">
        <v>96</v>
      </c>
      <c r="F195" s="65">
        <v>2411181001</v>
      </c>
      <c r="G195" s="35" t="s">
        <v>1228</v>
      </c>
      <c r="H195" s="35" t="s">
        <v>1520</v>
      </c>
      <c r="I195" s="36" t="s">
        <v>547</v>
      </c>
      <c r="J195" s="36">
        <v>94</v>
      </c>
      <c r="K195" s="36" t="s">
        <v>1716</v>
      </c>
      <c r="L195" s="36">
        <v>8703460</v>
      </c>
      <c r="M195" s="36"/>
      <c r="N195" s="78" t="s">
        <v>227</v>
      </c>
      <c r="O195" s="36"/>
      <c r="P195" s="54" t="s">
        <v>771</v>
      </c>
      <c r="Q195" s="30" t="s">
        <v>772</v>
      </c>
      <c r="R195" s="30" t="s">
        <v>773</v>
      </c>
      <c r="S195" s="30" t="s">
        <v>552</v>
      </c>
      <c r="T195" s="35"/>
      <c r="U195" s="35"/>
    </row>
    <row r="196" spans="1:21" ht="17.25" customHeight="1">
      <c r="A196" s="32">
        <v>2023</v>
      </c>
      <c r="B196" s="32">
        <v>10</v>
      </c>
      <c r="C196" s="30" t="s">
        <v>14</v>
      </c>
      <c r="D196" s="29" t="s">
        <v>1766</v>
      </c>
      <c r="E196" s="33" t="s">
        <v>96</v>
      </c>
      <c r="F196" s="65">
        <v>2411181001</v>
      </c>
      <c r="G196" s="35" t="s">
        <v>1228</v>
      </c>
      <c r="H196" s="111" t="s">
        <v>1229</v>
      </c>
      <c r="I196" s="36" t="s">
        <v>547</v>
      </c>
      <c r="J196" s="36">
        <v>17</v>
      </c>
      <c r="K196" s="36" t="s">
        <v>1716</v>
      </c>
      <c r="L196" s="36">
        <v>1482060</v>
      </c>
      <c r="M196" s="36"/>
      <c r="N196" s="78" t="s">
        <v>227</v>
      </c>
      <c r="O196" s="36"/>
      <c r="P196" s="54" t="s">
        <v>771</v>
      </c>
      <c r="Q196" s="30" t="s">
        <v>772</v>
      </c>
      <c r="R196" s="30" t="s">
        <v>773</v>
      </c>
      <c r="S196" s="30" t="s">
        <v>552</v>
      </c>
      <c r="T196" s="35"/>
      <c r="U196" s="35"/>
    </row>
    <row r="197" spans="1:21" ht="17.25" customHeight="1">
      <c r="A197" s="32">
        <v>2023</v>
      </c>
      <c r="B197" s="32">
        <v>10</v>
      </c>
      <c r="C197" s="30" t="s">
        <v>14</v>
      </c>
      <c r="D197" s="29" t="s">
        <v>1766</v>
      </c>
      <c r="E197" s="33" t="s">
        <v>96</v>
      </c>
      <c r="F197" s="65">
        <v>3010161901</v>
      </c>
      <c r="G197" s="35" t="s">
        <v>1605</v>
      </c>
      <c r="H197" s="111" t="s">
        <v>1757</v>
      </c>
      <c r="I197" s="36" t="s">
        <v>547</v>
      </c>
      <c r="J197" s="110">
        <v>2.5790000000000002</v>
      </c>
      <c r="K197" s="36" t="s">
        <v>1543</v>
      </c>
      <c r="L197" s="36">
        <v>2630373</v>
      </c>
      <c r="M197" s="36"/>
      <c r="N197" s="78"/>
      <c r="O197" s="78" t="s">
        <v>227</v>
      </c>
      <c r="P197" s="54" t="s">
        <v>771</v>
      </c>
      <c r="Q197" s="30" t="s">
        <v>772</v>
      </c>
      <c r="R197" s="30" t="s">
        <v>773</v>
      </c>
      <c r="S197" s="30" t="s">
        <v>552</v>
      </c>
      <c r="T197" s="35"/>
      <c r="U197" s="35"/>
    </row>
    <row r="198" spans="1:21" ht="17.25" customHeight="1">
      <c r="A198" s="32">
        <v>2023</v>
      </c>
      <c r="B198" s="32">
        <v>10</v>
      </c>
      <c r="C198" s="30" t="s">
        <v>14</v>
      </c>
      <c r="D198" s="29" t="s">
        <v>1766</v>
      </c>
      <c r="E198" s="33" t="s">
        <v>96</v>
      </c>
      <c r="F198" s="65">
        <v>3010161901</v>
      </c>
      <c r="G198" s="35" t="s">
        <v>1605</v>
      </c>
      <c r="H198" s="35" t="s">
        <v>1758</v>
      </c>
      <c r="I198" s="36" t="s">
        <v>547</v>
      </c>
      <c r="J198" s="110">
        <v>1.7430000000000001</v>
      </c>
      <c r="K198" s="36" t="s">
        <v>1543</v>
      </c>
      <c r="L198" s="36">
        <v>1777720</v>
      </c>
      <c r="M198" s="36"/>
      <c r="N198" s="78"/>
      <c r="O198" s="78" t="s">
        <v>227</v>
      </c>
      <c r="P198" s="54" t="s">
        <v>771</v>
      </c>
      <c r="Q198" s="30" t="s">
        <v>772</v>
      </c>
      <c r="R198" s="30" t="s">
        <v>773</v>
      </c>
      <c r="S198" s="30" t="s">
        <v>552</v>
      </c>
      <c r="T198" s="35"/>
      <c r="U198" s="35"/>
    </row>
    <row r="199" spans="1:21" ht="17.25" customHeight="1">
      <c r="A199" s="32">
        <v>2023</v>
      </c>
      <c r="B199" s="32">
        <v>10</v>
      </c>
      <c r="C199" s="30" t="s">
        <v>14</v>
      </c>
      <c r="D199" s="29" t="s">
        <v>1767</v>
      </c>
      <c r="E199" s="33" t="s">
        <v>96</v>
      </c>
      <c r="F199" s="30">
        <v>3010161901</v>
      </c>
      <c r="G199" s="35" t="s">
        <v>1605</v>
      </c>
      <c r="H199" s="35"/>
      <c r="I199" s="36" t="s">
        <v>17</v>
      </c>
      <c r="J199" s="36">
        <v>192</v>
      </c>
      <c r="K199" s="36" t="s">
        <v>328</v>
      </c>
      <c r="L199" s="36">
        <v>200377000</v>
      </c>
      <c r="M199" s="36"/>
      <c r="N199" s="78"/>
      <c r="O199" s="78" t="s">
        <v>227</v>
      </c>
      <c r="P199" s="54" t="s">
        <v>177</v>
      </c>
      <c r="Q199" s="30" t="s">
        <v>239</v>
      </c>
      <c r="R199" s="30" t="s">
        <v>203</v>
      </c>
      <c r="S199" s="30" t="s">
        <v>24</v>
      </c>
      <c r="T199" s="35"/>
      <c r="U199" s="35"/>
    </row>
    <row r="200" spans="1:21" ht="17.25" customHeight="1">
      <c r="A200" s="32">
        <v>2023</v>
      </c>
      <c r="B200" s="32">
        <v>10</v>
      </c>
      <c r="C200" s="30" t="s">
        <v>14</v>
      </c>
      <c r="D200" s="29" t="s">
        <v>384</v>
      </c>
      <c r="E200" s="33" t="s">
        <v>50</v>
      </c>
      <c r="F200" s="30">
        <v>3013150206</v>
      </c>
      <c r="G200" s="35" t="s">
        <v>1768</v>
      </c>
      <c r="H200" s="35"/>
      <c r="I200" s="36" t="s">
        <v>16</v>
      </c>
      <c r="J200" s="36">
        <v>50</v>
      </c>
      <c r="K200" s="36" t="s">
        <v>231</v>
      </c>
      <c r="L200" s="36">
        <v>90112500</v>
      </c>
      <c r="M200" s="36"/>
      <c r="N200" s="78"/>
      <c r="O200" s="36"/>
      <c r="P200" s="54" t="s">
        <v>177</v>
      </c>
      <c r="Q200" s="30" t="s">
        <v>239</v>
      </c>
      <c r="R200" s="30" t="s">
        <v>203</v>
      </c>
      <c r="S200" s="30" t="s">
        <v>24</v>
      </c>
      <c r="T200" s="35"/>
      <c r="U200" s="35"/>
    </row>
    <row r="201" spans="1:21" ht="17.25" customHeight="1">
      <c r="A201" s="32">
        <v>2023</v>
      </c>
      <c r="B201" s="32">
        <v>10</v>
      </c>
      <c r="C201" s="30" t="s">
        <v>540</v>
      </c>
      <c r="D201" s="29" t="s">
        <v>1769</v>
      </c>
      <c r="E201" s="33" t="s">
        <v>1266</v>
      </c>
      <c r="F201" s="65">
        <v>4014218902</v>
      </c>
      <c r="G201" s="67" t="s">
        <v>1330</v>
      </c>
      <c r="H201" s="30" t="s">
        <v>1770</v>
      </c>
      <c r="I201" s="36" t="s">
        <v>547</v>
      </c>
      <c r="J201" s="78">
        <v>236</v>
      </c>
      <c r="K201" s="78" t="s">
        <v>1259</v>
      </c>
      <c r="L201" s="36">
        <v>35079040</v>
      </c>
      <c r="M201" s="36"/>
      <c r="N201" s="78" t="s">
        <v>1223</v>
      </c>
      <c r="O201" s="36"/>
      <c r="P201" s="54" t="s">
        <v>1771</v>
      </c>
      <c r="Q201" s="32" t="s">
        <v>1772</v>
      </c>
      <c r="R201" s="32" t="s">
        <v>1773</v>
      </c>
      <c r="S201" s="30" t="s">
        <v>24</v>
      </c>
      <c r="T201" s="35"/>
      <c r="U201" s="35"/>
    </row>
    <row r="202" spans="1:21" ht="17.25" customHeight="1">
      <c r="A202" s="32">
        <v>2023</v>
      </c>
      <c r="B202" s="32">
        <v>10</v>
      </c>
      <c r="C202" s="30" t="s">
        <v>15</v>
      </c>
      <c r="D202" s="29" t="s">
        <v>1769</v>
      </c>
      <c r="E202" s="33" t="s">
        <v>96</v>
      </c>
      <c r="F202" s="65">
        <v>4014179501</v>
      </c>
      <c r="G202" s="30" t="s">
        <v>1774</v>
      </c>
      <c r="H202" s="30" t="s">
        <v>1775</v>
      </c>
      <c r="I202" s="36" t="s">
        <v>547</v>
      </c>
      <c r="J202" s="78">
        <v>1</v>
      </c>
      <c r="K202" s="78" t="s">
        <v>1356</v>
      </c>
      <c r="L202" s="36">
        <v>9900000</v>
      </c>
      <c r="M202" s="36"/>
      <c r="N202" s="78" t="s">
        <v>1223</v>
      </c>
      <c r="O202" s="36"/>
      <c r="P202" s="54" t="s">
        <v>1771</v>
      </c>
      <c r="Q202" s="32" t="s">
        <v>1772</v>
      </c>
      <c r="R202" s="32" t="s">
        <v>1776</v>
      </c>
      <c r="S202" s="30" t="s">
        <v>24</v>
      </c>
      <c r="T202" s="35"/>
      <c r="U202" s="35"/>
    </row>
    <row r="203" spans="1:21" ht="17.25" customHeight="1">
      <c r="A203" s="32">
        <v>2023</v>
      </c>
      <c r="B203" s="32">
        <v>10</v>
      </c>
      <c r="C203" s="30" t="s">
        <v>15</v>
      </c>
      <c r="D203" s="29" t="s">
        <v>1769</v>
      </c>
      <c r="E203" s="33" t="s">
        <v>96</v>
      </c>
      <c r="F203" s="65">
        <v>4014219702</v>
      </c>
      <c r="G203" s="65" t="s">
        <v>1777</v>
      </c>
      <c r="H203" s="30" t="s">
        <v>1305</v>
      </c>
      <c r="I203" s="36" t="s">
        <v>547</v>
      </c>
      <c r="J203" s="78">
        <v>21</v>
      </c>
      <c r="K203" s="78" t="s">
        <v>1235</v>
      </c>
      <c r="L203" s="36">
        <v>3500000</v>
      </c>
      <c r="M203" s="36"/>
      <c r="N203" s="78" t="s">
        <v>1223</v>
      </c>
      <c r="O203" s="36"/>
      <c r="P203" s="54" t="s">
        <v>1771</v>
      </c>
      <c r="Q203" s="32" t="s">
        <v>1772</v>
      </c>
      <c r="R203" s="32" t="s">
        <v>1778</v>
      </c>
      <c r="S203" s="30" t="s">
        <v>24</v>
      </c>
      <c r="T203" s="35"/>
      <c r="U203" s="35"/>
    </row>
    <row r="204" spans="1:21" ht="17.25" customHeight="1">
      <c r="A204" s="65">
        <v>2023</v>
      </c>
      <c r="B204" s="65">
        <v>10</v>
      </c>
      <c r="C204" s="65" t="s">
        <v>15</v>
      </c>
      <c r="D204" s="73" t="s">
        <v>1779</v>
      </c>
      <c r="E204" s="83" t="s">
        <v>96</v>
      </c>
      <c r="F204" s="65">
        <v>3011150501</v>
      </c>
      <c r="G204" s="65" t="s">
        <v>90</v>
      </c>
      <c r="H204" s="65" t="s">
        <v>219</v>
      </c>
      <c r="I204" s="80" t="s">
        <v>1780</v>
      </c>
      <c r="J204" s="81">
        <v>3950</v>
      </c>
      <c r="K204" s="80" t="s">
        <v>91</v>
      </c>
      <c r="L204" s="80">
        <v>330000000</v>
      </c>
      <c r="M204" s="80"/>
      <c r="N204" s="78" t="s">
        <v>1223</v>
      </c>
      <c r="O204" s="80"/>
      <c r="P204" s="130" t="s">
        <v>285</v>
      </c>
      <c r="Q204" s="61" t="s">
        <v>1781</v>
      </c>
      <c r="R204" s="61" t="s">
        <v>1782</v>
      </c>
      <c r="S204" s="65" t="s">
        <v>24</v>
      </c>
      <c r="T204" s="65"/>
      <c r="U204" s="65"/>
    </row>
    <row r="205" spans="1:21" ht="17.25" customHeight="1">
      <c r="A205" s="65">
        <v>2023</v>
      </c>
      <c r="B205" s="65">
        <v>10</v>
      </c>
      <c r="C205" s="65" t="s">
        <v>15</v>
      </c>
      <c r="D205" s="73" t="s">
        <v>1783</v>
      </c>
      <c r="E205" s="83" t="s">
        <v>96</v>
      </c>
      <c r="F205" s="65">
        <v>3011150501</v>
      </c>
      <c r="G205" s="65" t="s">
        <v>90</v>
      </c>
      <c r="H205" s="65" t="s">
        <v>219</v>
      </c>
      <c r="I205" s="80" t="s">
        <v>1780</v>
      </c>
      <c r="J205" s="81">
        <v>4189</v>
      </c>
      <c r="K205" s="80" t="s">
        <v>91</v>
      </c>
      <c r="L205" s="80">
        <v>350000000</v>
      </c>
      <c r="M205" s="80"/>
      <c r="N205" s="78" t="s">
        <v>1223</v>
      </c>
      <c r="O205" s="80"/>
      <c r="P205" s="130" t="s">
        <v>285</v>
      </c>
      <c r="Q205" s="61" t="s">
        <v>1781</v>
      </c>
      <c r="R205" s="61" t="s">
        <v>1782</v>
      </c>
      <c r="S205" s="65" t="s">
        <v>24</v>
      </c>
      <c r="T205" s="65"/>
      <c r="U205" s="65"/>
    </row>
    <row r="206" spans="1:21" ht="17.25" customHeight="1">
      <c r="A206" s="65">
        <v>2023</v>
      </c>
      <c r="B206" s="65">
        <v>10</v>
      </c>
      <c r="C206" s="65" t="s">
        <v>15</v>
      </c>
      <c r="D206" s="73" t="s">
        <v>1784</v>
      </c>
      <c r="E206" s="65" t="s">
        <v>96</v>
      </c>
      <c r="F206" s="83">
        <v>3011150501</v>
      </c>
      <c r="G206" s="65" t="s">
        <v>90</v>
      </c>
      <c r="H206" s="65" t="s">
        <v>219</v>
      </c>
      <c r="I206" s="80" t="s">
        <v>1780</v>
      </c>
      <c r="J206" s="81">
        <v>2510</v>
      </c>
      <c r="K206" s="84" t="s">
        <v>91</v>
      </c>
      <c r="L206" s="80">
        <v>210000000</v>
      </c>
      <c r="M206" s="80"/>
      <c r="N206" s="78" t="s">
        <v>1223</v>
      </c>
      <c r="O206" s="80"/>
      <c r="P206" s="62" t="s">
        <v>285</v>
      </c>
      <c r="Q206" s="61" t="s">
        <v>1781</v>
      </c>
      <c r="R206" s="61" t="s">
        <v>1782</v>
      </c>
      <c r="S206" s="65" t="s">
        <v>24</v>
      </c>
      <c r="T206" s="65"/>
      <c r="U206" s="65"/>
    </row>
    <row r="207" spans="1:21" ht="17.25" customHeight="1">
      <c r="A207" s="83">
        <v>2023</v>
      </c>
      <c r="B207" s="83">
        <v>10</v>
      </c>
      <c r="C207" s="83" t="s">
        <v>15</v>
      </c>
      <c r="D207" s="105" t="s">
        <v>1785</v>
      </c>
      <c r="E207" s="83" t="s">
        <v>96</v>
      </c>
      <c r="F207" s="83">
        <v>3011150501</v>
      </c>
      <c r="G207" s="83" t="s">
        <v>90</v>
      </c>
      <c r="H207" s="83" t="s">
        <v>219</v>
      </c>
      <c r="I207" s="84" t="s">
        <v>1780</v>
      </c>
      <c r="J207" s="106">
        <v>3950</v>
      </c>
      <c r="K207" s="84" t="s">
        <v>91</v>
      </c>
      <c r="L207" s="84">
        <v>330000000</v>
      </c>
      <c r="M207" s="84"/>
      <c r="N207" s="78" t="s">
        <v>1223</v>
      </c>
      <c r="O207" s="84"/>
      <c r="P207" s="62" t="s">
        <v>285</v>
      </c>
      <c r="Q207" s="61" t="s">
        <v>1781</v>
      </c>
      <c r="R207" s="61" t="s">
        <v>1782</v>
      </c>
      <c r="S207" s="65" t="s">
        <v>24</v>
      </c>
      <c r="T207" s="83"/>
      <c r="U207" s="83"/>
    </row>
    <row r="208" spans="1:21" ht="17.25" customHeight="1">
      <c r="A208" s="32">
        <v>2023</v>
      </c>
      <c r="B208" s="32">
        <v>10</v>
      </c>
      <c r="C208" s="30" t="s">
        <v>14</v>
      </c>
      <c r="D208" s="37" t="s">
        <v>1786</v>
      </c>
      <c r="E208" s="33" t="s">
        <v>51</v>
      </c>
      <c r="F208" s="30">
        <v>4323210201</v>
      </c>
      <c r="G208" s="37" t="s">
        <v>1787</v>
      </c>
      <c r="H208" s="35"/>
      <c r="I208" s="36"/>
      <c r="J208" s="36">
        <v>40</v>
      </c>
      <c r="K208" s="36" t="s">
        <v>335</v>
      </c>
      <c r="L208" s="36">
        <v>80000000</v>
      </c>
      <c r="M208" s="36"/>
      <c r="N208" s="36"/>
      <c r="O208" s="36"/>
      <c r="P208" s="211" t="s">
        <v>385</v>
      </c>
      <c r="Q208" s="35" t="s">
        <v>386</v>
      </c>
      <c r="R208" s="35" t="s">
        <v>387</v>
      </c>
      <c r="S208" s="35" t="s">
        <v>24</v>
      </c>
      <c r="T208" s="35"/>
      <c r="U208" s="35"/>
    </row>
    <row r="209" spans="1:21" ht="17.25" customHeight="1">
      <c r="A209" s="32">
        <v>2023</v>
      </c>
      <c r="B209" s="32">
        <v>10</v>
      </c>
      <c r="C209" s="30" t="s">
        <v>540</v>
      </c>
      <c r="D209" s="105" t="s">
        <v>1788</v>
      </c>
      <c r="E209" s="107" t="s">
        <v>96</v>
      </c>
      <c r="F209" s="61">
        <v>4321150701</v>
      </c>
      <c r="G209" s="30" t="s">
        <v>1789</v>
      </c>
      <c r="H209" s="30" t="s">
        <v>370</v>
      </c>
      <c r="I209" s="61" t="s">
        <v>1790</v>
      </c>
      <c r="J209" s="36">
        <v>728</v>
      </c>
      <c r="K209" s="78" t="s">
        <v>1440</v>
      </c>
      <c r="L209" s="36">
        <v>1330000000</v>
      </c>
      <c r="M209" s="78"/>
      <c r="N209" s="78" t="s">
        <v>1223</v>
      </c>
      <c r="O209" s="183"/>
      <c r="P209" s="58" t="s">
        <v>388</v>
      </c>
      <c r="Q209" s="32" t="s">
        <v>1791</v>
      </c>
      <c r="R209" s="32" t="s">
        <v>1792</v>
      </c>
      <c r="S209" s="30" t="s">
        <v>24</v>
      </c>
      <c r="T209" s="35"/>
      <c r="U209" s="35"/>
    </row>
    <row r="210" spans="1:21" ht="17.25" customHeight="1">
      <c r="A210" s="32">
        <v>2023</v>
      </c>
      <c r="B210" s="32">
        <v>10</v>
      </c>
      <c r="C210" s="30" t="s">
        <v>540</v>
      </c>
      <c r="D210" s="105" t="s">
        <v>1793</v>
      </c>
      <c r="E210" s="107" t="s">
        <v>96</v>
      </c>
      <c r="F210" s="61">
        <v>4321150701</v>
      </c>
      <c r="G210" s="65" t="s">
        <v>1794</v>
      </c>
      <c r="H210" s="61" t="s">
        <v>1794</v>
      </c>
      <c r="I210" s="61" t="s">
        <v>1790</v>
      </c>
      <c r="J210" s="36">
        <v>1</v>
      </c>
      <c r="K210" s="78" t="s">
        <v>1336</v>
      </c>
      <c r="L210" s="36">
        <v>150000000</v>
      </c>
      <c r="M210" s="78" t="s">
        <v>1223</v>
      </c>
      <c r="N210" s="183"/>
      <c r="O210" s="183"/>
      <c r="P210" s="58" t="s">
        <v>388</v>
      </c>
      <c r="Q210" s="32" t="s">
        <v>1795</v>
      </c>
      <c r="R210" s="32" t="s">
        <v>1796</v>
      </c>
      <c r="S210" s="30" t="s">
        <v>24</v>
      </c>
      <c r="T210" s="35"/>
      <c r="U210" s="35"/>
    </row>
    <row r="211" spans="1:21" ht="17.25" customHeight="1">
      <c r="A211" s="24">
        <v>2023</v>
      </c>
      <c r="B211" s="24">
        <v>10</v>
      </c>
      <c r="C211" s="33" t="s">
        <v>540</v>
      </c>
      <c r="D211" s="34" t="s">
        <v>1797</v>
      </c>
      <c r="E211" s="107" t="s">
        <v>96</v>
      </c>
      <c r="F211" s="82">
        <v>4321150701</v>
      </c>
      <c r="G211" s="83" t="s">
        <v>1794</v>
      </c>
      <c r="H211" s="82" t="s">
        <v>1794</v>
      </c>
      <c r="I211" s="82" t="s">
        <v>1790</v>
      </c>
      <c r="J211" s="38">
        <v>3</v>
      </c>
      <c r="K211" s="85" t="s">
        <v>1336</v>
      </c>
      <c r="L211" s="38">
        <v>1113354000</v>
      </c>
      <c r="M211" s="78" t="s">
        <v>1223</v>
      </c>
      <c r="N211" s="183"/>
      <c r="O211" s="190"/>
      <c r="P211" s="54" t="s">
        <v>388</v>
      </c>
      <c r="Q211" s="24" t="s">
        <v>1795</v>
      </c>
      <c r="R211" s="24" t="s">
        <v>1796</v>
      </c>
      <c r="S211" s="33" t="s">
        <v>24</v>
      </c>
      <c r="T211" s="37"/>
      <c r="U211" s="37"/>
    </row>
    <row r="212" spans="1:21" ht="17.25" customHeight="1">
      <c r="A212" s="32">
        <v>2023</v>
      </c>
      <c r="B212" s="32">
        <v>10</v>
      </c>
      <c r="C212" s="30" t="s">
        <v>15</v>
      </c>
      <c r="D212" s="34" t="s">
        <v>1798</v>
      </c>
      <c r="E212" s="107" t="s">
        <v>96</v>
      </c>
      <c r="F212" s="61">
        <v>4323230401</v>
      </c>
      <c r="G212" s="30" t="s">
        <v>1799</v>
      </c>
      <c r="H212" s="30" t="s">
        <v>1800</v>
      </c>
      <c r="I212" s="78" t="s">
        <v>1801</v>
      </c>
      <c r="J212" s="78">
        <v>20</v>
      </c>
      <c r="K212" s="78" t="s">
        <v>1654</v>
      </c>
      <c r="L212" s="78">
        <v>222200000</v>
      </c>
      <c r="M212" s="78" t="s">
        <v>1223</v>
      </c>
      <c r="N212" s="78"/>
      <c r="O212" s="78"/>
      <c r="P212" s="54" t="s">
        <v>388</v>
      </c>
      <c r="Q212" s="33" t="s">
        <v>1802</v>
      </c>
      <c r="R212" s="33" t="s">
        <v>1803</v>
      </c>
      <c r="S212" s="30" t="s">
        <v>24</v>
      </c>
      <c r="T212" s="30"/>
      <c r="U212" s="30"/>
    </row>
    <row r="213" spans="1:21" ht="17.25" customHeight="1">
      <c r="A213" s="24">
        <v>2023</v>
      </c>
      <c r="B213" s="24">
        <v>10</v>
      </c>
      <c r="C213" s="33" t="s">
        <v>15</v>
      </c>
      <c r="D213" s="105" t="s">
        <v>1804</v>
      </c>
      <c r="E213" s="107" t="s">
        <v>96</v>
      </c>
      <c r="F213" s="83">
        <v>23563329</v>
      </c>
      <c r="G213" s="83" t="s">
        <v>1805</v>
      </c>
      <c r="H213" s="83" t="s">
        <v>1410</v>
      </c>
      <c r="I213" s="84" t="s">
        <v>1800</v>
      </c>
      <c r="J213" s="85">
        <v>16</v>
      </c>
      <c r="K213" s="82" t="s">
        <v>1239</v>
      </c>
      <c r="L213" s="84">
        <v>177760000</v>
      </c>
      <c r="M213" s="78" t="s">
        <v>1223</v>
      </c>
      <c r="N213" s="85"/>
      <c r="O213" s="85"/>
      <c r="P213" s="54" t="s">
        <v>388</v>
      </c>
      <c r="Q213" s="33" t="s">
        <v>1806</v>
      </c>
      <c r="R213" s="33" t="s">
        <v>1807</v>
      </c>
      <c r="S213" s="33" t="s">
        <v>24</v>
      </c>
      <c r="T213" s="33"/>
      <c r="U213" s="33"/>
    </row>
    <row r="214" spans="1:21" ht="17.25" customHeight="1">
      <c r="A214" s="32">
        <v>2023</v>
      </c>
      <c r="B214" s="32">
        <v>10</v>
      </c>
      <c r="C214" s="30" t="s">
        <v>15</v>
      </c>
      <c r="D214" s="73" t="s">
        <v>1804</v>
      </c>
      <c r="E214" s="113" t="s">
        <v>96</v>
      </c>
      <c r="F214" s="65">
        <v>23550095</v>
      </c>
      <c r="G214" s="61" t="s">
        <v>1808</v>
      </c>
      <c r="H214" s="65" t="s">
        <v>1410</v>
      </c>
      <c r="I214" s="80" t="s">
        <v>1809</v>
      </c>
      <c r="J214" s="78">
        <v>3</v>
      </c>
      <c r="K214" s="61" t="s">
        <v>1239</v>
      </c>
      <c r="L214" s="80">
        <v>40480000</v>
      </c>
      <c r="M214" s="78" t="s">
        <v>1223</v>
      </c>
      <c r="N214" s="78"/>
      <c r="O214" s="78"/>
      <c r="P214" s="54" t="s">
        <v>388</v>
      </c>
      <c r="Q214" s="30" t="s">
        <v>1806</v>
      </c>
      <c r="R214" s="30" t="s">
        <v>1807</v>
      </c>
      <c r="S214" s="30" t="s">
        <v>24</v>
      </c>
      <c r="T214" s="30"/>
      <c r="U214" s="30"/>
    </row>
    <row r="215" spans="1:21" ht="17.25" customHeight="1">
      <c r="A215" s="32">
        <v>2023</v>
      </c>
      <c r="B215" s="32">
        <v>10</v>
      </c>
      <c r="C215" s="30" t="s">
        <v>15</v>
      </c>
      <c r="D215" s="73" t="s">
        <v>1804</v>
      </c>
      <c r="E215" s="113" t="s">
        <v>96</v>
      </c>
      <c r="F215" s="65">
        <v>23511985</v>
      </c>
      <c r="G215" s="65" t="s">
        <v>1810</v>
      </c>
      <c r="H215" s="65" t="s">
        <v>1410</v>
      </c>
      <c r="I215" s="80" t="s">
        <v>1811</v>
      </c>
      <c r="J215" s="78">
        <v>4</v>
      </c>
      <c r="K215" s="61" t="s">
        <v>1239</v>
      </c>
      <c r="L215" s="80">
        <v>34248000</v>
      </c>
      <c r="M215" s="78" t="s">
        <v>1223</v>
      </c>
      <c r="N215" s="78"/>
      <c r="O215" s="78"/>
      <c r="P215" s="58" t="s">
        <v>388</v>
      </c>
      <c r="Q215" s="30" t="s">
        <v>1806</v>
      </c>
      <c r="R215" s="30" t="s">
        <v>1807</v>
      </c>
      <c r="S215" s="30" t="s">
        <v>24</v>
      </c>
      <c r="T215" s="30"/>
      <c r="U215" s="30"/>
    </row>
    <row r="216" spans="1:21" ht="17.25" customHeight="1">
      <c r="A216" s="32">
        <v>2023</v>
      </c>
      <c r="B216" s="32">
        <v>10</v>
      </c>
      <c r="C216" s="30" t="s">
        <v>15</v>
      </c>
      <c r="D216" s="73" t="s">
        <v>1804</v>
      </c>
      <c r="E216" s="113" t="s">
        <v>96</v>
      </c>
      <c r="F216" s="65">
        <v>23511981</v>
      </c>
      <c r="G216" s="65" t="s">
        <v>1812</v>
      </c>
      <c r="H216" s="65" t="s">
        <v>1410</v>
      </c>
      <c r="I216" s="80" t="s">
        <v>1813</v>
      </c>
      <c r="J216" s="78">
        <v>4</v>
      </c>
      <c r="K216" s="61" t="s">
        <v>1239</v>
      </c>
      <c r="L216" s="80">
        <v>7088000</v>
      </c>
      <c r="M216" s="78" t="s">
        <v>1223</v>
      </c>
      <c r="N216" s="78"/>
      <c r="O216" s="78"/>
      <c r="P216" s="58" t="s">
        <v>388</v>
      </c>
      <c r="Q216" s="30" t="s">
        <v>1806</v>
      </c>
      <c r="R216" s="30" t="s">
        <v>1807</v>
      </c>
      <c r="S216" s="30" t="s">
        <v>24</v>
      </c>
      <c r="T216" s="30"/>
      <c r="U216" s="30"/>
    </row>
    <row r="217" spans="1:21" ht="17.25" customHeight="1">
      <c r="A217" s="32">
        <v>2023</v>
      </c>
      <c r="B217" s="32">
        <v>10</v>
      </c>
      <c r="C217" s="30" t="s">
        <v>15</v>
      </c>
      <c r="D217" s="73" t="s">
        <v>1804</v>
      </c>
      <c r="E217" s="113" t="s">
        <v>96</v>
      </c>
      <c r="F217" s="65">
        <v>24273520</v>
      </c>
      <c r="G217" s="65" t="s">
        <v>1814</v>
      </c>
      <c r="H217" s="65" t="s">
        <v>1410</v>
      </c>
      <c r="I217" s="80" t="s">
        <v>1815</v>
      </c>
      <c r="J217" s="78">
        <v>4</v>
      </c>
      <c r="K217" s="61" t="s">
        <v>1239</v>
      </c>
      <c r="L217" s="80">
        <v>10120000</v>
      </c>
      <c r="M217" s="78" t="s">
        <v>1223</v>
      </c>
      <c r="N217" s="78"/>
      <c r="O217" s="78"/>
      <c r="P217" s="58" t="s">
        <v>388</v>
      </c>
      <c r="Q217" s="30" t="s">
        <v>1806</v>
      </c>
      <c r="R217" s="30" t="s">
        <v>1807</v>
      </c>
      <c r="S217" s="30" t="s">
        <v>24</v>
      </c>
      <c r="T217" s="30"/>
      <c r="U217" s="30"/>
    </row>
    <row r="218" spans="1:21" ht="17.25" customHeight="1">
      <c r="A218" s="24">
        <v>2023</v>
      </c>
      <c r="B218" s="24">
        <v>10</v>
      </c>
      <c r="C218" s="33" t="s">
        <v>14</v>
      </c>
      <c r="D218" s="105" t="s">
        <v>1804</v>
      </c>
      <c r="E218" s="33" t="s">
        <v>51</v>
      </c>
      <c r="F218" s="83" t="s">
        <v>1410</v>
      </c>
      <c r="G218" s="83" t="s">
        <v>1816</v>
      </c>
      <c r="H218" s="83" t="s">
        <v>1410</v>
      </c>
      <c r="I218" s="84" t="s">
        <v>1801</v>
      </c>
      <c r="J218" s="85">
        <v>4</v>
      </c>
      <c r="K218" s="82" t="s">
        <v>1239</v>
      </c>
      <c r="L218" s="84">
        <v>80000000</v>
      </c>
      <c r="M218" s="85"/>
      <c r="N218" s="85"/>
      <c r="O218" s="85"/>
      <c r="P218" s="54" t="s">
        <v>388</v>
      </c>
      <c r="Q218" s="33" t="s">
        <v>1806</v>
      </c>
      <c r="R218" s="33" t="s">
        <v>1807</v>
      </c>
      <c r="S218" s="33" t="s">
        <v>24</v>
      </c>
      <c r="T218" s="33"/>
      <c r="U218" s="33"/>
    </row>
    <row r="219" spans="1:21" ht="17.25" customHeight="1">
      <c r="A219" s="32">
        <v>2023</v>
      </c>
      <c r="B219" s="32">
        <v>10</v>
      </c>
      <c r="C219" s="30" t="s">
        <v>14</v>
      </c>
      <c r="D219" s="29" t="s">
        <v>1817</v>
      </c>
      <c r="E219" s="30" t="s">
        <v>52</v>
      </c>
      <c r="F219" s="30">
        <v>4323151301</v>
      </c>
      <c r="G219" s="30" t="s">
        <v>1799</v>
      </c>
      <c r="H219" s="30" t="s">
        <v>1818</v>
      </c>
      <c r="I219" s="78" t="s">
        <v>1801</v>
      </c>
      <c r="J219" s="191">
        <v>7200</v>
      </c>
      <c r="K219" s="78" t="s">
        <v>1654</v>
      </c>
      <c r="L219" s="78">
        <v>576000000</v>
      </c>
      <c r="M219" s="78"/>
      <c r="N219" s="78"/>
      <c r="O219" s="78"/>
      <c r="P219" s="58" t="s">
        <v>388</v>
      </c>
      <c r="Q219" s="30" t="s">
        <v>1802</v>
      </c>
      <c r="R219" s="30" t="s">
        <v>1803</v>
      </c>
      <c r="S219" s="30" t="s">
        <v>24</v>
      </c>
      <c r="T219" s="30"/>
      <c r="U219" s="30"/>
    </row>
    <row r="220" spans="1:21" ht="17.25" customHeight="1">
      <c r="A220" s="24">
        <v>2023</v>
      </c>
      <c r="B220" s="24">
        <v>10</v>
      </c>
      <c r="C220" s="33" t="s">
        <v>540</v>
      </c>
      <c r="D220" s="105" t="s">
        <v>339</v>
      </c>
      <c r="E220" s="33" t="s">
        <v>96</v>
      </c>
      <c r="F220" s="30">
        <v>4014210902</v>
      </c>
      <c r="G220" s="33" t="s">
        <v>243</v>
      </c>
      <c r="H220" s="30" t="s">
        <v>340</v>
      </c>
      <c r="I220" s="85" t="s">
        <v>16</v>
      </c>
      <c r="J220" s="85">
        <v>111</v>
      </c>
      <c r="K220" s="85" t="s">
        <v>95</v>
      </c>
      <c r="L220" s="38">
        <v>5765918</v>
      </c>
      <c r="M220" s="38"/>
      <c r="N220" s="78" t="s">
        <v>1223</v>
      </c>
      <c r="O220" s="85"/>
      <c r="P220" s="130" t="s">
        <v>319</v>
      </c>
      <c r="Q220" s="82" t="s">
        <v>321</v>
      </c>
      <c r="R220" s="82" t="s">
        <v>322</v>
      </c>
      <c r="S220" s="33" t="s">
        <v>24</v>
      </c>
      <c r="T220" s="37"/>
      <c r="U220" s="37"/>
    </row>
    <row r="221" spans="1:21" ht="17.25" customHeight="1">
      <c r="A221" s="24">
        <v>2023</v>
      </c>
      <c r="B221" s="24">
        <v>10</v>
      </c>
      <c r="C221" s="33" t="s">
        <v>540</v>
      </c>
      <c r="D221" s="105" t="s">
        <v>339</v>
      </c>
      <c r="E221" s="33" t="s">
        <v>96</v>
      </c>
      <c r="F221" s="30">
        <v>3010161901</v>
      </c>
      <c r="G221" s="33" t="s">
        <v>106</v>
      </c>
      <c r="H221" s="30" t="s">
        <v>1819</v>
      </c>
      <c r="I221" s="85" t="s">
        <v>16</v>
      </c>
      <c r="J221" s="85">
        <v>65.962999999999994</v>
      </c>
      <c r="K221" s="85" t="s">
        <v>324</v>
      </c>
      <c r="L221" s="38">
        <v>42069420</v>
      </c>
      <c r="M221" s="38"/>
      <c r="N221" s="85"/>
      <c r="O221" s="78" t="s">
        <v>1223</v>
      </c>
      <c r="P221" s="130" t="s">
        <v>319</v>
      </c>
      <c r="Q221" s="82" t="s">
        <v>321</v>
      </c>
      <c r="R221" s="82" t="s">
        <v>322</v>
      </c>
      <c r="S221" s="33" t="s">
        <v>24</v>
      </c>
      <c r="T221" s="37"/>
      <c r="U221" s="37"/>
    </row>
    <row r="222" spans="1:21" ht="17.25" customHeight="1">
      <c r="A222" s="24">
        <v>2023</v>
      </c>
      <c r="B222" s="24">
        <v>10</v>
      </c>
      <c r="C222" s="33" t="s">
        <v>540</v>
      </c>
      <c r="D222" s="105" t="s">
        <v>339</v>
      </c>
      <c r="E222" s="33" t="s">
        <v>96</v>
      </c>
      <c r="F222" s="30">
        <v>3012179301</v>
      </c>
      <c r="G222" s="33" t="s">
        <v>117</v>
      </c>
      <c r="H222" s="30" t="s">
        <v>341</v>
      </c>
      <c r="I222" s="85" t="s">
        <v>16</v>
      </c>
      <c r="J222" s="85">
        <v>464</v>
      </c>
      <c r="K222" s="85" t="s">
        <v>338</v>
      </c>
      <c r="L222" s="38">
        <v>111360000</v>
      </c>
      <c r="M222" s="38"/>
      <c r="N222" s="78" t="s">
        <v>1223</v>
      </c>
      <c r="O222" s="85"/>
      <c r="P222" s="130" t="s">
        <v>319</v>
      </c>
      <c r="Q222" s="82" t="s">
        <v>321</v>
      </c>
      <c r="R222" s="82" t="s">
        <v>322</v>
      </c>
      <c r="S222" s="33" t="s">
        <v>24</v>
      </c>
      <c r="T222" s="37"/>
      <c r="U222" s="37"/>
    </row>
    <row r="223" spans="1:21" ht="17.25" customHeight="1">
      <c r="A223" s="24">
        <v>2023</v>
      </c>
      <c r="B223" s="24">
        <v>10</v>
      </c>
      <c r="C223" s="33" t="s">
        <v>540</v>
      </c>
      <c r="D223" s="105" t="s">
        <v>339</v>
      </c>
      <c r="E223" s="33" t="s">
        <v>96</v>
      </c>
      <c r="F223" s="30">
        <v>3012179301</v>
      </c>
      <c r="G223" s="33" t="s">
        <v>117</v>
      </c>
      <c r="H223" s="30" t="s">
        <v>343</v>
      </c>
      <c r="I223" s="85" t="s">
        <v>16</v>
      </c>
      <c r="J223" s="85">
        <v>6</v>
      </c>
      <c r="K223" s="85" t="s">
        <v>98</v>
      </c>
      <c r="L223" s="38">
        <v>1513200</v>
      </c>
      <c r="M223" s="38"/>
      <c r="N223" s="78" t="s">
        <v>1223</v>
      </c>
      <c r="O223" s="85"/>
      <c r="P223" s="130" t="s">
        <v>319</v>
      </c>
      <c r="Q223" s="82" t="s">
        <v>321</v>
      </c>
      <c r="R223" s="82" t="s">
        <v>322</v>
      </c>
      <c r="S223" s="33" t="s">
        <v>24</v>
      </c>
      <c r="T223" s="37"/>
      <c r="U223" s="37"/>
    </row>
    <row r="224" spans="1:21" ht="17.25" customHeight="1">
      <c r="A224" s="24">
        <v>2023</v>
      </c>
      <c r="B224" s="24">
        <v>10</v>
      </c>
      <c r="C224" s="33" t="s">
        <v>14</v>
      </c>
      <c r="D224" s="105" t="s">
        <v>364</v>
      </c>
      <c r="E224" s="83" t="s">
        <v>96</v>
      </c>
      <c r="F224" s="65">
        <v>4014179501</v>
      </c>
      <c r="G224" s="83" t="s">
        <v>371</v>
      </c>
      <c r="H224" s="65" t="s">
        <v>372</v>
      </c>
      <c r="I224" s="84" t="s">
        <v>209</v>
      </c>
      <c r="J224" s="106">
        <v>6</v>
      </c>
      <c r="K224" s="84" t="s">
        <v>104</v>
      </c>
      <c r="L224" s="84">
        <v>195888000</v>
      </c>
      <c r="M224" s="38"/>
      <c r="N224" s="78" t="s">
        <v>1223</v>
      </c>
      <c r="O224" s="38"/>
      <c r="P224" s="130" t="s">
        <v>319</v>
      </c>
      <c r="Q224" s="82" t="s">
        <v>321</v>
      </c>
      <c r="R224" s="82" t="s">
        <v>322</v>
      </c>
      <c r="S224" s="33" t="s">
        <v>24</v>
      </c>
      <c r="T224" s="37"/>
      <c r="U224" s="37"/>
    </row>
    <row r="225" spans="1:21" ht="17.25" customHeight="1">
      <c r="A225" s="24">
        <v>2023</v>
      </c>
      <c r="B225" s="24">
        <v>10</v>
      </c>
      <c r="C225" s="33" t="s">
        <v>14</v>
      </c>
      <c r="D225" s="105" t="s">
        <v>364</v>
      </c>
      <c r="E225" s="83" t="s">
        <v>96</v>
      </c>
      <c r="F225" s="65">
        <v>4014179501</v>
      </c>
      <c r="G225" s="83" t="s">
        <v>1820</v>
      </c>
      <c r="H225" s="65" t="s">
        <v>373</v>
      </c>
      <c r="I225" s="84" t="s">
        <v>209</v>
      </c>
      <c r="J225" s="106">
        <v>6</v>
      </c>
      <c r="K225" s="84" t="s">
        <v>104</v>
      </c>
      <c r="L225" s="84">
        <v>3510000</v>
      </c>
      <c r="M225" s="38"/>
      <c r="N225" s="78" t="s">
        <v>1223</v>
      </c>
      <c r="O225" s="38"/>
      <c r="P225" s="130" t="s">
        <v>319</v>
      </c>
      <c r="Q225" s="82" t="s">
        <v>321</v>
      </c>
      <c r="R225" s="82" t="s">
        <v>322</v>
      </c>
      <c r="S225" s="33" t="s">
        <v>24</v>
      </c>
      <c r="T225" s="37"/>
      <c r="U225" s="37"/>
    </row>
    <row r="226" spans="1:21" ht="17.25" customHeight="1">
      <c r="A226" s="24">
        <v>2023</v>
      </c>
      <c r="B226" s="24">
        <v>10</v>
      </c>
      <c r="C226" s="33" t="s">
        <v>14</v>
      </c>
      <c r="D226" s="105" t="s">
        <v>364</v>
      </c>
      <c r="E226" s="83" t="s">
        <v>96</v>
      </c>
      <c r="F226" s="65">
        <v>4014218902</v>
      </c>
      <c r="G226" s="83" t="s">
        <v>374</v>
      </c>
      <c r="H226" s="65" t="s">
        <v>375</v>
      </c>
      <c r="I226" s="84" t="s">
        <v>209</v>
      </c>
      <c r="J226" s="106">
        <v>12</v>
      </c>
      <c r="K226" s="84" t="s">
        <v>95</v>
      </c>
      <c r="L226" s="84">
        <v>15627680</v>
      </c>
      <c r="M226" s="38"/>
      <c r="N226" s="78" t="s">
        <v>1223</v>
      </c>
      <c r="O226" s="38"/>
      <c r="P226" s="130" t="s">
        <v>319</v>
      </c>
      <c r="Q226" s="82" t="s">
        <v>321</v>
      </c>
      <c r="R226" s="82" t="s">
        <v>322</v>
      </c>
      <c r="S226" s="33" t="s">
        <v>24</v>
      </c>
      <c r="T226" s="37"/>
      <c r="U226" s="37"/>
    </row>
    <row r="227" spans="1:21" ht="17.25" customHeight="1">
      <c r="A227" s="83">
        <v>2023</v>
      </c>
      <c r="B227" s="83">
        <v>10</v>
      </c>
      <c r="C227" s="83" t="s">
        <v>14</v>
      </c>
      <c r="D227" s="105" t="s">
        <v>1821</v>
      </c>
      <c r="E227" s="83" t="s">
        <v>676</v>
      </c>
      <c r="F227" s="65">
        <v>1411170401</v>
      </c>
      <c r="G227" s="83" t="s">
        <v>1822</v>
      </c>
      <c r="H227" s="65"/>
      <c r="I227" s="84"/>
      <c r="J227" s="106">
        <v>1</v>
      </c>
      <c r="K227" s="84" t="s">
        <v>1336</v>
      </c>
      <c r="L227" s="84">
        <v>21000000</v>
      </c>
      <c r="M227" s="84"/>
      <c r="N227" s="84"/>
      <c r="O227" s="84"/>
      <c r="P227" s="130" t="s">
        <v>1823</v>
      </c>
      <c r="Q227" s="82" t="s">
        <v>1824</v>
      </c>
      <c r="R227" s="82" t="s">
        <v>1825</v>
      </c>
      <c r="S227" s="83" t="s">
        <v>24</v>
      </c>
      <c r="T227" s="83"/>
      <c r="U227" s="83" t="s">
        <v>862</v>
      </c>
    </row>
    <row r="228" spans="1:21" ht="17.25" customHeight="1">
      <c r="A228" s="24">
        <v>2023</v>
      </c>
      <c r="B228" s="24">
        <v>10</v>
      </c>
      <c r="C228" s="33" t="s">
        <v>14</v>
      </c>
      <c r="D228" s="34" t="s">
        <v>1826</v>
      </c>
      <c r="E228" s="33" t="s">
        <v>52</v>
      </c>
      <c r="F228" s="30"/>
      <c r="G228" s="37" t="s">
        <v>1827</v>
      </c>
      <c r="H228" s="30"/>
      <c r="I228" s="38" t="s">
        <v>1828</v>
      </c>
      <c r="J228" s="38">
        <v>1400</v>
      </c>
      <c r="K228" s="38" t="s">
        <v>1829</v>
      </c>
      <c r="L228" s="38">
        <v>15000000</v>
      </c>
      <c r="M228" s="38"/>
      <c r="N228" s="38"/>
      <c r="O228" s="38"/>
      <c r="P228" s="54" t="s">
        <v>222</v>
      </c>
      <c r="Q228" s="24" t="s">
        <v>292</v>
      </c>
      <c r="R228" s="24" t="s">
        <v>1830</v>
      </c>
      <c r="S228" s="33" t="s">
        <v>24</v>
      </c>
      <c r="T228" s="37"/>
      <c r="U228" s="37" t="s">
        <v>70</v>
      </c>
    </row>
    <row r="229" spans="1:21" ht="17.25" customHeight="1">
      <c r="A229" s="33">
        <v>2023</v>
      </c>
      <c r="B229" s="33">
        <v>10</v>
      </c>
      <c r="C229" s="33" t="s">
        <v>14</v>
      </c>
      <c r="D229" s="54" t="s">
        <v>1831</v>
      </c>
      <c r="E229" s="33" t="s">
        <v>96</v>
      </c>
      <c r="F229" s="30">
        <v>3011150501</v>
      </c>
      <c r="G229" s="37" t="s">
        <v>1228</v>
      </c>
      <c r="H229" s="30" t="s">
        <v>1832</v>
      </c>
      <c r="I229" s="38" t="s">
        <v>1325</v>
      </c>
      <c r="J229" s="38">
        <v>435</v>
      </c>
      <c r="K229" s="38" t="s">
        <v>91</v>
      </c>
      <c r="L229" s="38">
        <v>46000000</v>
      </c>
      <c r="M229" s="38"/>
      <c r="N229" s="78" t="s">
        <v>1223</v>
      </c>
      <c r="O229" s="190"/>
      <c r="P229" s="54" t="s">
        <v>205</v>
      </c>
      <c r="Q229" s="24" t="s">
        <v>1833</v>
      </c>
      <c r="R229" s="24" t="s">
        <v>1834</v>
      </c>
      <c r="S229" s="33"/>
      <c r="T229" s="37"/>
      <c r="U229" s="37"/>
    </row>
    <row r="230" spans="1:21" ht="17.25" customHeight="1">
      <c r="A230" s="114">
        <v>2023</v>
      </c>
      <c r="B230" s="114">
        <v>10</v>
      </c>
      <c r="C230" s="114" t="s">
        <v>14</v>
      </c>
      <c r="D230" s="192" t="s">
        <v>1835</v>
      </c>
      <c r="E230" s="114" t="s">
        <v>96</v>
      </c>
      <c r="F230" s="115">
        <v>3011150501</v>
      </c>
      <c r="G230" s="193" t="s">
        <v>1228</v>
      </c>
      <c r="H230" s="115" t="s">
        <v>1832</v>
      </c>
      <c r="I230" s="116" t="s">
        <v>1325</v>
      </c>
      <c r="J230" s="116">
        <v>561</v>
      </c>
      <c r="K230" s="116" t="s">
        <v>91</v>
      </c>
      <c r="L230" s="116">
        <v>56000000</v>
      </c>
      <c r="M230" s="116"/>
      <c r="N230" s="78" t="s">
        <v>1223</v>
      </c>
      <c r="O230" s="194"/>
      <c r="P230" s="192" t="s">
        <v>205</v>
      </c>
      <c r="Q230" s="24" t="s">
        <v>1833</v>
      </c>
      <c r="R230" s="24" t="s">
        <v>1834</v>
      </c>
      <c r="S230" s="33"/>
      <c r="T230" s="37"/>
      <c r="U230" s="37"/>
    </row>
    <row r="231" spans="1:21" ht="17.25" customHeight="1">
      <c r="A231" s="30">
        <v>2023</v>
      </c>
      <c r="B231" s="30">
        <v>10</v>
      </c>
      <c r="C231" s="30" t="s">
        <v>14</v>
      </c>
      <c r="D231" s="58" t="s">
        <v>1835</v>
      </c>
      <c r="E231" s="30" t="s">
        <v>96</v>
      </c>
      <c r="F231" s="30">
        <v>3010161901</v>
      </c>
      <c r="G231" s="35" t="s">
        <v>325</v>
      </c>
      <c r="H231" s="109" t="s">
        <v>1836</v>
      </c>
      <c r="I231" s="36" t="s">
        <v>1325</v>
      </c>
      <c r="J231" s="118">
        <v>199</v>
      </c>
      <c r="K231" s="36" t="s">
        <v>1375</v>
      </c>
      <c r="L231" s="36">
        <v>204000000</v>
      </c>
      <c r="M231" s="36"/>
      <c r="N231" s="78" t="s">
        <v>1223</v>
      </c>
      <c r="O231" s="183"/>
      <c r="P231" s="58" t="s">
        <v>205</v>
      </c>
      <c r="Q231" s="32" t="s">
        <v>1833</v>
      </c>
      <c r="R231" s="32" t="s">
        <v>1834</v>
      </c>
      <c r="S231" s="30"/>
      <c r="T231" s="35"/>
      <c r="U231" s="35"/>
    </row>
    <row r="232" spans="1:21" ht="17.25" customHeight="1">
      <c r="A232" s="32">
        <v>2023</v>
      </c>
      <c r="B232" s="32">
        <v>10</v>
      </c>
      <c r="C232" s="30" t="s">
        <v>14</v>
      </c>
      <c r="D232" s="29" t="s">
        <v>201</v>
      </c>
      <c r="E232" s="30" t="s">
        <v>51</v>
      </c>
      <c r="F232" s="30">
        <v>2611160101</v>
      </c>
      <c r="G232" s="35" t="s">
        <v>494</v>
      </c>
      <c r="H232" s="30" t="s">
        <v>495</v>
      </c>
      <c r="I232" s="36" t="s">
        <v>127</v>
      </c>
      <c r="J232" s="36">
        <v>1</v>
      </c>
      <c r="K232" s="36" t="s">
        <v>107</v>
      </c>
      <c r="L232" s="36">
        <v>147785000</v>
      </c>
      <c r="M232" s="36"/>
      <c r="N232" s="36"/>
      <c r="O232" s="78" t="s">
        <v>1223</v>
      </c>
      <c r="P232" s="58" t="s">
        <v>168</v>
      </c>
      <c r="Q232" s="32" t="s">
        <v>192</v>
      </c>
      <c r="R232" s="32" t="s">
        <v>232</v>
      </c>
      <c r="S232" s="30" t="s">
        <v>24</v>
      </c>
      <c r="T232" s="35"/>
      <c r="U232" s="35"/>
    </row>
    <row r="233" spans="1:21" ht="17.25" customHeight="1">
      <c r="A233" s="32">
        <v>2023</v>
      </c>
      <c r="B233" s="32">
        <v>10</v>
      </c>
      <c r="C233" s="30" t="s">
        <v>14</v>
      </c>
      <c r="D233" s="29" t="s">
        <v>201</v>
      </c>
      <c r="E233" s="30" t="s">
        <v>51</v>
      </c>
      <c r="F233" s="30">
        <v>3912110301</v>
      </c>
      <c r="G233" s="35" t="s">
        <v>100</v>
      </c>
      <c r="H233" s="30" t="s">
        <v>100</v>
      </c>
      <c r="I233" s="36" t="s">
        <v>127</v>
      </c>
      <c r="J233" s="36">
        <v>1</v>
      </c>
      <c r="K233" s="36" t="s">
        <v>114</v>
      </c>
      <c r="L233" s="36">
        <v>378246000</v>
      </c>
      <c r="M233" s="36"/>
      <c r="N233" s="36"/>
      <c r="O233" s="78" t="s">
        <v>1223</v>
      </c>
      <c r="P233" s="58" t="s">
        <v>168</v>
      </c>
      <c r="Q233" s="32" t="s">
        <v>192</v>
      </c>
      <c r="R233" s="32" t="s">
        <v>232</v>
      </c>
      <c r="S233" s="30" t="s">
        <v>24</v>
      </c>
      <c r="T233" s="117"/>
      <c r="U233" s="117"/>
    </row>
    <row r="234" spans="1:21" ht="17.25" customHeight="1">
      <c r="A234" s="32">
        <v>2023</v>
      </c>
      <c r="B234" s="32">
        <v>10</v>
      </c>
      <c r="C234" s="30" t="s">
        <v>14</v>
      </c>
      <c r="D234" s="29" t="s">
        <v>1837</v>
      </c>
      <c r="E234" s="30" t="s">
        <v>96</v>
      </c>
      <c r="F234" s="30">
        <v>3011150501</v>
      </c>
      <c r="G234" s="35" t="s">
        <v>90</v>
      </c>
      <c r="H234" s="30" t="s">
        <v>378</v>
      </c>
      <c r="I234" s="36" t="s">
        <v>1838</v>
      </c>
      <c r="J234" s="36">
        <v>2075</v>
      </c>
      <c r="K234" s="36" t="s">
        <v>1839</v>
      </c>
      <c r="L234" s="36">
        <v>205632500</v>
      </c>
      <c r="M234" s="36"/>
      <c r="N234" s="78" t="s">
        <v>1223</v>
      </c>
      <c r="O234" s="36"/>
      <c r="P234" s="58" t="s">
        <v>168</v>
      </c>
      <c r="Q234" s="24" t="s">
        <v>509</v>
      </c>
      <c r="R234" s="24" t="s">
        <v>510</v>
      </c>
      <c r="S234" s="33" t="s">
        <v>24</v>
      </c>
      <c r="T234" s="37"/>
      <c r="U234" s="37"/>
    </row>
    <row r="235" spans="1:21" ht="17.25" customHeight="1">
      <c r="A235" s="32">
        <v>2023</v>
      </c>
      <c r="B235" s="32">
        <v>10</v>
      </c>
      <c r="C235" s="30" t="s">
        <v>14</v>
      </c>
      <c r="D235" s="29" t="s">
        <v>1837</v>
      </c>
      <c r="E235" s="30" t="s">
        <v>96</v>
      </c>
      <c r="F235" s="30">
        <v>3011150501</v>
      </c>
      <c r="G235" s="35" t="s">
        <v>90</v>
      </c>
      <c r="H235" s="30" t="s">
        <v>1840</v>
      </c>
      <c r="I235" s="36" t="s">
        <v>1838</v>
      </c>
      <c r="J235" s="36">
        <v>81</v>
      </c>
      <c r="K235" s="36" t="s">
        <v>1839</v>
      </c>
      <c r="L235" s="36">
        <v>8205300</v>
      </c>
      <c r="M235" s="36"/>
      <c r="N235" s="78" t="s">
        <v>1223</v>
      </c>
      <c r="O235" s="36"/>
      <c r="P235" s="58" t="s">
        <v>168</v>
      </c>
      <c r="Q235" s="32" t="s">
        <v>509</v>
      </c>
      <c r="R235" s="32" t="s">
        <v>510</v>
      </c>
      <c r="S235" s="30" t="s">
        <v>24</v>
      </c>
      <c r="T235" s="35"/>
      <c r="U235" s="35"/>
    </row>
    <row r="236" spans="1:21" ht="17.25" customHeight="1">
      <c r="A236" s="32">
        <v>2023</v>
      </c>
      <c r="B236" s="32">
        <v>10</v>
      </c>
      <c r="C236" s="30" t="s">
        <v>14</v>
      </c>
      <c r="D236" s="29" t="s">
        <v>1837</v>
      </c>
      <c r="E236" s="30" t="s">
        <v>96</v>
      </c>
      <c r="F236" s="30">
        <v>3011150501</v>
      </c>
      <c r="G236" s="35" t="s">
        <v>90</v>
      </c>
      <c r="H236" s="30" t="s">
        <v>220</v>
      </c>
      <c r="I236" s="36" t="s">
        <v>1841</v>
      </c>
      <c r="J236" s="36">
        <v>55</v>
      </c>
      <c r="K236" s="36" t="s">
        <v>1839</v>
      </c>
      <c r="L236" s="36">
        <v>5021500</v>
      </c>
      <c r="M236" s="36"/>
      <c r="N236" s="78" t="s">
        <v>1223</v>
      </c>
      <c r="O236" s="36"/>
      <c r="P236" s="58" t="s">
        <v>168</v>
      </c>
      <c r="Q236" s="32" t="s">
        <v>509</v>
      </c>
      <c r="R236" s="32" t="s">
        <v>510</v>
      </c>
      <c r="S236" s="30" t="s">
        <v>24</v>
      </c>
      <c r="T236" s="35"/>
      <c r="U236" s="35"/>
    </row>
    <row r="237" spans="1:21" ht="17.25" customHeight="1">
      <c r="A237" s="32">
        <v>2023</v>
      </c>
      <c r="B237" s="32">
        <v>10</v>
      </c>
      <c r="C237" s="30" t="s">
        <v>14</v>
      </c>
      <c r="D237" s="29" t="s">
        <v>1837</v>
      </c>
      <c r="E237" s="30" t="s">
        <v>96</v>
      </c>
      <c r="F237" s="30">
        <v>3011150501</v>
      </c>
      <c r="G237" s="35" t="s">
        <v>90</v>
      </c>
      <c r="H237" s="30" t="s">
        <v>218</v>
      </c>
      <c r="I237" s="36" t="s">
        <v>1841</v>
      </c>
      <c r="J237" s="36">
        <v>31</v>
      </c>
      <c r="K237" s="36" t="s">
        <v>1839</v>
      </c>
      <c r="L237" s="36">
        <v>2650500</v>
      </c>
      <c r="M237" s="36"/>
      <c r="N237" s="78" t="s">
        <v>1223</v>
      </c>
      <c r="O237" s="36"/>
      <c r="P237" s="58" t="s">
        <v>168</v>
      </c>
      <c r="Q237" s="24" t="s">
        <v>509</v>
      </c>
      <c r="R237" s="24" t="s">
        <v>510</v>
      </c>
      <c r="S237" s="33" t="s">
        <v>24</v>
      </c>
      <c r="T237" s="35"/>
      <c r="U237" s="35"/>
    </row>
    <row r="238" spans="1:21" ht="17.25" customHeight="1">
      <c r="A238" s="32">
        <v>2023</v>
      </c>
      <c r="B238" s="32">
        <v>10</v>
      </c>
      <c r="C238" s="30" t="s">
        <v>14</v>
      </c>
      <c r="D238" s="29" t="s">
        <v>1837</v>
      </c>
      <c r="E238" s="30" t="s">
        <v>96</v>
      </c>
      <c r="F238" s="30">
        <v>3011150501</v>
      </c>
      <c r="G238" s="35" t="s">
        <v>90</v>
      </c>
      <c r="H238" s="30" t="s">
        <v>493</v>
      </c>
      <c r="I238" s="36" t="s">
        <v>1841</v>
      </c>
      <c r="J238" s="36">
        <v>76</v>
      </c>
      <c r="K238" s="36" t="s">
        <v>1839</v>
      </c>
      <c r="L238" s="36">
        <v>7531600</v>
      </c>
      <c r="M238" s="36"/>
      <c r="N238" s="78" t="s">
        <v>1223</v>
      </c>
      <c r="O238" s="36"/>
      <c r="P238" s="58" t="s">
        <v>168</v>
      </c>
      <c r="Q238" s="24" t="s">
        <v>509</v>
      </c>
      <c r="R238" s="24" t="s">
        <v>510</v>
      </c>
      <c r="S238" s="33" t="s">
        <v>24</v>
      </c>
      <c r="T238" s="35"/>
      <c r="U238" s="35"/>
    </row>
    <row r="239" spans="1:21" ht="17.25" customHeight="1">
      <c r="A239" s="32">
        <v>2023</v>
      </c>
      <c r="B239" s="32">
        <v>10</v>
      </c>
      <c r="C239" s="30" t="s">
        <v>14</v>
      </c>
      <c r="D239" s="29" t="s">
        <v>1837</v>
      </c>
      <c r="E239" s="30" t="s">
        <v>96</v>
      </c>
      <c r="F239" s="30">
        <v>4014219701</v>
      </c>
      <c r="G239" s="35" t="s">
        <v>492</v>
      </c>
      <c r="H239" s="30" t="s">
        <v>1842</v>
      </c>
      <c r="I239" s="36" t="s">
        <v>1841</v>
      </c>
      <c r="J239" s="36">
        <v>139</v>
      </c>
      <c r="K239" s="36" t="s">
        <v>124</v>
      </c>
      <c r="L239" s="36">
        <v>1257950</v>
      </c>
      <c r="M239" s="36"/>
      <c r="N239" s="78" t="s">
        <v>1223</v>
      </c>
      <c r="O239" s="36"/>
      <c r="P239" s="58" t="s">
        <v>168</v>
      </c>
      <c r="Q239" s="32" t="s">
        <v>509</v>
      </c>
      <c r="R239" s="24" t="s">
        <v>510</v>
      </c>
      <c r="S239" s="30" t="s">
        <v>24</v>
      </c>
      <c r="T239" s="35"/>
      <c r="U239" s="35"/>
    </row>
    <row r="240" spans="1:21" ht="17.25" customHeight="1">
      <c r="A240" s="32">
        <v>2023</v>
      </c>
      <c r="B240" s="32">
        <v>10</v>
      </c>
      <c r="C240" s="30" t="s">
        <v>14</v>
      </c>
      <c r="D240" s="29" t="s">
        <v>1837</v>
      </c>
      <c r="E240" s="30" t="s">
        <v>96</v>
      </c>
      <c r="F240" s="30">
        <v>4014219701</v>
      </c>
      <c r="G240" s="35" t="s">
        <v>492</v>
      </c>
      <c r="H240" s="30" t="s">
        <v>1843</v>
      </c>
      <c r="I240" s="36" t="s">
        <v>1841</v>
      </c>
      <c r="J240" s="36">
        <v>96</v>
      </c>
      <c r="K240" s="36" t="s">
        <v>124</v>
      </c>
      <c r="L240" s="36">
        <v>1104000</v>
      </c>
      <c r="M240" s="36"/>
      <c r="N240" s="78" t="s">
        <v>1223</v>
      </c>
      <c r="O240" s="36"/>
      <c r="P240" s="58" t="s">
        <v>168</v>
      </c>
      <c r="Q240" s="32" t="s">
        <v>509</v>
      </c>
      <c r="R240" s="24" t="s">
        <v>510</v>
      </c>
      <c r="S240" s="30" t="s">
        <v>24</v>
      </c>
      <c r="T240" s="35"/>
      <c r="U240" s="35"/>
    </row>
    <row r="241" spans="1:21" ht="17.25" customHeight="1">
      <c r="A241" s="32">
        <v>2023</v>
      </c>
      <c r="B241" s="32">
        <v>10</v>
      </c>
      <c r="C241" s="30" t="s">
        <v>14</v>
      </c>
      <c r="D241" s="29" t="s">
        <v>1837</v>
      </c>
      <c r="E241" s="30" t="s">
        <v>96</v>
      </c>
      <c r="F241" s="30">
        <v>4014239301</v>
      </c>
      <c r="G241" s="35" t="s">
        <v>1844</v>
      </c>
      <c r="H241" s="30" t="s">
        <v>1842</v>
      </c>
      <c r="I241" s="36" t="s">
        <v>1841</v>
      </c>
      <c r="J241" s="36">
        <v>52</v>
      </c>
      <c r="K241" s="36" t="s">
        <v>208</v>
      </c>
      <c r="L241" s="36">
        <v>1584960</v>
      </c>
      <c r="M241" s="36"/>
      <c r="N241" s="78" t="s">
        <v>1223</v>
      </c>
      <c r="O241" s="36"/>
      <c r="P241" s="58" t="s">
        <v>168</v>
      </c>
      <c r="Q241" s="24" t="s">
        <v>509</v>
      </c>
      <c r="R241" s="24" t="s">
        <v>510</v>
      </c>
      <c r="S241" s="33" t="s">
        <v>24</v>
      </c>
      <c r="T241" s="35"/>
      <c r="U241" s="35"/>
    </row>
    <row r="242" spans="1:21" ht="17.25" customHeight="1">
      <c r="A242" s="32">
        <v>2023</v>
      </c>
      <c r="B242" s="32">
        <v>10</v>
      </c>
      <c r="C242" s="30" t="s">
        <v>14</v>
      </c>
      <c r="D242" s="29" t="s">
        <v>1837</v>
      </c>
      <c r="E242" s="30" t="s">
        <v>96</v>
      </c>
      <c r="F242" s="30">
        <v>4014239301</v>
      </c>
      <c r="G242" s="35" t="s">
        <v>1844</v>
      </c>
      <c r="H242" s="30" t="s">
        <v>1843</v>
      </c>
      <c r="I242" s="36" t="s">
        <v>1841</v>
      </c>
      <c r="J242" s="36">
        <v>22</v>
      </c>
      <c r="K242" s="36" t="s">
        <v>208</v>
      </c>
      <c r="L242" s="36">
        <v>768240</v>
      </c>
      <c r="M242" s="36"/>
      <c r="N242" s="78" t="s">
        <v>1223</v>
      </c>
      <c r="O242" s="36"/>
      <c r="P242" s="58" t="s">
        <v>168</v>
      </c>
      <c r="Q242" s="24" t="s">
        <v>509</v>
      </c>
      <c r="R242" s="24" t="s">
        <v>510</v>
      </c>
      <c r="S242" s="33" t="s">
        <v>24</v>
      </c>
      <c r="T242" s="35"/>
      <c r="U242" s="35"/>
    </row>
    <row r="243" spans="1:21" ht="17.25" customHeight="1">
      <c r="A243" s="32">
        <v>2023</v>
      </c>
      <c r="B243" s="32">
        <v>10</v>
      </c>
      <c r="C243" s="30" t="s">
        <v>14</v>
      </c>
      <c r="D243" s="29" t="s">
        <v>1837</v>
      </c>
      <c r="E243" s="30" t="s">
        <v>96</v>
      </c>
      <c r="F243" s="30">
        <v>4014218501</v>
      </c>
      <c r="G243" s="35" t="s">
        <v>1845</v>
      </c>
      <c r="H243" s="30" t="s">
        <v>1846</v>
      </c>
      <c r="I243" s="36" t="s">
        <v>1841</v>
      </c>
      <c r="J243" s="36">
        <v>260</v>
      </c>
      <c r="K243" s="36" t="s">
        <v>124</v>
      </c>
      <c r="L243" s="36">
        <v>117000</v>
      </c>
      <c r="M243" s="36"/>
      <c r="N243" s="78" t="s">
        <v>1223</v>
      </c>
      <c r="O243" s="36"/>
      <c r="P243" s="58" t="s">
        <v>168</v>
      </c>
      <c r="Q243" s="24" t="s">
        <v>509</v>
      </c>
      <c r="R243" s="24" t="s">
        <v>510</v>
      </c>
      <c r="S243" s="33" t="s">
        <v>24</v>
      </c>
      <c r="T243" s="35"/>
      <c r="U243" s="35"/>
    </row>
    <row r="244" spans="1:21" ht="17.25" customHeight="1">
      <c r="A244" s="32">
        <v>2023</v>
      </c>
      <c r="B244" s="32">
        <v>10</v>
      </c>
      <c r="C244" s="30" t="s">
        <v>14</v>
      </c>
      <c r="D244" s="29" t="s">
        <v>1837</v>
      </c>
      <c r="E244" s="30" t="s">
        <v>96</v>
      </c>
      <c r="F244" s="30">
        <v>4014218501</v>
      </c>
      <c r="G244" s="35" t="s">
        <v>1845</v>
      </c>
      <c r="H244" s="30" t="s">
        <v>1847</v>
      </c>
      <c r="I244" s="36" t="s">
        <v>1841</v>
      </c>
      <c r="J244" s="36">
        <v>100</v>
      </c>
      <c r="K244" s="36" t="s">
        <v>124</v>
      </c>
      <c r="L244" s="36">
        <v>108000</v>
      </c>
      <c r="M244" s="36"/>
      <c r="N244" s="78" t="s">
        <v>1223</v>
      </c>
      <c r="O244" s="36"/>
      <c r="P244" s="58" t="s">
        <v>168</v>
      </c>
      <c r="Q244" s="24" t="s">
        <v>509</v>
      </c>
      <c r="R244" s="24" t="s">
        <v>510</v>
      </c>
      <c r="S244" s="33" t="s">
        <v>24</v>
      </c>
      <c r="T244" s="37"/>
      <c r="U244" s="37"/>
    </row>
    <row r="245" spans="1:21" ht="17.25" customHeight="1">
      <c r="A245" s="32">
        <v>2023</v>
      </c>
      <c r="B245" s="32">
        <v>10</v>
      </c>
      <c r="C245" s="30" t="s">
        <v>14</v>
      </c>
      <c r="D245" s="29" t="s">
        <v>1837</v>
      </c>
      <c r="E245" s="30" t="s">
        <v>96</v>
      </c>
      <c r="F245" s="30">
        <v>3010161901</v>
      </c>
      <c r="G245" s="35" t="s">
        <v>103</v>
      </c>
      <c r="H245" s="30" t="s">
        <v>1848</v>
      </c>
      <c r="I245" s="36" t="s">
        <v>1841</v>
      </c>
      <c r="J245" s="36">
        <v>0.55600000000000005</v>
      </c>
      <c r="K245" s="36" t="s">
        <v>213</v>
      </c>
      <c r="L245" s="36">
        <v>635547</v>
      </c>
      <c r="M245" s="36"/>
      <c r="N245" s="78" t="s">
        <v>1223</v>
      </c>
      <c r="O245" s="36"/>
      <c r="P245" s="58" t="s">
        <v>168</v>
      </c>
      <c r="Q245" s="24" t="s">
        <v>509</v>
      </c>
      <c r="R245" s="24" t="s">
        <v>510</v>
      </c>
      <c r="S245" s="33" t="s">
        <v>24</v>
      </c>
      <c r="T245" s="35"/>
      <c r="U245" s="35"/>
    </row>
    <row r="246" spans="1:21" ht="17.25" customHeight="1">
      <c r="A246" s="32">
        <v>2023</v>
      </c>
      <c r="B246" s="32">
        <v>10</v>
      </c>
      <c r="C246" s="30" t="s">
        <v>14</v>
      </c>
      <c r="D246" s="34" t="s">
        <v>1837</v>
      </c>
      <c r="E246" s="30" t="s">
        <v>96</v>
      </c>
      <c r="F246" s="30">
        <v>3010161901</v>
      </c>
      <c r="G246" s="35" t="s">
        <v>103</v>
      </c>
      <c r="H246" s="30" t="s">
        <v>1849</v>
      </c>
      <c r="I246" s="36" t="s">
        <v>1841</v>
      </c>
      <c r="J246" s="36">
        <v>0.41899999999999998</v>
      </c>
      <c r="K246" s="36" t="s">
        <v>213</v>
      </c>
      <c r="L246" s="36">
        <v>478946</v>
      </c>
      <c r="M246" s="36"/>
      <c r="N246" s="78" t="s">
        <v>1223</v>
      </c>
      <c r="O246" s="36"/>
      <c r="P246" s="54" t="s">
        <v>168</v>
      </c>
      <c r="Q246" s="24" t="s">
        <v>509</v>
      </c>
      <c r="R246" s="24" t="s">
        <v>510</v>
      </c>
      <c r="S246" s="33" t="s">
        <v>24</v>
      </c>
      <c r="T246" s="35"/>
      <c r="U246" s="35"/>
    </row>
    <row r="247" spans="1:21" ht="17.25" customHeight="1">
      <c r="A247" s="24">
        <v>2023</v>
      </c>
      <c r="B247" s="24">
        <v>10</v>
      </c>
      <c r="C247" s="30" t="s">
        <v>14</v>
      </c>
      <c r="D247" s="29" t="s">
        <v>1837</v>
      </c>
      <c r="E247" s="30" t="s">
        <v>96</v>
      </c>
      <c r="F247" s="33">
        <v>3010161901</v>
      </c>
      <c r="G247" s="37" t="s">
        <v>103</v>
      </c>
      <c r="H247" s="33" t="s">
        <v>1850</v>
      </c>
      <c r="I247" s="38" t="s">
        <v>1841</v>
      </c>
      <c r="J247" s="38">
        <v>1.89</v>
      </c>
      <c r="K247" s="38" t="s">
        <v>213</v>
      </c>
      <c r="L247" s="38">
        <v>2083782</v>
      </c>
      <c r="M247" s="36"/>
      <c r="N247" s="78" t="s">
        <v>1223</v>
      </c>
      <c r="O247" s="36"/>
      <c r="P247" s="58" t="s">
        <v>168</v>
      </c>
      <c r="Q247" s="24" t="s">
        <v>509</v>
      </c>
      <c r="R247" s="24" t="s">
        <v>510</v>
      </c>
      <c r="S247" s="33" t="s">
        <v>24</v>
      </c>
      <c r="T247" s="37"/>
      <c r="U247" s="37"/>
    </row>
    <row r="248" spans="1:21" ht="17.25" customHeight="1">
      <c r="A248" s="32">
        <v>2023</v>
      </c>
      <c r="B248" s="32">
        <v>10</v>
      </c>
      <c r="C248" s="30" t="s">
        <v>14</v>
      </c>
      <c r="D248" s="29" t="s">
        <v>1837</v>
      </c>
      <c r="E248" s="30" t="s">
        <v>96</v>
      </c>
      <c r="F248" s="30">
        <v>3010161901</v>
      </c>
      <c r="G248" s="35" t="s">
        <v>103</v>
      </c>
      <c r="H248" s="30" t="s">
        <v>1851</v>
      </c>
      <c r="I248" s="36" t="s">
        <v>1841</v>
      </c>
      <c r="J248" s="36">
        <v>3.56</v>
      </c>
      <c r="K248" s="36" t="s">
        <v>213</v>
      </c>
      <c r="L248" s="36">
        <v>3590082</v>
      </c>
      <c r="M248" s="36"/>
      <c r="N248" s="78" t="s">
        <v>1223</v>
      </c>
      <c r="O248" s="36"/>
      <c r="P248" s="58" t="s">
        <v>168</v>
      </c>
      <c r="Q248" s="32" t="s">
        <v>509</v>
      </c>
      <c r="R248" s="32" t="s">
        <v>510</v>
      </c>
      <c r="S248" s="30" t="s">
        <v>24</v>
      </c>
      <c r="T248" s="35"/>
      <c r="U248" s="35"/>
    </row>
    <row r="249" spans="1:21" ht="17.25" customHeight="1">
      <c r="A249" s="32">
        <v>2023</v>
      </c>
      <c r="B249" s="32">
        <v>10</v>
      </c>
      <c r="C249" s="30" t="s">
        <v>14</v>
      </c>
      <c r="D249" s="29" t="s">
        <v>1837</v>
      </c>
      <c r="E249" s="30" t="s">
        <v>96</v>
      </c>
      <c r="F249" s="30">
        <v>3010161901</v>
      </c>
      <c r="G249" s="35" t="s">
        <v>103</v>
      </c>
      <c r="H249" s="30" t="s">
        <v>1852</v>
      </c>
      <c r="I249" s="36" t="s">
        <v>1841</v>
      </c>
      <c r="J249" s="36">
        <v>4.7720000000000002</v>
      </c>
      <c r="K249" s="36" t="s">
        <v>213</v>
      </c>
      <c r="L249" s="36">
        <v>4812323</v>
      </c>
      <c r="M249" s="36"/>
      <c r="N249" s="78" t="s">
        <v>1223</v>
      </c>
      <c r="O249" s="36"/>
      <c r="P249" s="58" t="s">
        <v>168</v>
      </c>
      <c r="Q249" s="32" t="s">
        <v>509</v>
      </c>
      <c r="R249" s="32" t="s">
        <v>510</v>
      </c>
      <c r="S249" s="30" t="s">
        <v>24</v>
      </c>
      <c r="T249" s="35"/>
      <c r="U249" s="35"/>
    </row>
    <row r="250" spans="1:21" ht="17.25" customHeight="1">
      <c r="A250" s="32">
        <v>2023</v>
      </c>
      <c r="B250" s="32">
        <v>10</v>
      </c>
      <c r="C250" s="30" t="s">
        <v>14</v>
      </c>
      <c r="D250" s="29" t="s">
        <v>1837</v>
      </c>
      <c r="E250" s="30" t="s">
        <v>96</v>
      </c>
      <c r="F250" s="30">
        <v>3010369901</v>
      </c>
      <c r="G250" s="35" t="s">
        <v>1853</v>
      </c>
      <c r="H250" s="30" t="s">
        <v>1854</v>
      </c>
      <c r="I250" s="36" t="s">
        <v>1855</v>
      </c>
      <c r="J250" s="36">
        <v>149</v>
      </c>
      <c r="K250" s="36" t="s">
        <v>496</v>
      </c>
      <c r="L250" s="36">
        <v>34270000</v>
      </c>
      <c r="M250" s="36"/>
      <c r="N250" s="78" t="s">
        <v>1223</v>
      </c>
      <c r="O250" s="36"/>
      <c r="P250" s="58" t="s">
        <v>168</v>
      </c>
      <c r="Q250" s="32" t="s">
        <v>509</v>
      </c>
      <c r="R250" s="32" t="s">
        <v>510</v>
      </c>
      <c r="S250" s="30" t="s">
        <v>24</v>
      </c>
      <c r="T250" s="35"/>
      <c r="U250" s="35"/>
    </row>
    <row r="251" spans="1:21" ht="17.25" customHeight="1">
      <c r="A251" s="32">
        <v>2023</v>
      </c>
      <c r="B251" s="32">
        <v>10</v>
      </c>
      <c r="C251" s="30" t="s">
        <v>14</v>
      </c>
      <c r="D251" s="29" t="s">
        <v>1837</v>
      </c>
      <c r="E251" s="30" t="s">
        <v>96</v>
      </c>
      <c r="F251" s="30">
        <v>3010369901</v>
      </c>
      <c r="G251" s="35" t="s">
        <v>1853</v>
      </c>
      <c r="H251" s="30" t="s">
        <v>1856</v>
      </c>
      <c r="I251" s="36" t="s">
        <v>1855</v>
      </c>
      <c r="J251" s="36">
        <v>75</v>
      </c>
      <c r="K251" s="36" t="s">
        <v>496</v>
      </c>
      <c r="L251" s="36">
        <v>18750000</v>
      </c>
      <c r="M251" s="36"/>
      <c r="N251" s="78" t="s">
        <v>1223</v>
      </c>
      <c r="O251" s="36"/>
      <c r="P251" s="58" t="s">
        <v>168</v>
      </c>
      <c r="Q251" s="32" t="s">
        <v>509</v>
      </c>
      <c r="R251" s="32" t="s">
        <v>510</v>
      </c>
      <c r="S251" s="30" t="s">
        <v>24</v>
      </c>
      <c r="T251" s="35"/>
      <c r="U251" s="35"/>
    </row>
    <row r="252" spans="1:21" ht="17.25" customHeight="1">
      <c r="A252" s="32">
        <v>2023</v>
      </c>
      <c r="B252" s="32">
        <v>10</v>
      </c>
      <c r="C252" s="30" t="s">
        <v>14</v>
      </c>
      <c r="D252" s="29" t="s">
        <v>1837</v>
      </c>
      <c r="E252" s="30" t="s">
        <v>96</v>
      </c>
      <c r="F252" s="30">
        <v>3010369901</v>
      </c>
      <c r="G252" s="35" t="s">
        <v>1853</v>
      </c>
      <c r="H252" s="30" t="s">
        <v>1857</v>
      </c>
      <c r="I252" s="36" t="s">
        <v>1855</v>
      </c>
      <c r="J252" s="36">
        <v>78</v>
      </c>
      <c r="K252" s="36" t="s">
        <v>496</v>
      </c>
      <c r="L252" s="36">
        <v>468000</v>
      </c>
      <c r="M252" s="36"/>
      <c r="N252" s="78" t="s">
        <v>1223</v>
      </c>
      <c r="O252" s="36"/>
      <c r="P252" s="58" t="s">
        <v>168</v>
      </c>
      <c r="Q252" s="32" t="s">
        <v>509</v>
      </c>
      <c r="R252" s="32" t="s">
        <v>510</v>
      </c>
      <c r="S252" s="30" t="s">
        <v>24</v>
      </c>
      <c r="T252" s="35"/>
      <c r="U252" s="35"/>
    </row>
    <row r="253" spans="1:21" ht="17.25" customHeight="1">
      <c r="A253" s="32">
        <v>2023</v>
      </c>
      <c r="B253" s="32">
        <v>10</v>
      </c>
      <c r="C253" s="30" t="s">
        <v>14</v>
      </c>
      <c r="D253" s="29" t="s">
        <v>1837</v>
      </c>
      <c r="E253" s="30" t="s">
        <v>96</v>
      </c>
      <c r="F253" s="30">
        <v>5610160501</v>
      </c>
      <c r="G253" s="35" t="s">
        <v>1858</v>
      </c>
      <c r="H253" s="30" t="s">
        <v>1859</v>
      </c>
      <c r="I253" s="36" t="s">
        <v>1841</v>
      </c>
      <c r="J253" s="36">
        <v>62</v>
      </c>
      <c r="K253" s="36" t="s">
        <v>496</v>
      </c>
      <c r="L253" s="36">
        <v>7440000</v>
      </c>
      <c r="M253" s="36"/>
      <c r="N253" s="78" t="s">
        <v>1223</v>
      </c>
      <c r="O253" s="36"/>
      <c r="P253" s="58" t="s">
        <v>168</v>
      </c>
      <c r="Q253" s="32" t="s">
        <v>509</v>
      </c>
      <c r="R253" s="32" t="s">
        <v>510</v>
      </c>
      <c r="S253" s="30" t="s">
        <v>24</v>
      </c>
      <c r="T253" s="35"/>
      <c r="U253" s="35"/>
    </row>
    <row r="254" spans="1:21" ht="17.25" customHeight="1">
      <c r="A254" s="32">
        <v>2023</v>
      </c>
      <c r="B254" s="32">
        <v>10</v>
      </c>
      <c r="C254" s="30" t="s">
        <v>14</v>
      </c>
      <c r="D254" s="29" t="s">
        <v>1837</v>
      </c>
      <c r="E254" s="30" t="s">
        <v>96</v>
      </c>
      <c r="F254" s="30">
        <v>3010369901</v>
      </c>
      <c r="G254" s="35" t="s">
        <v>1860</v>
      </c>
      <c r="H254" s="30" t="s">
        <v>1861</v>
      </c>
      <c r="I254" s="36" t="s">
        <v>1862</v>
      </c>
      <c r="J254" s="36">
        <v>145</v>
      </c>
      <c r="K254" s="36" t="s">
        <v>1839</v>
      </c>
      <c r="L254" s="36">
        <v>14500000</v>
      </c>
      <c r="M254" s="36"/>
      <c r="N254" s="78" t="s">
        <v>1223</v>
      </c>
      <c r="O254" s="36"/>
      <c r="P254" s="58" t="s">
        <v>168</v>
      </c>
      <c r="Q254" s="32" t="s">
        <v>509</v>
      </c>
      <c r="R254" s="32" t="s">
        <v>510</v>
      </c>
      <c r="S254" s="30" t="s">
        <v>24</v>
      </c>
      <c r="T254" s="35"/>
      <c r="U254" s="35"/>
    </row>
    <row r="255" spans="1:21" ht="17.25" customHeight="1">
      <c r="A255" s="32">
        <v>2023</v>
      </c>
      <c r="B255" s="32">
        <v>10</v>
      </c>
      <c r="C255" s="30" t="s">
        <v>14</v>
      </c>
      <c r="D255" s="29" t="s">
        <v>1837</v>
      </c>
      <c r="E255" s="30" t="s">
        <v>96</v>
      </c>
      <c r="F255" s="30">
        <v>2410168501</v>
      </c>
      <c r="G255" s="35" t="s">
        <v>1863</v>
      </c>
      <c r="H255" s="30" t="s">
        <v>1864</v>
      </c>
      <c r="I255" s="36" t="s">
        <v>1865</v>
      </c>
      <c r="J255" s="36">
        <v>3</v>
      </c>
      <c r="K255" s="36" t="s">
        <v>511</v>
      </c>
      <c r="L255" s="36">
        <v>7440000</v>
      </c>
      <c r="M255" s="36"/>
      <c r="N255" s="78" t="s">
        <v>1223</v>
      </c>
      <c r="O255" s="36"/>
      <c r="P255" s="58" t="s">
        <v>168</v>
      </c>
      <c r="Q255" s="32" t="s">
        <v>509</v>
      </c>
      <c r="R255" s="32" t="s">
        <v>510</v>
      </c>
      <c r="S255" s="30" t="s">
        <v>24</v>
      </c>
      <c r="T255" s="35"/>
      <c r="U255" s="35"/>
    </row>
    <row r="256" spans="1:21" ht="17.25" customHeight="1">
      <c r="A256" s="32">
        <v>2023</v>
      </c>
      <c r="B256" s="32">
        <v>10</v>
      </c>
      <c r="C256" s="30" t="s">
        <v>14</v>
      </c>
      <c r="D256" s="29" t="s">
        <v>1837</v>
      </c>
      <c r="E256" s="30" t="s">
        <v>96</v>
      </c>
      <c r="F256" s="30">
        <v>4014239301</v>
      </c>
      <c r="G256" s="35" t="s">
        <v>1866</v>
      </c>
      <c r="H256" s="30" t="s">
        <v>1867</v>
      </c>
      <c r="I256" s="36" t="s">
        <v>1841</v>
      </c>
      <c r="J256" s="36">
        <v>978</v>
      </c>
      <c r="K256" s="36" t="s">
        <v>124</v>
      </c>
      <c r="L256" s="36">
        <v>8346252</v>
      </c>
      <c r="M256" s="36"/>
      <c r="N256" s="78" t="s">
        <v>1223</v>
      </c>
      <c r="O256" s="36"/>
      <c r="P256" s="58" t="s">
        <v>168</v>
      </c>
      <c r="Q256" s="32" t="s">
        <v>509</v>
      </c>
      <c r="R256" s="32" t="s">
        <v>510</v>
      </c>
      <c r="S256" s="33" t="s">
        <v>24</v>
      </c>
      <c r="T256" s="35"/>
      <c r="U256" s="35"/>
    </row>
    <row r="257" spans="1:21" ht="17.25" customHeight="1">
      <c r="A257" s="32">
        <v>2023</v>
      </c>
      <c r="B257" s="32">
        <v>10</v>
      </c>
      <c r="C257" s="30" t="s">
        <v>14</v>
      </c>
      <c r="D257" s="29" t="s">
        <v>1837</v>
      </c>
      <c r="E257" s="30" t="s">
        <v>96</v>
      </c>
      <c r="F257" s="30">
        <v>4014239301</v>
      </c>
      <c r="G257" s="35" t="s">
        <v>1866</v>
      </c>
      <c r="H257" s="30" t="s">
        <v>1868</v>
      </c>
      <c r="I257" s="36" t="s">
        <v>1841</v>
      </c>
      <c r="J257" s="36">
        <v>193</v>
      </c>
      <c r="K257" s="36" t="s">
        <v>124</v>
      </c>
      <c r="L257" s="36">
        <v>2536985</v>
      </c>
      <c r="M257" s="36"/>
      <c r="N257" s="78" t="s">
        <v>1223</v>
      </c>
      <c r="O257" s="36"/>
      <c r="P257" s="58" t="s">
        <v>168</v>
      </c>
      <c r="Q257" s="32" t="s">
        <v>509</v>
      </c>
      <c r="R257" s="32" t="s">
        <v>510</v>
      </c>
      <c r="S257" s="33" t="s">
        <v>24</v>
      </c>
      <c r="T257" s="35"/>
      <c r="U257" s="35"/>
    </row>
    <row r="258" spans="1:21" ht="17.25" customHeight="1">
      <c r="A258" s="32">
        <v>2023</v>
      </c>
      <c r="B258" s="32">
        <v>10</v>
      </c>
      <c r="C258" s="30" t="s">
        <v>14</v>
      </c>
      <c r="D258" s="29" t="s">
        <v>1837</v>
      </c>
      <c r="E258" s="30" t="s">
        <v>96</v>
      </c>
      <c r="F258" s="30">
        <v>3012169901</v>
      </c>
      <c r="G258" s="35" t="s">
        <v>1869</v>
      </c>
      <c r="H258" s="30" t="s">
        <v>1870</v>
      </c>
      <c r="I258" s="36" t="s">
        <v>1841</v>
      </c>
      <c r="J258" s="36">
        <v>7</v>
      </c>
      <c r="K258" s="36" t="s">
        <v>1871</v>
      </c>
      <c r="L258" s="36">
        <v>1470000</v>
      </c>
      <c r="M258" s="36"/>
      <c r="N258" s="78" t="s">
        <v>1223</v>
      </c>
      <c r="O258" s="36"/>
      <c r="P258" s="58" t="s">
        <v>168</v>
      </c>
      <c r="Q258" s="32" t="s">
        <v>509</v>
      </c>
      <c r="R258" s="32" t="s">
        <v>510</v>
      </c>
      <c r="S258" s="33" t="s">
        <v>24</v>
      </c>
      <c r="T258" s="35"/>
      <c r="U258" s="35"/>
    </row>
    <row r="259" spans="1:21" ht="17.25" customHeight="1">
      <c r="A259" s="24">
        <v>2023</v>
      </c>
      <c r="B259" s="24">
        <v>10</v>
      </c>
      <c r="C259" s="33" t="s">
        <v>14</v>
      </c>
      <c r="D259" s="34" t="s">
        <v>1837</v>
      </c>
      <c r="E259" s="33" t="s">
        <v>96</v>
      </c>
      <c r="F259" s="33">
        <v>3012169901</v>
      </c>
      <c r="G259" s="37" t="s">
        <v>1869</v>
      </c>
      <c r="H259" s="33" t="s">
        <v>1872</v>
      </c>
      <c r="I259" s="38" t="s">
        <v>1841</v>
      </c>
      <c r="J259" s="38">
        <v>5</v>
      </c>
      <c r="K259" s="38" t="s">
        <v>1871</v>
      </c>
      <c r="L259" s="38">
        <v>735000</v>
      </c>
      <c r="M259" s="38"/>
      <c r="N259" s="78" t="s">
        <v>1223</v>
      </c>
      <c r="O259" s="38"/>
      <c r="P259" s="54" t="s">
        <v>168</v>
      </c>
      <c r="Q259" s="24" t="s">
        <v>509</v>
      </c>
      <c r="R259" s="24" t="s">
        <v>510</v>
      </c>
      <c r="S259" s="33" t="s">
        <v>24</v>
      </c>
      <c r="T259" s="37"/>
      <c r="U259" s="37"/>
    </row>
    <row r="260" spans="1:21" ht="17.25" customHeight="1">
      <c r="A260" s="32">
        <v>2023</v>
      </c>
      <c r="B260" s="32">
        <v>10</v>
      </c>
      <c r="C260" s="30" t="s">
        <v>14</v>
      </c>
      <c r="D260" s="29" t="s">
        <v>1837</v>
      </c>
      <c r="E260" s="30" t="s">
        <v>96</v>
      </c>
      <c r="F260" s="30">
        <v>3012169901</v>
      </c>
      <c r="G260" s="35" t="s">
        <v>1869</v>
      </c>
      <c r="H260" s="30" t="s">
        <v>1873</v>
      </c>
      <c r="I260" s="36" t="s">
        <v>1841</v>
      </c>
      <c r="J260" s="36">
        <v>3</v>
      </c>
      <c r="K260" s="36" t="s">
        <v>1871</v>
      </c>
      <c r="L260" s="36">
        <v>105000</v>
      </c>
      <c r="M260" s="36"/>
      <c r="N260" s="78" t="s">
        <v>1223</v>
      </c>
      <c r="O260" s="36"/>
      <c r="P260" s="58" t="s">
        <v>168</v>
      </c>
      <c r="Q260" s="32" t="s">
        <v>509</v>
      </c>
      <c r="R260" s="32" t="s">
        <v>510</v>
      </c>
      <c r="S260" s="30" t="s">
        <v>24</v>
      </c>
      <c r="T260" s="35"/>
      <c r="U260" s="35"/>
    </row>
    <row r="261" spans="1:21" ht="17.25" customHeight="1">
      <c r="A261" s="32">
        <v>2023</v>
      </c>
      <c r="B261" s="32">
        <v>10</v>
      </c>
      <c r="C261" s="30" t="s">
        <v>14</v>
      </c>
      <c r="D261" s="29" t="s">
        <v>1837</v>
      </c>
      <c r="E261" s="30" t="s">
        <v>96</v>
      </c>
      <c r="F261" s="30">
        <v>3012169901</v>
      </c>
      <c r="G261" s="35" t="s">
        <v>1869</v>
      </c>
      <c r="H261" s="30" t="s">
        <v>1874</v>
      </c>
      <c r="I261" s="36" t="s">
        <v>1841</v>
      </c>
      <c r="J261" s="36">
        <v>1</v>
      </c>
      <c r="K261" s="36" t="s">
        <v>1871</v>
      </c>
      <c r="L261" s="36">
        <v>91000</v>
      </c>
      <c r="M261" s="36"/>
      <c r="N261" s="78" t="s">
        <v>1223</v>
      </c>
      <c r="O261" s="36"/>
      <c r="P261" s="58" t="s">
        <v>168</v>
      </c>
      <c r="Q261" s="32" t="s">
        <v>509</v>
      </c>
      <c r="R261" s="32" t="s">
        <v>510</v>
      </c>
      <c r="S261" s="30" t="s">
        <v>24</v>
      </c>
      <c r="T261" s="35"/>
      <c r="U261" s="35"/>
    </row>
    <row r="262" spans="1:21" ht="17.25" customHeight="1">
      <c r="A262" s="32">
        <v>2023</v>
      </c>
      <c r="B262" s="32">
        <v>10</v>
      </c>
      <c r="C262" s="30" t="s">
        <v>14</v>
      </c>
      <c r="D262" s="29" t="s">
        <v>1837</v>
      </c>
      <c r="E262" s="30" t="s">
        <v>96</v>
      </c>
      <c r="F262" s="30">
        <v>3012169901</v>
      </c>
      <c r="G262" s="35" t="s">
        <v>1869</v>
      </c>
      <c r="H262" s="30" t="s">
        <v>1875</v>
      </c>
      <c r="I262" s="36" t="s">
        <v>1841</v>
      </c>
      <c r="J262" s="36">
        <v>1</v>
      </c>
      <c r="K262" s="36" t="s">
        <v>1871</v>
      </c>
      <c r="L262" s="36">
        <v>114000</v>
      </c>
      <c r="M262" s="36"/>
      <c r="N262" s="78" t="s">
        <v>1223</v>
      </c>
      <c r="O262" s="36"/>
      <c r="P262" s="58" t="s">
        <v>168</v>
      </c>
      <c r="Q262" s="32" t="s">
        <v>509</v>
      </c>
      <c r="R262" s="32" t="s">
        <v>510</v>
      </c>
      <c r="S262" s="30" t="s">
        <v>24</v>
      </c>
      <c r="T262" s="35"/>
      <c r="U262" s="35"/>
    </row>
    <row r="263" spans="1:21" ht="17.25" customHeight="1">
      <c r="A263" s="32">
        <v>2023</v>
      </c>
      <c r="B263" s="32">
        <v>10</v>
      </c>
      <c r="C263" s="30" t="s">
        <v>14</v>
      </c>
      <c r="D263" s="29" t="s">
        <v>1837</v>
      </c>
      <c r="E263" s="30" t="s">
        <v>96</v>
      </c>
      <c r="F263" s="30">
        <v>3012169901</v>
      </c>
      <c r="G263" s="35" t="s">
        <v>1869</v>
      </c>
      <c r="H263" s="30" t="s">
        <v>1876</v>
      </c>
      <c r="I263" s="36" t="s">
        <v>1841</v>
      </c>
      <c r="J263" s="36">
        <v>1</v>
      </c>
      <c r="K263" s="36" t="s">
        <v>1871</v>
      </c>
      <c r="L263" s="36">
        <v>62000</v>
      </c>
      <c r="M263" s="36"/>
      <c r="N263" s="78" t="s">
        <v>1223</v>
      </c>
      <c r="O263" s="36"/>
      <c r="P263" s="58" t="s">
        <v>168</v>
      </c>
      <c r="Q263" s="32" t="s">
        <v>509</v>
      </c>
      <c r="R263" s="32" t="s">
        <v>510</v>
      </c>
      <c r="S263" s="30" t="s">
        <v>24</v>
      </c>
      <c r="T263" s="35"/>
      <c r="U263" s="35"/>
    </row>
    <row r="264" spans="1:21" ht="17.25" customHeight="1">
      <c r="A264" s="32">
        <v>2023</v>
      </c>
      <c r="B264" s="32">
        <v>10</v>
      </c>
      <c r="C264" s="30" t="s">
        <v>14</v>
      </c>
      <c r="D264" s="29" t="s">
        <v>1837</v>
      </c>
      <c r="E264" s="30" t="s">
        <v>96</v>
      </c>
      <c r="F264" s="30">
        <v>3012169901</v>
      </c>
      <c r="G264" s="35" t="s">
        <v>1869</v>
      </c>
      <c r="H264" s="30" t="s">
        <v>1877</v>
      </c>
      <c r="I264" s="36" t="s">
        <v>1841</v>
      </c>
      <c r="J264" s="36">
        <v>1</v>
      </c>
      <c r="K264" s="36" t="s">
        <v>1871</v>
      </c>
      <c r="L264" s="36">
        <v>157000</v>
      </c>
      <c r="M264" s="36"/>
      <c r="N264" s="78" t="s">
        <v>1223</v>
      </c>
      <c r="O264" s="36"/>
      <c r="P264" s="58" t="s">
        <v>168</v>
      </c>
      <c r="Q264" s="32" t="s">
        <v>509</v>
      </c>
      <c r="R264" s="32" t="s">
        <v>510</v>
      </c>
      <c r="S264" s="30" t="s">
        <v>24</v>
      </c>
      <c r="T264" s="35"/>
      <c r="U264" s="35"/>
    </row>
    <row r="265" spans="1:21" ht="17.25" customHeight="1">
      <c r="A265" s="32">
        <v>2023</v>
      </c>
      <c r="B265" s="32">
        <v>10</v>
      </c>
      <c r="C265" s="30" t="s">
        <v>14</v>
      </c>
      <c r="D265" s="29" t="s">
        <v>1837</v>
      </c>
      <c r="E265" s="30" t="s">
        <v>96</v>
      </c>
      <c r="F265" s="30">
        <v>3012169901</v>
      </c>
      <c r="G265" s="35" t="s">
        <v>505</v>
      </c>
      <c r="H265" s="30" t="s">
        <v>1878</v>
      </c>
      <c r="I265" s="36" t="s">
        <v>1841</v>
      </c>
      <c r="J265" s="36">
        <v>14</v>
      </c>
      <c r="K265" s="36" t="s">
        <v>208</v>
      </c>
      <c r="L265" s="36">
        <v>154000</v>
      </c>
      <c r="M265" s="36"/>
      <c r="N265" s="78" t="s">
        <v>1223</v>
      </c>
      <c r="O265" s="36"/>
      <c r="P265" s="58" t="s">
        <v>168</v>
      </c>
      <c r="Q265" s="32" t="s">
        <v>509</v>
      </c>
      <c r="R265" s="32" t="s">
        <v>510</v>
      </c>
      <c r="S265" s="30" t="s">
        <v>24</v>
      </c>
      <c r="T265" s="35"/>
      <c r="U265" s="35"/>
    </row>
    <row r="266" spans="1:21" ht="17.25" customHeight="1">
      <c r="A266" s="24">
        <v>2023</v>
      </c>
      <c r="B266" s="24">
        <v>10</v>
      </c>
      <c r="C266" s="33" t="s">
        <v>14</v>
      </c>
      <c r="D266" s="34" t="s">
        <v>1837</v>
      </c>
      <c r="E266" s="33" t="s">
        <v>96</v>
      </c>
      <c r="F266" s="33">
        <v>4810171001</v>
      </c>
      <c r="G266" s="37" t="s">
        <v>1879</v>
      </c>
      <c r="H266" s="33" t="s">
        <v>1880</v>
      </c>
      <c r="I266" s="38" t="s">
        <v>1862</v>
      </c>
      <c r="J266" s="38">
        <v>2</v>
      </c>
      <c r="K266" s="38" t="s">
        <v>1697</v>
      </c>
      <c r="L266" s="38">
        <v>3290000</v>
      </c>
      <c r="M266" s="38"/>
      <c r="N266" s="78" t="s">
        <v>1223</v>
      </c>
      <c r="O266" s="38"/>
      <c r="P266" s="54" t="s">
        <v>168</v>
      </c>
      <c r="Q266" s="24" t="s">
        <v>509</v>
      </c>
      <c r="R266" s="24" t="s">
        <v>510</v>
      </c>
      <c r="S266" s="33" t="s">
        <v>24</v>
      </c>
      <c r="T266" s="37"/>
      <c r="U266" s="37"/>
    </row>
    <row r="267" spans="1:21" ht="17.25" customHeight="1">
      <c r="A267" s="24">
        <v>2023</v>
      </c>
      <c r="B267" s="24">
        <v>10</v>
      </c>
      <c r="C267" s="33" t="s">
        <v>14</v>
      </c>
      <c r="D267" s="34" t="s">
        <v>1837</v>
      </c>
      <c r="E267" s="33" t="s">
        <v>96</v>
      </c>
      <c r="F267" s="33">
        <v>3023160202</v>
      </c>
      <c r="G267" s="37" t="s">
        <v>369</v>
      </c>
      <c r="H267" s="33" t="s">
        <v>1881</v>
      </c>
      <c r="I267" s="38" t="s">
        <v>1862</v>
      </c>
      <c r="J267" s="38">
        <v>1</v>
      </c>
      <c r="K267" s="38" t="s">
        <v>1697</v>
      </c>
      <c r="L267" s="38">
        <v>72000000</v>
      </c>
      <c r="M267" s="38"/>
      <c r="N267" s="78" t="s">
        <v>1223</v>
      </c>
      <c r="O267" s="38"/>
      <c r="P267" s="54" t="s">
        <v>168</v>
      </c>
      <c r="Q267" s="24" t="s">
        <v>509</v>
      </c>
      <c r="R267" s="24" t="s">
        <v>510</v>
      </c>
      <c r="S267" s="33" t="s">
        <v>24</v>
      </c>
      <c r="T267" s="37"/>
      <c r="U267" s="37"/>
    </row>
    <row r="268" spans="1:21" ht="17.25" customHeight="1">
      <c r="A268" s="24">
        <v>2023</v>
      </c>
      <c r="B268" s="24">
        <v>10</v>
      </c>
      <c r="C268" s="33" t="s">
        <v>14</v>
      </c>
      <c r="D268" s="34" t="s">
        <v>1837</v>
      </c>
      <c r="E268" s="33" t="s">
        <v>96</v>
      </c>
      <c r="F268" s="33">
        <v>3023160202</v>
      </c>
      <c r="G268" s="37" t="s">
        <v>369</v>
      </c>
      <c r="H268" s="33" t="s">
        <v>1882</v>
      </c>
      <c r="I268" s="38" t="s">
        <v>1862</v>
      </c>
      <c r="J268" s="38">
        <v>1</v>
      </c>
      <c r="K268" s="38" t="s">
        <v>1697</v>
      </c>
      <c r="L268" s="38">
        <v>58500000</v>
      </c>
      <c r="M268" s="38"/>
      <c r="N268" s="78" t="s">
        <v>1223</v>
      </c>
      <c r="O268" s="38"/>
      <c r="P268" s="54" t="s">
        <v>168</v>
      </c>
      <c r="Q268" s="24" t="s">
        <v>509</v>
      </c>
      <c r="R268" s="24" t="s">
        <v>510</v>
      </c>
      <c r="S268" s="33" t="s">
        <v>24</v>
      </c>
      <c r="T268" s="37"/>
      <c r="U268" s="37"/>
    </row>
    <row r="269" spans="1:21" ht="17.25" customHeight="1">
      <c r="A269" s="24">
        <v>2023</v>
      </c>
      <c r="B269" s="24">
        <v>10</v>
      </c>
      <c r="C269" s="33" t="s">
        <v>14</v>
      </c>
      <c r="D269" s="34" t="s">
        <v>1837</v>
      </c>
      <c r="E269" s="33" t="s">
        <v>96</v>
      </c>
      <c r="F269" s="33">
        <v>3023160202</v>
      </c>
      <c r="G269" s="37" t="s">
        <v>1883</v>
      </c>
      <c r="H269" s="33" t="s">
        <v>1884</v>
      </c>
      <c r="I269" s="38" t="s">
        <v>1862</v>
      </c>
      <c r="J269" s="38">
        <v>1</v>
      </c>
      <c r="K269" s="38" t="s">
        <v>1697</v>
      </c>
      <c r="L269" s="38">
        <v>48000000</v>
      </c>
      <c r="M269" s="38"/>
      <c r="N269" s="78" t="s">
        <v>1223</v>
      </c>
      <c r="O269" s="38"/>
      <c r="P269" s="54" t="s">
        <v>168</v>
      </c>
      <c r="Q269" s="24" t="s">
        <v>509</v>
      </c>
      <c r="R269" s="24" t="s">
        <v>510</v>
      </c>
      <c r="S269" s="33" t="s">
        <v>24</v>
      </c>
      <c r="T269" s="37"/>
      <c r="U269" s="37"/>
    </row>
    <row r="270" spans="1:21" ht="17.25" customHeight="1">
      <c r="A270" s="24">
        <v>2023</v>
      </c>
      <c r="B270" s="24">
        <v>10</v>
      </c>
      <c r="C270" s="33" t="s">
        <v>15</v>
      </c>
      <c r="D270" s="34" t="s">
        <v>1885</v>
      </c>
      <c r="E270" s="33" t="s">
        <v>50</v>
      </c>
      <c r="F270" s="33">
        <v>3912118901</v>
      </c>
      <c r="G270" s="37" t="s">
        <v>1886</v>
      </c>
      <c r="H270" s="33"/>
      <c r="I270" s="38" t="s">
        <v>1887</v>
      </c>
      <c r="J270" s="38">
        <v>1</v>
      </c>
      <c r="K270" s="38" t="s">
        <v>114</v>
      </c>
      <c r="L270" s="38">
        <v>2080000000</v>
      </c>
      <c r="M270" s="38"/>
      <c r="N270" s="38"/>
      <c r="O270" s="38"/>
      <c r="P270" s="54" t="s">
        <v>207</v>
      </c>
      <c r="Q270" s="24" t="s">
        <v>1888</v>
      </c>
      <c r="R270" s="24" t="s">
        <v>1889</v>
      </c>
      <c r="S270" s="33" t="s">
        <v>24</v>
      </c>
      <c r="T270" s="37"/>
      <c r="U270" s="37"/>
    </row>
    <row r="271" spans="1:21" ht="17.25" customHeight="1">
      <c r="A271" s="24">
        <v>2023</v>
      </c>
      <c r="B271" s="24">
        <v>10</v>
      </c>
      <c r="C271" s="33" t="s">
        <v>14</v>
      </c>
      <c r="D271" s="34" t="s">
        <v>1890</v>
      </c>
      <c r="E271" s="33" t="s">
        <v>50</v>
      </c>
      <c r="F271" s="33">
        <v>2315290102</v>
      </c>
      <c r="G271" s="37" t="s">
        <v>1891</v>
      </c>
      <c r="H271" s="33" t="s">
        <v>1892</v>
      </c>
      <c r="I271" s="38" t="s">
        <v>1893</v>
      </c>
      <c r="J271" s="38">
        <v>1</v>
      </c>
      <c r="K271" s="38" t="s">
        <v>114</v>
      </c>
      <c r="L271" s="38">
        <v>366500000</v>
      </c>
      <c r="M271" s="38"/>
      <c r="N271" s="38"/>
      <c r="O271" s="38"/>
      <c r="P271" s="54" t="s">
        <v>195</v>
      </c>
      <c r="Q271" s="24" t="s">
        <v>82</v>
      </c>
      <c r="R271" s="24" t="s">
        <v>83</v>
      </c>
      <c r="S271" s="33"/>
      <c r="T271" s="37"/>
      <c r="U271" s="37"/>
    </row>
    <row r="272" spans="1:21" ht="17.25" customHeight="1">
      <c r="A272" s="32">
        <v>2023</v>
      </c>
      <c r="B272" s="32">
        <v>10</v>
      </c>
      <c r="C272" s="33" t="s">
        <v>14</v>
      </c>
      <c r="D272" s="34" t="s">
        <v>1894</v>
      </c>
      <c r="E272" s="33" t="s">
        <v>96</v>
      </c>
      <c r="F272" s="30">
        <v>3013150201</v>
      </c>
      <c r="G272" s="35" t="s">
        <v>1895</v>
      </c>
      <c r="H272" s="30" t="s">
        <v>1896</v>
      </c>
      <c r="I272" s="38" t="s">
        <v>1897</v>
      </c>
      <c r="J272" s="36">
        <v>4921</v>
      </c>
      <c r="K272" s="36" t="s">
        <v>125</v>
      </c>
      <c r="L272" s="36">
        <v>49210000</v>
      </c>
      <c r="M272" s="36"/>
      <c r="N272" s="78" t="s">
        <v>1223</v>
      </c>
      <c r="O272" s="36"/>
      <c r="P272" s="54" t="s">
        <v>497</v>
      </c>
      <c r="Q272" s="24" t="s">
        <v>1898</v>
      </c>
      <c r="R272" s="24" t="s">
        <v>1899</v>
      </c>
      <c r="S272" s="33" t="s">
        <v>24</v>
      </c>
      <c r="T272" s="35"/>
      <c r="U272" s="35"/>
    </row>
    <row r="273" spans="1:21" ht="17.25" customHeight="1">
      <c r="A273" s="32">
        <v>2023</v>
      </c>
      <c r="B273" s="32">
        <v>10</v>
      </c>
      <c r="C273" s="33" t="s">
        <v>15</v>
      </c>
      <c r="D273" s="34" t="s">
        <v>474</v>
      </c>
      <c r="E273" s="33" t="s">
        <v>96</v>
      </c>
      <c r="F273" s="30">
        <v>3015200105</v>
      </c>
      <c r="G273" s="35" t="s">
        <v>1900</v>
      </c>
      <c r="H273" s="30" t="s">
        <v>1901</v>
      </c>
      <c r="I273" s="38" t="s">
        <v>1902</v>
      </c>
      <c r="J273" s="36">
        <v>134</v>
      </c>
      <c r="K273" s="36" t="s">
        <v>212</v>
      </c>
      <c r="L273" s="36">
        <v>14204000</v>
      </c>
      <c r="M273" s="36"/>
      <c r="N273" s="78" t="s">
        <v>1223</v>
      </c>
      <c r="O273" s="36"/>
      <c r="P273" s="54" t="s">
        <v>235</v>
      </c>
      <c r="Q273" s="24" t="s">
        <v>365</v>
      </c>
      <c r="R273" s="24" t="s">
        <v>366</v>
      </c>
      <c r="S273" s="33" t="s">
        <v>24</v>
      </c>
      <c r="T273" s="35"/>
      <c r="U273" s="35"/>
    </row>
    <row r="274" spans="1:21" ht="17.25" customHeight="1">
      <c r="A274" s="32">
        <v>2023</v>
      </c>
      <c r="B274" s="32">
        <v>10</v>
      </c>
      <c r="C274" s="33" t="s">
        <v>15</v>
      </c>
      <c r="D274" s="34" t="s">
        <v>474</v>
      </c>
      <c r="E274" s="33" t="s">
        <v>96</v>
      </c>
      <c r="F274" s="30">
        <v>3012170301</v>
      </c>
      <c r="G274" s="35" t="s">
        <v>1903</v>
      </c>
      <c r="H274" s="30" t="s">
        <v>1904</v>
      </c>
      <c r="I274" s="38" t="s">
        <v>1905</v>
      </c>
      <c r="J274" s="36">
        <v>43</v>
      </c>
      <c r="K274" s="36" t="s">
        <v>124</v>
      </c>
      <c r="L274" s="36">
        <v>5590000</v>
      </c>
      <c r="M274" s="36"/>
      <c r="N274" s="78" t="s">
        <v>1223</v>
      </c>
      <c r="O274" s="36"/>
      <c r="P274" s="54" t="s">
        <v>235</v>
      </c>
      <c r="Q274" s="24" t="s">
        <v>365</v>
      </c>
      <c r="R274" s="24" t="s">
        <v>366</v>
      </c>
      <c r="S274" s="33" t="s">
        <v>24</v>
      </c>
      <c r="T274" s="35"/>
      <c r="U274" s="35"/>
    </row>
    <row r="275" spans="1:21" ht="17.25" customHeight="1">
      <c r="A275" s="32">
        <v>2023</v>
      </c>
      <c r="B275" s="32">
        <v>10</v>
      </c>
      <c r="C275" s="33" t="s">
        <v>14</v>
      </c>
      <c r="D275" s="34" t="s">
        <v>1906</v>
      </c>
      <c r="E275" s="33" t="s">
        <v>52</v>
      </c>
      <c r="F275" s="30">
        <v>2713169901</v>
      </c>
      <c r="G275" s="35" t="s">
        <v>1907</v>
      </c>
      <c r="H275" s="30" t="s">
        <v>1908</v>
      </c>
      <c r="I275" s="38" t="s">
        <v>1909</v>
      </c>
      <c r="J275" s="36">
        <v>1</v>
      </c>
      <c r="K275" s="36" t="s">
        <v>208</v>
      </c>
      <c r="L275" s="36">
        <v>14800000</v>
      </c>
      <c r="M275" s="36"/>
      <c r="N275" s="36"/>
      <c r="O275" s="36"/>
      <c r="P275" s="54" t="s">
        <v>235</v>
      </c>
      <c r="Q275" s="24" t="s">
        <v>1910</v>
      </c>
      <c r="R275" s="24" t="s">
        <v>1911</v>
      </c>
      <c r="S275" s="33" t="s">
        <v>24</v>
      </c>
      <c r="T275" s="35"/>
      <c r="U275" s="35" t="s">
        <v>1912</v>
      </c>
    </row>
    <row r="276" spans="1:21" ht="17.25" customHeight="1">
      <c r="A276" s="32">
        <v>2023</v>
      </c>
      <c r="B276" s="32">
        <v>10</v>
      </c>
      <c r="C276" s="33" t="s">
        <v>15</v>
      </c>
      <c r="D276" s="34" t="s">
        <v>1906</v>
      </c>
      <c r="E276" s="33" t="s">
        <v>96</v>
      </c>
      <c r="F276" s="30">
        <v>4810181901</v>
      </c>
      <c r="G276" s="35" t="s">
        <v>1913</v>
      </c>
      <c r="H276" s="30" t="s">
        <v>1914</v>
      </c>
      <c r="I276" s="38" t="s">
        <v>1909</v>
      </c>
      <c r="J276" s="36">
        <v>1</v>
      </c>
      <c r="K276" s="36" t="s">
        <v>208</v>
      </c>
      <c r="L276" s="36">
        <v>990000</v>
      </c>
      <c r="M276" s="36"/>
      <c r="N276" s="78" t="s">
        <v>1223</v>
      </c>
      <c r="O276" s="36"/>
      <c r="P276" s="54" t="s">
        <v>235</v>
      </c>
      <c r="Q276" s="24" t="s">
        <v>1910</v>
      </c>
      <c r="R276" s="24" t="s">
        <v>1911</v>
      </c>
      <c r="S276" s="33" t="s">
        <v>24</v>
      </c>
      <c r="T276" s="35"/>
      <c r="U276" s="35"/>
    </row>
    <row r="277" spans="1:21" ht="17.25" customHeight="1">
      <c r="A277" s="32">
        <v>2023</v>
      </c>
      <c r="B277" s="32">
        <v>10</v>
      </c>
      <c r="C277" s="33" t="s">
        <v>14</v>
      </c>
      <c r="D277" s="34" t="s">
        <v>475</v>
      </c>
      <c r="E277" s="33" t="s">
        <v>50</v>
      </c>
      <c r="F277" s="30">
        <v>2110170401</v>
      </c>
      <c r="G277" s="35" t="s">
        <v>476</v>
      </c>
      <c r="H277" s="30" t="s">
        <v>477</v>
      </c>
      <c r="I277" s="38" t="s">
        <v>1915</v>
      </c>
      <c r="J277" s="36">
        <v>2</v>
      </c>
      <c r="K277" s="36" t="s">
        <v>107</v>
      </c>
      <c r="L277" s="36">
        <v>652960000</v>
      </c>
      <c r="M277" s="36"/>
      <c r="N277" s="36"/>
      <c r="O277" s="36"/>
      <c r="P277" s="54" t="s">
        <v>345</v>
      </c>
      <c r="Q277" s="24" t="s">
        <v>346</v>
      </c>
      <c r="R277" s="24" t="s">
        <v>347</v>
      </c>
      <c r="S277" s="33"/>
      <c r="T277" s="35"/>
      <c r="U277" s="35"/>
    </row>
    <row r="278" spans="1:21" ht="17.25" customHeight="1">
      <c r="A278" s="32">
        <v>2023</v>
      </c>
      <c r="B278" s="32">
        <v>10</v>
      </c>
      <c r="C278" s="33" t="s">
        <v>14</v>
      </c>
      <c r="D278" s="34" t="s">
        <v>475</v>
      </c>
      <c r="E278" s="33" t="s">
        <v>52</v>
      </c>
      <c r="F278" s="30">
        <v>2110150201</v>
      </c>
      <c r="G278" s="35" t="s">
        <v>1916</v>
      </c>
      <c r="H278" s="30" t="s">
        <v>1917</v>
      </c>
      <c r="I278" s="38"/>
      <c r="J278" s="36">
        <v>1</v>
      </c>
      <c r="K278" s="36" t="s">
        <v>107</v>
      </c>
      <c r="L278" s="36">
        <v>10890000</v>
      </c>
      <c r="M278" s="36"/>
      <c r="N278" s="36"/>
      <c r="O278" s="36"/>
      <c r="P278" s="54" t="s">
        <v>345</v>
      </c>
      <c r="Q278" s="24" t="s">
        <v>346</v>
      </c>
      <c r="R278" s="24" t="s">
        <v>347</v>
      </c>
      <c r="S278" s="33"/>
      <c r="T278" s="35"/>
      <c r="U278" s="35" t="s">
        <v>70</v>
      </c>
    </row>
    <row r="279" spans="1:21" ht="17.25" customHeight="1">
      <c r="A279" s="32">
        <v>2023</v>
      </c>
      <c r="B279" s="32">
        <v>10</v>
      </c>
      <c r="C279" s="33" t="s">
        <v>14</v>
      </c>
      <c r="D279" s="34" t="s">
        <v>1918</v>
      </c>
      <c r="E279" s="33" t="s">
        <v>52</v>
      </c>
      <c r="F279" s="30">
        <v>4015151301</v>
      </c>
      <c r="G279" s="35" t="s">
        <v>97</v>
      </c>
      <c r="H279" s="30" t="s">
        <v>1919</v>
      </c>
      <c r="I279" s="38" t="s">
        <v>348</v>
      </c>
      <c r="J279" s="36">
        <v>1</v>
      </c>
      <c r="K279" s="36" t="s">
        <v>208</v>
      </c>
      <c r="L279" s="36">
        <v>18150000</v>
      </c>
      <c r="M279" s="36"/>
      <c r="N279" s="36"/>
      <c r="O279" s="36"/>
      <c r="P279" s="54" t="s">
        <v>72</v>
      </c>
      <c r="Q279" s="24" t="s">
        <v>841</v>
      </c>
      <c r="R279" s="24" t="s">
        <v>842</v>
      </c>
      <c r="S279" s="33" t="s">
        <v>24</v>
      </c>
      <c r="T279" s="35"/>
      <c r="U279" s="35" t="s">
        <v>70</v>
      </c>
    </row>
    <row r="280" spans="1:21" ht="17.25" customHeight="1">
      <c r="A280" s="32">
        <v>2023</v>
      </c>
      <c r="B280" s="32">
        <v>10</v>
      </c>
      <c r="C280" s="33" t="s">
        <v>15</v>
      </c>
      <c r="D280" s="34" t="s">
        <v>1920</v>
      </c>
      <c r="E280" s="33" t="s">
        <v>96</v>
      </c>
      <c r="F280" s="30">
        <v>4014218902</v>
      </c>
      <c r="G280" s="35" t="s">
        <v>115</v>
      </c>
      <c r="H280" s="30" t="s">
        <v>1919</v>
      </c>
      <c r="I280" s="38" t="s">
        <v>348</v>
      </c>
      <c r="J280" s="36">
        <v>500</v>
      </c>
      <c r="K280" s="36" t="s">
        <v>208</v>
      </c>
      <c r="L280" s="36">
        <v>53700000</v>
      </c>
      <c r="M280" s="36"/>
      <c r="N280" s="78" t="s">
        <v>1223</v>
      </c>
      <c r="O280" s="36"/>
      <c r="P280" s="54" t="s">
        <v>72</v>
      </c>
      <c r="Q280" s="24" t="s">
        <v>841</v>
      </c>
      <c r="R280" s="24" t="s">
        <v>842</v>
      </c>
      <c r="S280" s="33" t="s">
        <v>24</v>
      </c>
      <c r="T280" s="35"/>
      <c r="U280" s="35" t="s">
        <v>70</v>
      </c>
    </row>
    <row r="281" spans="1:21" ht="17.25" customHeight="1">
      <c r="A281" s="32">
        <v>2023</v>
      </c>
      <c r="B281" s="32">
        <v>10</v>
      </c>
      <c r="C281" s="33" t="s">
        <v>15</v>
      </c>
      <c r="D281" s="34" t="s">
        <v>1921</v>
      </c>
      <c r="E281" s="33" t="s">
        <v>96</v>
      </c>
      <c r="F281" s="30">
        <v>2410168501</v>
      </c>
      <c r="G281" s="35" t="s">
        <v>99</v>
      </c>
      <c r="H281" s="30" t="s">
        <v>1919</v>
      </c>
      <c r="I281" s="38" t="s">
        <v>348</v>
      </c>
      <c r="J281" s="36">
        <v>1</v>
      </c>
      <c r="K281" s="36" t="s">
        <v>208</v>
      </c>
      <c r="L281" s="36">
        <v>48373000</v>
      </c>
      <c r="M281" s="36"/>
      <c r="N281" s="78" t="s">
        <v>1223</v>
      </c>
      <c r="O281" s="36"/>
      <c r="P281" s="54" t="s">
        <v>72</v>
      </c>
      <c r="Q281" s="24" t="s">
        <v>841</v>
      </c>
      <c r="R281" s="24" t="s">
        <v>842</v>
      </c>
      <c r="S281" s="33" t="s">
        <v>24</v>
      </c>
      <c r="T281" s="35"/>
      <c r="U281" s="35" t="s">
        <v>70</v>
      </c>
    </row>
    <row r="282" spans="1:21" ht="17.25" customHeight="1">
      <c r="A282" s="32">
        <v>2023</v>
      </c>
      <c r="B282" s="32">
        <v>10</v>
      </c>
      <c r="C282" s="33" t="s">
        <v>15</v>
      </c>
      <c r="D282" s="34" t="s">
        <v>478</v>
      </c>
      <c r="E282" s="33" t="s">
        <v>96</v>
      </c>
      <c r="F282" s="30">
        <v>4322269602</v>
      </c>
      <c r="G282" s="35" t="s">
        <v>1922</v>
      </c>
      <c r="H282" s="30" t="s">
        <v>1923</v>
      </c>
      <c r="I282" s="38" t="s">
        <v>1924</v>
      </c>
      <c r="J282" s="36">
        <v>42</v>
      </c>
      <c r="K282" s="36" t="s">
        <v>107</v>
      </c>
      <c r="L282" s="36">
        <v>10962000</v>
      </c>
      <c r="M282" s="36"/>
      <c r="N282" s="78" t="s">
        <v>1223</v>
      </c>
      <c r="O282" s="36"/>
      <c r="P282" s="54" t="s">
        <v>479</v>
      </c>
      <c r="Q282" s="24" t="s">
        <v>480</v>
      </c>
      <c r="R282" s="24" t="s">
        <v>481</v>
      </c>
      <c r="S282" s="33" t="s">
        <v>24</v>
      </c>
      <c r="T282" s="35"/>
      <c r="U282" s="35"/>
    </row>
    <row r="283" spans="1:21" ht="17.25" customHeight="1">
      <c r="A283" s="32">
        <v>2023</v>
      </c>
      <c r="B283" s="32">
        <v>10</v>
      </c>
      <c r="C283" s="33" t="s">
        <v>15</v>
      </c>
      <c r="D283" s="34" t="s">
        <v>1925</v>
      </c>
      <c r="E283" s="33" t="s">
        <v>96</v>
      </c>
      <c r="F283" s="30">
        <v>4014210901</v>
      </c>
      <c r="G283" s="35" t="s">
        <v>103</v>
      </c>
      <c r="H283" s="30" t="s">
        <v>210</v>
      </c>
      <c r="I283" s="38" t="s">
        <v>119</v>
      </c>
      <c r="J283" s="36"/>
      <c r="K283" s="36" t="s">
        <v>1926</v>
      </c>
      <c r="L283" s="36">
        <v>25438200</v>
      </c>
      <c r="M283" s="36"/>
      <c r="N283" s="36"/>
      <c r="O283" s="78" t="s">
        <v>1223</v>
      </c>
      <c r="P283" s="54" t="s">
        <v>171</v>
      </c>
      <c r="Q283" s="24" t="s">
        <v>265</v>
      </c>
      <c r="R283" s="24" t="s">
        <v>266</v>
      </c>
      <c r="S283" s="33" t="s">
        <v>24</v>
      </c>
      <c r="T283" s="35"/>
      <c r="U283" s="35"/>
    </row>
    <row r="284" spans="1:21" ht="17.25" customHeight="1">
      <c r="A284" s="32">
        <v>2023</v>
      </c>
      <c r="B284" s="32">
        <v>10</v>
      </c>
      <c r="C284" s="33" t="s">
        <v>15</v>
      </c>
      <c r="D284" s="34" t="s">
        <v>1925</v>
      </c>
      <c r="E284" s="33" t="s">
        <v>96</v>
      </c>
      <c r="F284" s="30">
        <v>3011150501</v>
      </c>
      <c r="G284" s="35" t="s">
        <v>90</v>
      </c>
      <c r="H284" s="30"/>
      <c r="I284" s="38" t="s">
        <v>119</v>
      </c>
      <c r="J284" s="36"/>
      <c r="K284" s="36" t="s">
        <v>1927</v>
      </c>
      <c r="L284" s="36">
        <v>6285240</v>
      </c>
      <c r="M284" s="36"/>
      <c r="N284" s="78" t="s">
        <v>1223</v>
      </c>
      <c r="O284" s="36"/>
      <c r="P284" s="54" t="s">
        <v>171</v>
      </c>
      <c r="Q284" s="24" t="s">
        <v>265</v>
      </c>
      <c r="R284" s="24" t="s">
        <v>266</v>
      </c>
      <c r="S284" s="33" t="s">
        <v>24</v>
      </c>
      <c r="T284" s="35"/>
      <c r="U284" s="35"/>
    </row>
    <row r="285" spans="1:21" ht="17.25" customHeight="1">
      <c r="A285" s="32">
        <v>2023</v>
      </c>
      <c r="B285" s="32">
        <v>10</v>
      </c>
      <c r="C285" s="30" t="s">
        <v>14</v>
      </c>
      <c r="D285" s="29" t="s">
        <v>1928</v>
      </c>
      <c r="E285" s="30" t="s">
        <v>52</v>
      </c>
      <c r="F285" s="30">
        <v>2410168501</v>
      </c>
      <c r="G285" s="35" t="s">
        <v>99</v>
      </c>
      <c r="H285" s="30" t="s">
        <v>1929</v>
      </c>
      <c r="I285" s="36" t="s">
        <v>120</v>
      </c>
      <c r="J285" s="36">
        <v>3</v>
      </c>
      <c r="K285" s="36" t="s">
        <v>107</v>
      </c>
      <c r="L285" s="36">
        <v>39176000</v>
      </c>
      <c r="M285" s="36"/>
      <c r="N285" s="36"/>
      <c r="O285" s="36"/>
      <c r="P285" s="58" t="s">
        <v>171</v>
      </c>
      <c r="Q285" s="32" t="s">
        <v>1930</v>
      </c>
      <c r="R285" s="32" t="s">
        <v>1931</v>
      </c>
      <c r="S285" s="30" t="s">
        <v>24</v>
      </c>
      <c r="T285" s="35"/>
      <c r="U285" s="35" t="s">
        <v>70</v>
      </c>
    </row>
    <row r="286" spans="1:21" ht="17.25" customHeight="1">
      <c r="A286" s="32">
        <v>2023</v>
      </c>
      <c r="B286" s="32">
        <v>10</v>
      </c>
      <c r="C286" s="30" t="s">
        <v>14</v>
      </c>
      <c r="D286" s="29" t="s">
        <v>1925</v>
      </c>
      <c r="E286" s="30" t="s">
        <v>52</v>
      </c>
      <c r="F286" s="30">
        <v>2410168501</v>
      </c>
      <c r="G286" s="35" t="s">
        <v>99</v>
      </c>
      <c r="H286" s="30" t="s">
        <v>1932</v>
      </c>
      <c r="I286" s="36" t="s">
        <v>120</v>
      </c>
      <c r="J286" s="36">
        <v>1</v>
      </c>
      <c r="K286" s="36" t="s">
        <v>107</v>
      </c>
      <c r="L286" s="36">
        <v>29524000</v>
      </c>
      <c r="M286" s="36"/>
      <c r="N286" s="36"/>
      <c r="O286" s="36"/>
      <c r="P286" s="58" t="s">
        <v>171</v>
      </c>
      <c r="Q286" s="32" t="s">
        <v>1930</v>
      </c>
      <c r="R286" s="32" t="s">
        <v>1931</v>
      </c>
      <c r="S286" s="30" t="s">
        <v>24</v>
      </c>
      <c r="T286" s="35"/>
      <c r="U286" s="35" t="s">
        <v>70</v>
      </c>
    </row>
    <row r="287" spans="1:21" ht="17.25" customHeight="1">
      <c r="A287" s="32">
        <v>2023</v>
      </c>
      <c r="B287" s="32">
        <v>10</v>
      </c>
      <c r="C287" s="30" t="s">
        <v>15</v>
      </c>
      <c r="D287" s="29" t="s">
        <v>367</v>
      </c>
      <c r="E287" s="30" t="s">
        <v>96</v>
      </c>
      <c r="F287" s="30">
        <v>4924151101</v>
      </c>
      <c r="G287" s="35" t="s">
        <v>122</v>
      </c>
      <c r="H287" s="30" t="s">
        <v>1933</v>
      </c>
      <c r="I287" s="36" t="s">
        <v>1828</v>
      </c>
      <c r="J287" s="36">
        <v>3</v>
      </c>
      <c r="K287" s="36" t="s">
        <v>208</v>
      </c>
      <c r="L287" s="36">
        <v>83000000</v>
      </c>
      <c r="M287" s="36"/>
      <c r="N287" s="78" t="s">
        <v>1223</v>
      </c>
      <c r="O287" s="36"/>
      <c r="P287" s="58" t="s">
        <v>236</v>
      </c>
      <c r="Q287" s="32" t="s">
        <v>237</v>
      </c>
      <c r="R287" s="32" t="s">
        <v>482</v>
      </c>
      <c r="S287" s="30" t="s">
        <v>24</v>
      </c>
      <c r="T287" s="35"/>
      <c r="U287" s="35"/>
    </row>
    <row r="288" spans="1:21" ht="17.25" customHeight="1">
      <c r="A288" s="32">
        <v>2023</v>
      </c>
      <c r="B288" s="32">
        <v>10</v>
      </c>
      <c r="C288" s="30" t="s">
        <v>15</v>
      </c>
      <c r="D288" s="29" t="s">
        <v>367</v>
      </c>
      <c r="E288" s="30" t="s">
        <v>96</v>
      </c>
      <c r="F288" s="30">
        <v>3023160202</v>
      </c>
      <c r="G288" s="35" t="s">
        <v>1934</v>
      </c>
      <c r="H288" s="30" t="s">
        <v>1933</v>
      </c>
      <c r="I288" s="36" t="s">
        <v>1828</v>
      </c>
      <c r="J288" s="36">
        <v>1</v>
      </c>
      <c r="K288" s="36" t="s">
        <v>208</v>
      </c>
      <c r="L288" s="36">
        <v>57000000</v>
      </c>
      <c r="M288" s="36"/>
      <c r="N288" s="78" t="s">
        <v>1223</v>
      </c>
      <c r="O288" s="38"/>
      <c r="P288" s="58" t="s">
        <v>236</v>
      </c>
      <c r="Q288" s="32" t="s">
        <v>237</v>
      </c>
      <c r="R288" s="32" t="s">
        <v>482</v>
      </c>
      <c r="S288" s="33" t="s">
        <v>24</v>
      </c>
      <c r="T288" s="37"/>
      <c r="U288" s="37"/>
    </row>
    <row r="289" spans="1:21" ht="17.25" customHeight="1">
      <c r="A289" s="32">
        <v>2023</v>
      </c>
      <c r="B289" s="32">
        <v>10</v>
      </c>
      <c r="C289" s="30" t="s">
        <v>15</v>
      </c>
      <c r="D289" s="29" t="s">
        <v>367</v>
      </c>
      <c r="E289" s="30" t="s">
        <v>96</v>
      </c>
      <c r="F289" s="30">
        <v>4924159601</v>
      </c>
      <c r="G289" s="35" t="s">
        <v>469</v>
      </c>
      <c r="H289" s="30" t="s">
        <v>1935</v>
      </c>
      <c r="I289" s="36" t="s">
        <v>1828</v>
      </c>
      <c r="J289" s="36">
        <v>117</v>
      </c>
      <c r="K289" s="36" t="s">
        <v>125</v>
      </c>
      <c r="L289" s="36">
        <v>76819000</v>
      </c>
      <c r="M289" s="36"/>
      <c r="N289" s="78" t="s">
        <v>1223</v>
      </c>
      <c r="O289" s="36"/>
      <c r="P289" s="58" t="s">
        <v>236</v>
      </c>
      <c r="Q289" s="32" t="s">
        <v>237</v>
      </c>
      <c r="R289" s="32" t="s">
        <v>482</v>
      </c>
      <c r="S289" s="30" t="s">
        <v>24</v>
      </c>
      <c r="T289" s="35"/>
      <c r="U289" s="35"/>
    </row>
    <row r="290" spans="1:21" ht="17.25" customHeight="1">
      <c r="A290" s="32">
        <v>2023</v>
      </c>
      <c r="B290" s="32">
        <v>10</v>
      </c>
      <c r="C290" s="30" t="s">
        <v>14</v>
      </c>
      <c r="D290" s="29" t="s">
        <v>1936</v>
      </c>
      <c r="E290" s="30" t="s">
        <v>96</v>
      </c>
      <c r="F290" s="30">
        <v>3011150501</v>
      </c>
      <c r="G290" s="30" t="s">
        <v>90</v>
      </c>
      <c r="H290" s="30" t="s">
        <v>214</v>
      </c>
      <c r="I290" s="78" t="s">
        <v>1937</v>
      </c>
      <c r="J290" s="119">
        <v>160</v>
      </c>
      <c r="K290" s="78" t="s">
        <v>91</v>
      </c>
      <c r="L290" s="36">
        <v>14483200</v>
      </c>
      <c r="M290" s="36"/>
      <c r="N290" s="78" t="s">
        <v>1223</v>
      </c>
      <c r="O290" s="36"/>
      <c r="P290" s="211" t="s">
        <v>167</v>
      </c>
      <c r="Q290" s="30" t="s">
        <v>196</v>
      </c>
      <c r="R290" s="30" t="s">
        <v>454</v>
      </c>
      <c r="S290" s="30" t="s">
        <v>24</v>
      </c>
      <c r="T290" s="35"/>
      <c r="U290" s="35"/>
    </row>
    <row r="291" spans="1:21" ht="17.25" customHeight="1">
      <c r="A291" s="32">
        <v>2023</v>
      </c>
      <c r="B291" s="32">
        <v>10</v>
      </c>
      <c r="C291" s="30" t="s">
        <v>14</v>
      </c>
      <c r="D291" s="29" t="s">
        <v>1936</v>
      </c>
      <c r="E291" s="30" t="s">
        <v>96</v>
      </c>
      <c r="F291" s="30">
        <v>3013150202</v>
      </c>
      <c r="G291" s="30" t="s">
        <v>1938</v>
      </c>
      <c r="H291" s="30" t="s">
        <v>1939</v>
      </c>
      <c r="I291" s="78" t="s">
        <v>16</v>
      </c>
      <c r="J291" s="119">
        <v>1167</v>
      </c>
      <c r="K291" s="78" t="s">
        <v>105</v>
      </c>
      <c r="L291" s="36">
        <v>118683900</v>
      </c>
      <c r="M291" s="36"/>
      <c r="N291" s="78" t="s">
        <v>1223</v>
      </c>
      <c r="O291" s="36"/>
      <c r="P291" s="211" t="s">
        <v>167</v>
      </c>
      <c r="Q291" s="30" t="s">
        <v>196</v>
      </c>
      <c r="R291" s="30" t="s">
        <v>454</v>
      </c>
      <c r="S291" s="30" t="s">
        <v>24</v>
      </c>
      <c r="T291" s="35"/>
      <c r="U291" s="35"/>
    </row>
    <row r="292" spans="1:21" ht="17.25" customHeight="1">
      <c r="A292" s="32">
        <v>2023</v>
      </c>
      <c r="B292" s="32">
        <v>10</v>
      </c>
      <c r="C292" s="30" t="s">
        <v>14</v>
      </c>
      <c r="D292" s="29" t="s">
        <v>1936</v>
      </c>
      <c r="E292" s="30" t="s">
        <v>96</v>
      </c>
      <c r="F292" s="30">
        <v>3015229901</v>
      </c>
      <c r="G292" s="30" t="s">
        <v>221</v>
      </c>
      <c r="H292" s="30" t="s">
        <v>1940</v>
      </c>
      <c r="I292" s="78" t="s">
        <v>228</v>
      </c>
      <c r="J292" s="119">
        <v>1008</v>
      </c>
      <c r="K292" s="78" t="s">
        <v>105</v>
      </c>
      <c r="L292" s="36">
        <v>99288000</v>
      </c>
      <c r="M292" s="36"/>
      <c r="N292" s="78" t="s">
        <v>1223</v>
      </c>
      <c r="O292" s="36"/>
      <c r="P292" s="211" t="s">
        <v>167</v>
      </c>
      <c r="Q292" s="33" t="s">
        <v>196</v>
      </c>
      <c r="R292" s="33" t="s">
        <v>454</v>
      </c>
      <c r="S292" s="30" t="s">
        <v>24</v>
      </c>
      <c r="T292" s="35"/>
      <c r="U292" s="35"/>
    </row>
    <row r="293" spans="1:21" ht="17.25" customHeight="1">
      <c r="A293" s="32">
        <v>2023</v>
      </c>
      <c r="B293" s="32">
        <v>10</v>
      </c>
      <c r="C293" s="30" t="s">
        <v>14</v>
      </c>
      <c r="D293" s="29" t="s">
        <v>1936</v>
      </c>
      <c r="E293" s="30" t="s">
        <v>96</v>
      </c>
      <c r="F293" s="30">
        <v>3015200101</v>
      </c>
      <c r="G293" s="30" t="s">
        <v>112</v>
      </c>
      <c r="H293" s="30" t="s">
        <v>1941</v>
      </c>
      <c r="I293" s="78" t="s">
        <v>228</v>
      </c>
      <c r="J293" s="119">
        <v>368</v>
      </c>
      <c r="K293" s="78" t="s">
        <v>338</v>
      </c>
      <c r="L293" s="36">
        <v>132480000</v>
      </c>
      <c r="M293" s="36"/>
      <c r="N293" s="78" t="s">
        <v>1223</v>
      </c>
      <c r="O293" s="36"/>
      <c r="P293" s="211" t="s">
        <v>167</v>
      </c>
      <c r="Q293" s="33" t="s">
        <v>196</v>
      </c>
      <c r="R293" s="33" t="s">
        <v>454</v>
      </c>
      <c r="S293" s="30" t="s">
        <v>24</v>
      </c>
      <c r="T293" s="35"/>
      <c r="U293" s="35"/>
    </row>
    <row r="294" spans="1:21" ht="17.25" customHeight="1">
      <c r="A294" s="32">
        <v>2023</v>
      </c>
      <c r="B294" s="32">
        <v>10</v>
      </c>
      <c r="C294" s="30" t="s">
        <v>14</v>
      </c>
      <c r="D294" s="34" t="s">
        <v>1942</v>
      </c>
      <c r="E294" s="30" t="s">
        <v>96</v>
      </c>
      <c r="F294" s="30">
        <v>3012170206</v>
      </c>
      <c r="G294" s="30" t="s">
        <v>1943</v>
      </c>
      <c r="H294" s="30" t="s">
        <v>1944</v>
      </c>
      <c r="I294" s="78" t="s">
        <v>228</v>
      </c>
      <c r="J294" s="119">
        <v>1439</v>
      </c>
      <c r="K294" s="78" t="s">
        <v>329</v>
      </c>
      <c r="L294" s="36">
        <v>68928100</v>
      </c>
      <c r="M294" s="36"/>
      <c r="N294" s="78" t="s">
        <v>1223</v>
      </c>
      <c r="O294" s="36"/>
      <c r="P294" s="211" t="s">
        <v>167</v>
      </c>
      <c r="Q294" s="33" t="s">
        <v>196</v>
      </c>
      <c r="R294" s="33" t="s">
        <v>454</v>
      </c>
      <c r="S294" s="30" t="s">
        <v>24</v>
      </c>
      <c r="T294" s="35"/>
      <c r="U294" s="35"/>
    </row>
    <row r="295" spans="1:21" ht="17.25" customHeight="1">
      <c r="A295" s="32">
        <v>2023</v>
      </c>
      <c r="B295" s="32">
        <v>10</v>
      </c>
      <c r="C295" s="30" t="s">
        <v>14</v>
      </c>
      <c r="D295" s="34" t="s">
        <v>1942</v>
      </c>
      <c r="E295" s="30" t="s">
        <v>96</v>
      </c>
      <c r="F295" s="30">
        <v>3015200105</v>
      </c>
      <c r="G295" s="30" t="s">
        <v>1945</v>
      </c>
      <c r="H295" s="30" t="s">
        <v>1946</v>
      </c>
      <c r="I295" s="78" t="s">
        <v>228</v>
      </c>
      <c r="J295" s="119">
        <v>80</v>
      </c>
      <c r="K295" s="78" t="s">
        <v>338</v>
      </c>
      <c r="L295" s="36">
        <v>30400000</v>
      </c>
      <c r="M295" s="36"/>
      <c r="N295" s="78" t="s">
        <v>1223</v>
      </c>
      <c r="O295" s="36"/>
      <c r="P295" s="211" t="s">
        <v>167</v>
      </c>
      <c r="Q295" s="33" t="s">
        <v>196</v>
      </c>
      <c r="R295" s="33" t="s">
        <v>454</v>
      </c>
      <c r="S295" s="30" t="s">
        <v>24</v>
      </c>
      <c r="T295" s="35"/>
      <c r="U295" s="35"/>
    </row>
    <row r="296" spans="1:21" ht="17.25" customHeight="1">
      <c r="A296" s="32">
        <v>2023</v>
      </c>
      <c r="B296" s="32">
        <v>10</v>
      </c>
      <c r="C296" s="30" t="s">
        <v>14</v>
      </c>
      <c r="D296" s="29" t="s">
        <v>1942</v>
      </c>
      <c r="E296" s="30" t="s">
        <v>96</v>
      </c>
      <c r="F296" s="30">
        <v>3015200101</v>
      </c>
      <c r="G296" s="30" t="s">
        <v>1947</v>
      </c>
      <c r="H296" s="30" t="s">
        <v>1948</v>
      </c>
      <c r="I296" s="78" t="s">
        <v>228</v>
      </c>
      <c r="J296" s="119">
        <v>1216</v>
      </c>
      <c r="K296" s="78" t="s">
        <v>329</v>
      </c>
      <c r="L296" s="36">
        <v>218880000</v>
      </c>
      <c r="M296" s="36"/>
      <c r="N296" s="78" t="s">
        <v>1223</v>
      </c>
      <c r="O296" s="36"/>
      <c r="P296" s="211" t="s">
        <v>167</v>
      </c>
      <c r="Q296" s="33" t="s">
        <v>196</v>
      </c>
      <c r="R296" s="33" t="s">
        <v>454</v>
      </c>
      <c r="S296" s="30" t="s">
        <v>24</v>
      </c>
      <c r="T296" s="35"/>
      <c r="U296" s="35"/>
    </row>
    <row r="297" spans="1:21" ht="17.25" customHeight="1">
      <c r="A297" s="32">
        <v>2023</v>
      </c>
      <c r="B297" s="32">
        <v>10</v>
      </c>
      <c r="C297" s="30" t="s">
        <v>14</v>
      </c>
      <c r="D297" s="29" t="s">
        <v>1936</v>
      </c>
      <c r="E297" s="30" t="s">
        <v>96</v>
      </c>
      <c r="F297" s="30">
        <v>3911160501</v>
      </c>
      <c r="G297" s="30" t="s">
        <v>1949</v>
      </c>
      <c r="H297" s="30" t="s">
        <v>1950</v>
      </c>
      <c r="I297" s="78" t="s">
        <v>228</v>
      </c>
      <c r="J297" s="119">
        <v>1109</v>
      </c>
      <c r="K297" s="78" t="s">
        <v>98</v>
      </c>
      <c r="L297" s="36">
        <v>166350000</v>
      </c>
      <c r="M297" s="36"/>
      <c r="N297" s="78" t="s">
        <v>1223</v>
      </c>
      <c r="O297" s="36"/>
      <c r="P297" s="211" t="s">
        <v>167</v>
      </c>
      <c r="Q297" s="33" t="s">
        <v>196</v>
      </c>
      <c r="R297" s="33" t="s">
        <v>454</v>
      </c>
      <c r="S297" s="30" t="s">
        <v>24</v>
      </c>
      <c r="T297" s="35"/>
      <c r="U297" s="35"/>
    </row>
    <row r="298" spans="1:21" ht="17.25" customHeight="1">
      <c r="A298" s="32">
        <v>2023</v>
      </c>
      <c r="B298" s="32">
        <v>10</v>
      </c>
      <c r="C298" s="30" t="s">
        <v>14</v>
      </c>
      <c r="D298" s="29" t="s">
        <v>1936</v>
      </c>
      <c r="E298" s="30" t="s">
        <v>96</v>
      </c>
      <c r="F298" s="30">
        <v>4924151101</v>
      </c>
      <c r="G298" s="30" t="s">
        <v>122</v>
      </c>
      <c r="H298" s="30" t="s">
        <v>1951</v>
      </c>
      <c r="I298" s="78" t="s">
        <v>228</v>
      </c>
      <c r="J298" s="119">
        <v>4</v>
      </c>
      <c r="K298" s="78" t="s">
        <v>335</v>
      </c>
      <c r="L298" s="36">
        <v>48000000</v>
      </c>
      <c r="M298" s="36"/>
      <c r="N298" s="78" t="s">
        <v>1223</v>
      </c>
      <c r="O298" s="36"/>
      <c r="P298" s="211" t="s">
        <v>167</v>
      </c>
      <c r="Q298" s="33" t="s">
        <v>196</v>
      </c>
      <c r="R298" s="33" t="s">
        <v>454</v>
      </c>
      <c r="S298" s="30" t="s">
        <v>24</v>
      </c>
      <c r="T298" s="35"/>
      <c r="U298" s="35"/>
    </row>
    <row r="299" spans="1:21" ht="17.25" customHeight="1">
      <c r="A299" s="32">
        <v>2023</v>
      </c>
      <c r="B299" s="32">
        <v>10</v>
      </c>
      <c r="C299" s="30" t="s">
        <v>14</v>
      </c>
      <c r="D299" s="29" t="s">
        <v>1936</v>
      </c>
      <c r="E299" s="30" t="s">
        <v>96</v>
      </c>
      <c r="F299" s="30">
        <v>4924151101</v>
      </c>
      <c r="G299" s="30" t="s">
        <v>122</v>
      </c>
      <c r="H299" s="30" t="s">
        <v>1952</v>
      </c>
      <c r="I299" s="78" t="s">
        <v>228</v>
      </c>
      <c r="J299" s="119">
        <v>3</v>
      </c>
      <c r="K299" s="78" t="s">
        <v>335</v>
      </c>
      <c r="L299" s="36">
        <v>113244000</v>
      </c>
      <c r="M299" s="36"/>
      <c r="N299" s="78" t="s">
        <v>1223</v>
      </c>
      <c r="O299" s="36"/>
      <c r="P299" s="211" t="s">
        <v>167</v>
      </c>
      <c r="Q299" s="33" t="s">
        <v>196</v>
      </c>
      <c r="R299" s="33" t="s">
        <v>454</v>
      </c>
      <c r="S299" s="30" t="s">
        <v>24</v>
      </c>
      <c r="T299" s="35"/>
      <c r="U299" s="35"/>
    </row>
    <row r="300" spans="1:21" ht="17.25" customHeight="1">
      <c r="A300" s="32">
        <v>2023</v>
      </c>
      <c r="B300" s="32">
        <v>10</v>
      </c>
      <c r="C300" s="30" t="s">
        <v>14</v>
      </c>
      <c r="D300" s="29" t="s">
        <v>1942</v>
      </c>
      <c r="E300" s="30" t="s">
        <v>96</v>
      </c>
      <c r="F300" s="30">
        <v>5610160501</v>
      </c>
      <c r="G300" s="30" t="s">
        <v>1953</v>
      </c>
      <c r="H300" s="30" t="s">
        <v>1954</v>
      </c>
      <c r="I300" s="78" t="s">
        <v>228</v>
      </c>
      <c r="J300" s="119">
        <v>20</v>
      </c>
      <c r="K300" s="78" t="s">
        <v>98</v>
      </c>
      <c r="L300" s="36">
        <v>19800000</v>
      </c>
      <c r="M300" s="36"/>
      <c r="N300" s="78" t="s">
        <v>1223</v>
      </c>
      <c r="O300" s="36"/>
      <c r="P300" s="211" t="s">
        <v>167</v>
      </c>
      <c r="Q300" s="33" t="s">
        <v>196</v>
      </c>
      <c r="R300" s="33" t="s">
        <v>454</v>
      </c>
      <c r="S300" s="30" t="s">
        <v>24</v>
      </c>
      <c r="T300" s="35"/>
      <c r="U300" s="35"/>
    </row>
    <row r="301" spans="1:21" ht="17.25" customHeight="1">
      <c r="A301" s="32">
        <v>2023</v>
      </c>
      <c r="B301" s="32">
        <v>10</v>
      </c>
      <c r="C301" s="30" t="s">
        <v>540</v>
      </c>
      <c r="D301" s="29" t="s">
        <v>1955</v>
      </c>
      <c r="E301" s="30" t="s">
        <v>1956</v>
      </c>
      <c r="F301" s="30">
        <v>4710998001</v>
      </c>
      <c r="G301" s="30" t="s">
        <v>1957</v>
      </c>
      <c r="H301" s="30" t="s">
        <v>1958</v>
      </c>
      <c r="I301" s="78" t="s">
        <v>1439</v>
      </c>
      <c r="J301" s="119">
        <v>1</v>
      </c>
      <c r="K301" s="78" t="s">
        <v>88</v>
      </c>
      <c r="L301" s="36">
        <v>544504000</v>
      </c>
      <c r="M301" s="36"/>
      <c r="N301" s="183"/>
      <c r="O301" s="36"/>
      <c r="P301" s="211" t="s">
        <v>1959</v>
      </c>
      <c r="Q301" s="30" t="s">
        <v>1960</v>
      </c>
      <c r="R301" s="30" t="s">
        <v>1961</v>
      </c>
      <c r="S301" s="30" t="s">
        <v>24</v>
      </c>
      <c r="T301" s="37"/>
      <c r="U301" s="37"/>
    </row>
    <row r="302" spans="1:21" ht="17.25" customHeight="1">
      <c r="A302" s="32">
        <v>2023</v>
      </c>
      <c r="B302" s="32">
        <v>10</v>
      </c>
      <c r="C302" s="30" t="s">
        <v>14</v>
      </c>
      <c r="D302" s="34" t="s">
        <v>1962</v>
      </c>
      <c r="E302" s="30" t="s">
        <v>676</v>
      </c>
      <c r="F302" s="30">
        <v>2410171201</v>
      </c>
      <c r="G302" s="30" t="s">
        <v>1963</v>
      </c>
      <c r="H302" s="30" t="s">
        <v>1964</v>
      </c>
      <c r="I302" s="78" t="s">
        <v>1439</v>
      </c>
      <c r="J302" s="119">
        <v>1</v>
      </c>
      <c r="K302" s="78" t="s">
        <v>88</v>
      </c>
      <c r="L302" s="36">
        <v>81155000</v>
      </c>
      <c r="M302" s="36"/>
      <c r="N302" s="183"/>
      <c r="O302" s="36"/>
      <c r="P302" s="211" t="s">
        <v>1959</v>
      </c>
      <c r="Q302" s="30" t="s">
        <v>1960</v>
      </c>
      <c r="R302" s="30" t="s">
        <v>1961</v>
      </c>
      <c r="S302" s="30" t="s">
        <v>24</v>
      </c>
      <c r="T302" s="35"/>
      <c r="U302" s="35"/>
    </row>
    <row r="303" spans="1:21" ht="17.25" customHeight="1">
      <c r="A303" s="32">
        <v>2023</v>
      </c>
      <c r="B303" s="32">
        <v>10</v>
      </c>
      <c r="C303" s="30" t="s">
        <v>540</v>
      </c>
      <c r="D303" s="29" t="s">
        <v>1965</v>
      </c>
      <c r="E303" s="30" t="s">
        <v>1956</v>
      </c>
      <c r="F303" s="30">
        <v>4015154601</v>
      </c>
      <c r="G303" s="30" t="s">
        <v>1966</v>
      </c>
      <c r="H303" s="30" t="s">
        <v>1967</v>
      </c>
      <c r="I303" s="78" t="s">
        <v>1439</v>
      </c>
      <c r="J303" s="119">
        <v>1</v>
      </c>
      <c r="K303" s="78" t="s">
        <v>88</v>
      </c>
      <c r="L303" s="36">
        <v>474888000</v>
      </c>
      <c r="M303" s="36"/>
      <c r="N303" s="183"/>
      <c r="O303" s="36"/>
      <c r="P303" s="211" t="s">
        <v>1959</v>
      </c>
      <c r="Q303" s="30" t="s">
        <v>1960</v>
      </c>
      <c r="R303" s="30" t="s">
        <v>1961</v>
      </c>
      <c r="S303" s="30" t="s">
        <v>24</v>
      </c>
      <c r="T303" s="35"/>
      <c r="U303" s="35"/>
    </row>
    <row r="304" spans="1:21" ht="17.25" customHeight="1">
      <c r="A304" s="32">
        <v>2023</v>
      </c>
      <c r="B304" s="32">
        <v>10</v>
      </c>
      <c r="C304" s="30" t="s">
        <v>14</v>
      </c>
      <c r="D304" s="29" t="s">
        <v>1968</v>
      </c>
      <c r="E304" s="30" t="s">
        <v>96</v>
      </c>
      <c r="F304" s="30">
        <v>3011159701</v>
      </c>
      <c r="G304" s="30" t="s">
        <v>110</v>
      </c>
      <c r="H304" s="30" t="s">
        <v>1969</v>
      </c>
      <c r="I304" s="78" t="s">
        <v>16</v>
      </c>
      <c r="J304" s="119">
        <v>177</v>
      </c>
      <c r="K304" s="78" t="s">
        <v>324</v>
      </c>
      <c r="L304" s="36">
        <v>52619490</v>
      </c>
      <c r="M304" s="36"/>
      <c r="N304" s="78" t="s">
        <v>1223</v>
      </c>
      <c r="O304" s="36"/>
      <c r="P304" s="211" t="s">
        <v>189</v>
      </c>
      <c r="Q304" s="30" t="s">
        <v>379</v>
      </c>
      <c r="R304" s="30" t="s">
        <v>1970</v>
      </c>
      <c r="S304" s="30" t="s">
        <v>24</v>
      </c>
      <c r="T304" s="35"/>
      <c r="U304" s="35"/>
    </row>
    <row r="305" spans="1:21" ht="17.25" customHeight="1">
      <c r="A305" s="32">
        <v>2023</v>
      </c>
      <c r="B305" s="32">
        <v>10</v>
      </c>
      <c r="C305" s="30" t="s">
        <v>14</v>
      </c>
      <c r="D305" s="29" t="s">
        <v>1968</v>
      </c>
      <c r="E305" s="30" t="s">
        <v>96</v>
      </c>
      <c r="F305" s="30">
        <v>3011159701</v>
      </c>
      <c r="G305" s="30" t="s">
        <v>110</v>
      </c>
      <c r="H305" s="30" t="s">
        <v>1971</v>
      </c>
      <c r="I305" s="78" t="s">
        <v>16</v>
      </c>
      <c r="J305" s="119">
        <v>351</v>
      </c>
      <c r="K305" s="78" t="s">
        <v>324</v>
      </c>
      <c r="L305" s="36">
        <v>19593900</v>
      </c>
      <c r="M305" s="36"/>
      <c r="N305" s="78" t="s">
        <v>1223</v>
      </c>
      <c r="O305" s="36"/>
      <c r="P305" s="211" t="s">
        <v>189</v>
      </c>
      <c r="Q305" s="30" t="s">
        <v>379</v>
      </c>
      <c r="R305" s="30" t="s">
        <v>1970</v>
      </c>
      <c r="S305" s="30" t="s">
        <v>24</v>
      </c>
      <c r="T305" s="35"/>
      <c r="U305" s="35"/>
    </row>
    <row r="306" spans="1:21" ht="17.25" customHeight="1">
      <c r="A306" s="32">
        <v>2023</v>
      </c>
      <c r="B306" s="32">
        <v>10</v>
      </c>
      <c r="C306" s="30" t="s">
        <v>14</v>
      </c>
      <c r="D306" s="29" t="s">
        <v>1968</v>
      </c>
      <c r="E306" s="30" t="s">
        <v>96</v>
      </c>
      <c r="F306" s="120">
        <v>3013150301</v>
      </c>
      <c r="G306" s="30" t="s">
        <v>1972</v>
      </c>
      <c r="H306" s="30" t="s">
        <v>1973</v>
      </c>
      <c r="I306" s="78" t="s">
        <v>16</v>
      </c>
      <c r="J306" s="119">
        <v>2</v>
      </c>
      <c r="K306" s="78" t="s">
        <v>1314</v>
      </c>
      <c r="L306" s="36">
        <v>96700000</v>
      </c>
      <c r="M306" s="36"/>
      <c r="N306" s="78" t="s">
        <v>1223</v>
      </c>
      <c r="O306" s="36"/>
      <c r="P306" s="211" t="s">
        <v>189</v>
      </c>
      <c r="Q306" s="30" t="s">
        <v>379</v>
      </c>
      <c r="R306" s="30" t="s">
        <v>1970</v>
      </c>
      <c r="S306" s="30" t="s">
        <v>24</v>
      </c>
      <c r="T306" s="35"/>
      <c r="U306" s="35"/>
    </row>
    <row r="307" spans="1:21" ht="17.25" customHeight="1">
      <c r="A307" s="32">
        <v>2023</v>
      </c>
      <c r="B307" s="32">
        <v>10</v>
      </c>
      <c r="C307" s="30" t="s">
        <v>14</v>
      </c>
      <c r="D307" s="29" t="s">
        <v>1968</v>
      </c>
      <c r="E307" s="30" t="s">
        <v>96</v>
      </c>
      <c r="F307" s="30">
        <v>3013150301</v>
      </c>
      <c r="G307" s="30" t="s">
        <v>1972</v>
      </c>
      <c r="H307" s="30" t="s">
        <v>1974</v>
      </c>
      <c r="I307" s="78" t="s">
        <v>16</v>
      </c>
      <c r="J307" s="119">
        <v>7</v>
      </c>
      <c r="K307" s="78" t="s">
        <v>1314</v>
      </c>
      <c r="L307" s="36">
        <v>108500000</v>
      </c>
      <c r="M307" s="36"/>
      <c r="N307" s="78" t="s">
        <v>1223</v>
      </c>
      <c r="O307" s="36"/>
      <c r="P307" s="211" t="s">
        <v>189</v>
      </c>
      <c r="Q307" s="30" t="s">
        <v>379</v>
      </c>
      <c r="R307" s="30" t="s">
        <v>1970</v>
      </c>
      <c r="S307" s="30" t="s">
        <v>24</v>
      </c>
      <c r="T307" s="35"/>
      <c r="U307" s="35"/>
    </row>
    <row r="308" spans="1:21" ht="17.25" customHeight="1">
      <c r="A308" s="32">
        <v>2023</v>
      </c>
      <c r="B308" s="32">
        <v>10</v>
      </c>
      <c r="C308" s="30" t="s">
        <v>14</v>
      </c>
      <c r="D308" s="29" t="s">
        <v>1968</v>
      </c>
      <c r="E308" s="30" t="s">
        <v>96</v>
      </c>
      <c r="F308" s="30">
        <v>3013150301</v>
      </c>
      <c r="G308" s="30" t="s">
        <v>1972</v>
      </c>
      <c r="H308" s="30" t="s">
        <v>1975</v>
      </c>
      <c r="I308" s="78" t="s">
        <v>16</v>
      </c>
      <c r="J308" s="119">
        <v>2</v>
      </c>
      <c r="K308" s="78" t="s">
        <v>1314</v>
      </c>
      <c r="L308" s="36">
        <v>62380000</v>
      </c>
      <c r="M308" s="36"/>
      <c r="N308" s="78" t="s">
        <v>1223</v>
      </c>
      <c r="O308" s="36"/>
      <c r="P308" s="211" t="s">
        <v>189</v>
      </c>
      <c r="Q308" s="30" t="s">
        <v>379</v>
      </c>
      <c r="R308" s="30" t="s">
        <v>1970</v>
      </c>
      <c r="S308" s="30" t="s">
        <v>24</v>
      </c>
      <c r="T308" s="35"/>
      <c r="U308" s="35"/>
    </row>
    <row r="309" spans="1:21" ht="17.25" customHeight="1">
      <c r="A309" s="32">
        <v>2023</v>
      </c>
      <c r="B309" s="32">
        <v>10</v>
      </c>
      <c r="C309" s="30" t="s">
        <v>14</v>
      </c>
      <c r="D309" s="29" t="s">
        <v>1976</v>
      </c>
      <c r="E309" s="30" t="s">
        <v>52</v>
      </c>
      <c r="F309" s="30">
        <v>4014178401</v>
      </c>
      <c r="G309" s="30" t="s">
        <v>1977</v>
      </c>
      <c r="H309" s="30" t="s">
        <v>1978</v>
      </c>
      <c r="I309" s="78" t="s">
        <v>1439</v>
      </c>
      <c r="J309" s="119">
        <v>1</v>
      </c>
      <c r="K309" s="78" t="s">
        <v>1336</v>
      </c>
      <c r="L309" s="36">
        <v>109559000</v>
      </c>
      <c r="M309" s="36"/>
      <c r="N309" s="183"/>
      <c r="O309" s="36"/>
      <c r="P309" s="211" t="s">
        <v>1979</v>
      </c>
      <c r="Q309" s="30" t="s">
        <v>1980</v>
      </c>
      <c r="R309" s="30" t="s">
        <v>1981</v>
      </c>
      <c r="S309" s="30" t="s">
        <v>24</v>
      </c>
      <c r="T309" s="35"/>
      <c r="U309" s="35"/>
    </row>
    <row r="310" spans="1:21" ht="17.25" customHeight="1">
      <c r="A310" s="32">
        <v>2023</v>
      </c>
      <c r="B310" s="32">
        <v>10</v>
      </c>
      <c r="C310" s="30" t="s">
        <v>14</v>
      </c>
      <c r="D310" s="29" t="s">
        <v>1982</v>
      </c>
      <c r="E310" s="30" t="s">
        <v>52</v>
      </c>
      <c r="F310" s="30">
        <v>2410168501</v>
      </c>
      <c r="G310" s="30" t="s">
        <v>1723</v>
      </c>
      <c r="H310" s="30" t="s">
        <v>1983</v>
      </c>
      <c r="I310" s="78" t="s">
        <v>1439</v>
      </c>
      <c r="J310" s="119">
        <v>1</v>
      </c>
      <c r="K310" s="78" t="s">
        <v>1336</v>
      </c>
      <c r="L310" s="36">
        <v>58000000</v>
      </c>
      <c r="M310" s="36"/>
      <c r="N310" s="183"/>
      <c r="O310" s="36"/>
      <c r="P310" s="211" t="s">
        <v>1979</v>
      </c>
      <c r="Q310" s="30" t="s">
        <v>1980</v>
      </c>
      <c r="R310" s="30" t="s">
        <v>1981</v>
      </c>
      <c r="S310" s="30" t="s">
        <v>24</v>
      </c>
      <c r="T310" s="35"/>
      <c r="U310" s="35"/>
    </row>
    <row r="311" spans="1:21" ht="17.25" customHeight="1">
      <c r="A311" s="32">
        <v>2023</v>
      </c>
      <c r="B311" s="32">
        <v>10</v>
      </c>
      <c r="C311" s="30" t="s">
        <v>14</v>
      </c>
      <c r="D311" s="34" t="s">
        <v>1984</v>
      </c>
      <c r="E311" s="30" t="s">
        <v>676</v>
      </c>
      <c r="F311" s="33">
        <v>4015151301</v>
      </c>
      <c r="G311" s="33" t="s">
        <v>1437</v>
      </c>
      <c r="H311" s="33" t="s">
        <v>1985</v>
      </c>
      <c r="I311" s="85" t="s">
        <v>1439</v>
      </c>
      <c r="J311" s="119">
        <v>1</v>
      </c>
      <c r="K311" s="85" t="s">
        <v>1336</v>
      </c>
      <c r="L311" s="38">
        <v>117040000</v>
      </c>
      <c r="M311" s="36"/>
      <c r="N311" s="183"/>
      <c r="O311" s="36"/>
      <c r="P311" s="58" t="s">
        <v>268</v>
      </c>
      <c r="Q311" s="30" t="s">
        <v>1986</v>
      </c>
      <c r="R311" s="30" t="s">
        <v>1987</v>
      </c>
      <c r="S311" s="30" t="s">
        <v>24</v>
      </c>
      <c r="T311" s="35"/>
      <c r="U311" s="35"/>
    </row>
    <row r="312" spans="1:21" ht="17.25" customHeight="1">
      <c r="A312" s="32">
        <v>2023</v>
      </c>
      <c r="B312" s="32">
        <v>10</v>
      </c>
      <c r="C312" s="30" t="s">
        <v>14</v>
      </c>
      <c r="D312" s="34" t="s">
        <v>1988</v>
      </c>
      <c r="E312" s="30" t="s">
        <v>676</v>
      </c>
      <c r="F312" s="33">
        <v>4014178401</v>
      </c>
      <c r="G312" s="33" t="s">
        <v>1977</v>
      </c>
      <c r="H312" s="33" t="s">
        <v>1989</v>
      </c>
      <c r="I312" s="85" t="s">
        <v>1439</v>
      </c>
      <c r="J312" s="119">
        <v>1</v>
      </c>
      <c r="K312" s="85" t="s">
        <v>1336</v>
      </c>
      <c r="L312" s="38">
        <v>83381000</v>
      </c>
      <c r="M312" s="36"/>
      <c r="N312" s="183"/>
      <c r="O312" s="36"/>
      <c r="P312" s="58" t="s">
        <v>268</v>
      </c>
      <c r="Q312" s="30" t="s">
        <v>1986</v>
      </c>
      <c r="R312" s="30" t="s">
        <v>1987</v>
      </c>
      <c r="S312" s="30" t="s">
        <v>24</v>
      </c>
      <c r="T312" s="35"/>
      <c r="U312" s="35"/>
    </row>
    <row r="313" spans="1:21" ht="17.25" customHeight="1">
      <c r="A313" s="32">
        <v>2023</v>
      </c>
      <c r="B313" s="32">
        <v>10</v>
      </c>
      <c r="C313" s="30" t="s">
        <v>14</v>
      </c>
      <c r="D313" s="29" t="s">
        <v>1990</v>
      </c>
      <c r="E313" s="30" t="s">
        <v>676</v>
      </c>
      <c r="F313" s="30">
        <v>4014178401</v>
      </c>
      <c r="G313" s="30" t="s">
        <v>1977</v>
      </c>
      <c r="H313" s="30" t="s">
        <v>1991</v>
      </c>
      <c r="I313" s="78" t="s">
        <v>1439</v>
      </c>
      <c r="J313" s="119">
        <v>1</v>
      </c>
      <c r="K313" s="78" t="s">
        <v>1336</v>
      </c>
      <c r="L313" s="36">
        <v>166055000</v>
      </c>
      <c r="M313" s="36"/>
      <c r="N313" s="183"/>
      <c r="O313" s="36"/>
      <c r="P313" s="58" t="s">
        <v>268</v>
      </c>
      <c r="Q313" s="30" t="s">
        <v>1992</v>
      </c>
      <c r="R313" s="30" t="s">
        <v>1993</v>
      </c>
      <c r="S313" s="30" t="s">
        <v>24</v>
      </c>
      <c r="T313" s="35"/>
      <c r="U313" s="35"/>
    </row>
    <row r="314" spans="1:21" ht="17.25" customHeight="1">
      <c r="A314" s="32">
        <v>2023</v>
      </c>
      <c r="B314" s="32">
        <v>10</v>
      </c>
      <c r="C314" s="30" t="s">
        <v>14</v>
      </c>
      <c r="D314" s="29" t="s">
        <v>1994</v>
      </c>
      <c r="E314" s="30" t="s">
        <v>676</v>
      </c>
      <c r="F314" s="30">
        <v>3912110301</v>
      </c>
      <c r="G314" s="30" t="s">
        <v>108</v>
      </c>
      <c r="H314" s="30"/>
      <c r="I314" s="78" t="s">
        <v>620</v>
      </c>
      <c r="J314" s="119">
        <v>1</v>
      </c>
      <c r="K314" s="78" t="s">
        <v>1336</v>
      </c>
      <c r="L314" s="36">
        <v>420000000</v>
      </c>
      <c r="M314" s="36"/>
      <c r="N314" s="36"/>
      <c r="O314" s="36"/>
      <c r="P314" s="58" t="s">
        <v>268</v>
      </c>
      <c r="Q314" s="32" t="s">
        <v>1995</v>
      </c>
      <c r="R314" s="32" t="s">
        <v>1996</v>
      </c>
      <c r="S314" s="30" t="s">
        <v>24</v>
      </c>
      <c r="T314" s="35"/>
      <c r="U314" s="35"/>
    </row>
    <row r="315" spans="1:21" ht="17.25" customHeight="1">
      <c r="A315" s="32">
        <v>2023</v>
      </c>
      <c r="B315" s="32">
        <v>10</v>
      </c>
      <c r="C315" s="30" t="s">
        <v>14</v>
      </c>
      <c r="D315" s="29" t="s">
        <v>1997</v>
      </c>
      <c r="E315" s="30" t="s">
        <v>96</v>
      </c>
      <c r="F315" s="30">
        <v>3011150501</v>
      </c>
      <c r="G315" s="30" t="s">
        <v>90</v>
      </c>
      <c r="H315" s="30" t="s">
        <v>1505</v>
      </c>
      <c r="I315" s="78" t="s">
        <v>16</v>
      </c>
      <c r="J315" s="119">
        <v>126</v>
      </c>
      <c r="K315" s="78" t="s">
        <v>91</v>
      </c>
      <c r="L315" s="36">
        <v>13018000</v>
      </c>
      <c r="M315" s="36"/>
      <c r="N315" s="78" t="s">
        <v>1223</v>
      </c>
      <c r="O315" s="36"/>
      <c r="P315" s="211" t="s">
        <v>271</v>
      </c>
      <c r="Q315" s="30" t="s">
        <v>1998</v>
      </c>
      <c r="R315" s="30" t="s">
        <v>433</v>
      </c>
      <c r="S315" s="30" t="s">
        <v>24</v>
      </c>
      <c r="T315" s="35"/>
      <c r="U315" s="35"/>
    </row>
    <row r="316" spans="1:21" ht="17.25" customHeight="1">
      <c r="A316" s="32">
        <v>2023</v>
      </c>
      <c r="B316" s="32">
        <v>10</v>
      </c>
      <c r="C316" s="30" t="s">
        <v>14</v>
      </c>
      <c r="D316" s="29" t="s">
        <v>1999</v>
      </c>
      <c r="E316" s="30" t="s">
        <v>96</v>
      </c>
      <c r="F316" s="30">
        <v>3011159201</v>
      </c>
      <c r="G316" s="30" t="s">
        <v>110</v>
      </c>
      <c r="H316" s="30" t="s">
        <v>2000</v>
      </c>
      <c r="I316" s="78" t="s">
        <v>361</v>
      </c>
      <c r="J316" s="119">
        <v>1669.1</v>
      </c>
      <c r="K316" s="78" t="s">
        <v>324</v>
      </c>
      <c r="L316" s="36">
        <v>115720000</v>
      </c>
      <c r="M316" s="36"/>
      <c r="N316" s="78" t="s">
        <v>1223</v>
      </c>
      <c r="O316" s="36"/>
      <c r="P316" s="211" t="s">
        <v>272</v>
      </c>
      <c r="Q316" s="30" t="s">
        <v>2001</v>
      </c>
      <c r="R316" s="30" t="s">
        <v>2002</v>
      </c>
      <c r="S316" s="30" t="s">
        <v>24</v>
      </c>
      <c r="T316" s="35"/>
      <c r="U316" s="35"/>
    </row>
    <row r="317" spans="1:21" ht="17.25" customHeight="1">
      <c r="A317" s="32">
        <v>2023</v>
      </c>
      <c r="B317" s="32">
        <v>10</v>
      </c>
      <c r="C317" s="30" t="s">
        <v>14</v>
      </c>
      <c r="D317" s="29" t="s">
        <v>1999</v>
      </c>
      <c r="E317" s="30" t="s">
        <v>96</v>
      </c>
      <c r="F317" s="30">
        <v>3015200105</v>
      </c>
      <c r="G317" s="30" t="s">
        <v>1900</v>
      </c>
      <c r="H317" s="30" t="s">
        <v>2003</v>
      </c>
      <c r="I317" s="78" t="s">
        <v>113</v>
      </c>
      <c r="J317" s="119">
        <v>382</v>
      </c>
      <c r="K317" s="78" t="s">
        <v>238</v>
      </c>
      <c r="L317" s="36">
        <v>69132000</v>
      </c>
      <c r="M317" s="36"/>
      <c r="N317" s="78" t="s">
        <v>1223</v>
      </c>
      <c r="O317" s="36"/>
      <c r="P317" s="211" t="s">
        <v>272</v>
      </c>
      <c r="Q317" s="30" t="s">
        <v>2001</v>
      </c>
      <c r="R317" s="30" t="s">
        <v>2002</v>
      </c>
      <c r="S317" s="30" t="s">
        <v>24</v>
      </c>
      <c r="T317" s="35"/>
      <c r="U317" s="35"/>
    </row>
    <row r="318" spans="1:21" ht="17.25" customHeight="1">
      <c r="A318" s="32">
        <v>2023</v>
      </c>
      <c r="B318" s="32">
        <v>10</v>
      </c>
      <c r="C318" s="30" t="s">
        <v>14</v>
      </c>
      <c r="D318" s="29" t="s">
        <v>2004</v>
      </c>
      <c r="E318" s="30" t="s">
        <v>96</v>
      </c>
      <c r="F318" s="30">
        <v>3011150501</v>
      </c>
      <c r="G318" s="30" t="s">
        <v>90</v>
      </c>
      <c r="H318" s="30" t="s">
        <v>2005</v>
      </c>
      <c r="I318" s="78" t="s">
        <v>470</v>
      </c>
      <c r="J318" s="119">
        <v>1030</v>
      </c>
      <c r="K318" s="78" t="s">
        <v>91</v>
      </c>
      <c r="L318" s="36">
        <v>97581810</v>
      </c>
      <c r="M318" s="36"/>
      <c r="N318" s="78" t="s">
        <v>1223</v>
      </c>
      <c r="O318" s="183"/>
      <c r="P318" s="58" t="s">
        <v>273</v>
      </c>
      <c r="Q318" s="32" t="s">
        <v>888</v>
      </c>
      <c r="R318" s="32" t="s">
        <v>889</v>
      </c>
      <c r="S318" s="30" t="s">
        <v>24</v>
      </c>
      <c r="T318" s="35"/>
      <c r="U318" s="35"/>
    </row>
    <row r="319" spans="1:21" ht="17.25" customHeight="1">
      <c r="A319" s="32">
        <v>2023</v>
      </c>
      <c r="B319" s="32">
        <v>10</v>
      </c>
      <c r="C319" s="30" t="s">
        <v>14</v>
      </c>
      <c r="D319" s="29" t="s">
        <v>2004</v>
      </c>
      <c r="E319" s="30" t="s">
        <v>96</v>
      </c>
      <c r="F319" s="30">
        <v>3011150501</v>
      </c>
      <c r="G319" s="30" t="s">
        <v>90</v>
      </c>
      <c r="H319" s="30" t="s">
        <v>490</v>
      </c>
      <c r="I319" s="78" t="s">
        <v>470</v>
      </c>
      <c r="J319" s="119">
        <v>204</v>
      </c>
      <c r="K319" s="78" t="s">
        <v>91</v>
      </c>
      <c r="L319" s="36">
        <v>19033610</v>
      </c>
      <c r="M319" s="36"/>
      <c r="N319" s="78" t="s">
        <v>1223</v>
      </c>
      <c r="O319" s="36"/>
      <c r="P319" s="211" t="s">
        <v>273</v>
      </c>
      <c r="Q319" s="30" t="s">
        <v>888</v>
      </c>
      <c r="R319" s="30" t="s">
        <v>889</v>
      </c>
      <c r="S319" s="30" t="s">
        <v>24</v>
      </c>
      <c r="T319" s="35"/>
      <c r="U319" s="35"/>
    </row>
    <row r="320" spans="1:21" ht="17.25" customHeight="1">
      <c r="A320" s="32">
        <v>2023</v>
      </c>
      <c r="B320" s="32">
        <v>10</v>
      </c>
      <c r="C320" s="30" t="s">
        <v>14</v>
      </c>
      <c r="D320" s="29" t="s">
        <v>2004</v>
      </c>
      <c r="E320" s="30" t="s">
        <v>96</v>
      </c>
      <c r="F320" s="30">
        <v>4014178201</v>
      </c>
      <c r="G320" s="30" t="s">
        <v>2006</v>
      </c>
      <c r="H320" s="30" t="s">
        <v>2007</v>
      </c>
      <c r="I320" s="78" t="s">
        <v>470</v>
      </c>
      <c r="J320" s="119">
        <v>153</v>
      </c>
      <c r="K320" s="78" t="s">
        <v>95</v>
      </c>
      <c r="L320" s="36">
        <v>24726020</v>
      </c>
      <c r="M320" s="36"/>
      <c r="N320" s="78" t="s">
        <v>1223</v>
      </c>
      <c r="O320" s="36"/>
      <c r="P320" s="58" t="s">
        <v>273</v>
      </c>
      <c r="Q320" s="32" t="s">
        <v>888</v>
      </c>
      <c r="R320" s="32" t="s">
        <v>889</v>
      </c>
      <c r="S320" s="30" t="s">
        <v>24</v>
      </c>
      <c r="T320" s="35"/>
      <c r="U320" s="35"/>
    </row>
    <row r="321" spans="1:21" ht="17.25" customHeight="1">
      <c r="A321" s="32">
        <v>2023</v>
      </c>
      <c r="B321" s="32">
        <v>10</v>
      </c>
      <c r="C321" s="30" t="s">
        <v>14</v>
      </c>
      <c r="D321" s="29" t="s">
        <v>2004</v>
      </c>
      <c r="E321" s="30" t="s">
        <v>96</v>
      </c>
      <c r="F321" s="30">
        <v>4014178201</v>
      </c>
      <c r="G321" s="30" t="s">
        <v>2006</v>
      </c>
      <c r="H321" s="30" t="s">
        <v>2008</v>
      </c>
      <c r="I321" s="78" t="s">
        <v>470</v>
      </c>
      <c r="J321" s="119">
        <v>1021</v>
      </c>
      <c r="K321" s="78" t="s">
        <v>95</v>
      </c>
      <c r="L321" s="36">
        <v>222034840</v>
      </c>
      <c r="M321" s="36"/>
      <c r="N321" s="78" t="s">
        <v>1223</v>
      </c>
      <c r="O321" s="183"/>
      <c r="P321" s="58" t="s">
        <v>273</v>
      </c>
      <c r="Q321" s="32" t="s">
        <v>888</v>
      </c>
      <c r="R321" s="32" t="s">
        <v>889</v>
      </c>
      <c r="S321" s="30" t="s">
        <v>24</v>
      </c>
      <c r="T321" s="35"/>
      <c r="U321" s="35"/>
    </row>
    <row r="322" spans="1:21" ht="17.25" customHeight="1">
      <c r="A322" s="32">
        <v>2023</v>
      </c>
      <c r="B322" s="32">
        <v>10</v>
      </c>
      <c r="C322" s="30" t="s">
        <v>14</v>
      </c>
      <c r="D322" s="29" t="s">
        <v>2004</v>
      </c>
      <c r="E322" s="30" t="s">
        <v>96</v>
      </c>
      <c r="F322" s="30">
        <v>3013150202</v>
      </c>
      <c r="G322" s="30" t="s">
        <v>380</v>
      </c>
      <c r="H322" s="30" t="s">
        <v>2009</v>
      </c>
      <c r="I322" s="78" t="s">
        <v>470</v>
      </c>
      <c r="J322" s="119">
        <v>420</v>
      </c>
      <c r="K322" s="78" t="s">
        <v>98</v>
      </c>
      <c r="L322" s="36">
        <v>19278000</v>
      </c>
      <c r="M322" s="36"/>
      <c r="N322" s="78" t="s">
        <v>1223</v>
      </c>
      <c r="O322" s="36"/>
      <c r="P322" s="211" t="s">
        <v>273</v>
      </c>
      <c r="Q322" s="30" t="s">
        <v>888</v>
      </c>
      <c r="R322" s="30" t="s">
        <v>889</v>
      </c>
      <c r="S322" s="30" t="s">
        <v>24</v>
      </c>
      <c r="T322" s="35"/>
      <c r="U322" s="35"/>
    </row>
    <row r="323" spans="1:21" ht="17.25" customHeight="1">
      <c r="A323" s="32">
        <v>2023</v>
      </c>
      <c r="B323" s="32">
        <v>10</v>
      </c>
      <c r="C323" s="30" t="s">
        <v>14</v>
      </c>
      <c r="D323" s="29" t="s">
        <v>2010</v>
      </c>
      <c r="E323" s="30" t="s">
        <v>676</v>
      </c>
      <c r="F323" s="30">
        <v>4014178401</v>
      </c>
      <c r="G323" s="30" t="s">
        <v>1977</v>
      </c>
      <c r="H323" s="30"/>
      <c r="I323" s="78" t="s">
        <v>1439</v>
      </c>
      <c r="J323" s="119">
        <v>1</v>
      </c>
      <c r="K323" s="78" t="s">
        <v>1336</v>
      </c>
      <c r="L323" s="36">
        <v>67439000</v>
      </c>
      <c r="M323" s="36"/>
      <c r="N323" s="183"/>
      <c r="O323" s="36"/>
      <c r="P323" s="211" t="s">
        <v>68</v>
      </c>
      <c r="Q323" s="30" t="s">
        <v>2011</v>
      </c>
      <c r="R323" s="30" t="s">
        <v>2012</v>
      </c>
      <c r="S323" s="30" t="s">
        <v>24</v>
      </c>
      <c r="T323" s="35"/>
      <c r="U323" s="35"/>
    </row>
    <row r="324" spans="1:21" ht="17.25" customHeight="1">
      <c r="A324" s="32">
        <v>2023</v>
      </c>
      <c r="B324" s="32">
        <v>10</v>
      </c>
      <c r="C324" s="30" t="s">
        <v>14</v>
      </c>
      <c r="D324" s="29" t="s">
        <v>2013</v>
      </c>
      <c r="E324" s="30" t="s">
        <v>676</v>
      </c>
      <c r="F324" s="30">
        <v>3912110301</v>
      </c>
      <c r="G324" s="30" t="s">
        <v>100</v>
      </c>
      <c r="H324" s="30"/>
      <c r="I324" s="78" t="s">
        <v>620</v>
      </c>
      <c r="J324" s="119">
        <v>4</v>
      </c>
      <c r="K324" s="78" t="s">
        <v>240</v>
      </c>
      <c r="L324" s="36">
        <v>107833000</v>
      </c>
      <c r="M324" s="183"/>
      <c r="N324" s="36"/>
      <c r="O324" s="36"/>
      <c r="P324" s="211" t="s">
        <v>68</v>
      </c>
      <c r="Q324" s="30" t="s">
        <v>2014</v>
      </c>
      <c r="R324" s="30" t="s">
        <v>2015</v>
      </c>
      <c r="S324" s="30" t="s">
        <v>24</v>
      </c>
      <c r="T324" s="35"/>
      <c r="U324" s="35"/>
    </row>
    <row r="325" spans="1:21" ht="17.25" customHeight="1">
      <c r="A325" s="32">
        <v>2023</v>
      </c>
      <c r="B325" s="32">
        <v>10</v>
      </c>
      <c r="C325" s="30" t="s">
        <v>14</v>
      </c>
      <c r="D325" s="29" t="s">
        <v>2016</v>
      </c>
      <c r="E325" s="30" t="s">
        <v>96</v>
      </c>
      <c r="F325" s="30">
        <v>4617162201</v>
      </c>
      <c r="G325" s="30" t="s">
        <v>94</v>
      </c>
      <c r="H325" s="30"/>
      <c r="I325" s="78" t="s">
        <v>620</v>
      </c>
      <c r="J325" s="119">
        <v>4</v>
      </c>
      <c r="K325" s="78" t="s">
        <v>93</v>
      </c>
      <c r="L325" s="36">
        <v>32504000</v>
      </c>
      <c r="M325" s="36"/>
      <c r="N325" s="78" t="s">
        <v>1223</v>
      </c>
      <c r="O325" s="36"/>
      <c r="P325" s="211" t="s">
        <v>68</v>
      </c>
      <c r="Q325" s="30" t="s">
        <v>2017</v>
      </c>
      <c r="R325" s="30" t="s">
        <v>2018</v>
      </c>
      <c r="S325" s="30" t="s">
        <v>24</v>
      </c>
      <c r="T325" s="35"/>
      <c r="U325" s="35"/>
    </row>
    <row r="326" spans="1:21" ht="17.25" customHeight="1">
      <c r="A326" s="32">
        <v>2023</v>
      </c>
      <c r="B326" s="32">
        <v>10</v>
      </c>
      <c r="C326" s="30" t="s">
        <v>14</v>
      </c>
      <c r="D326" s="29" t="s">
        <v>402</v>
      </c>
      <c r="E326" s="30" t="s">
        <v>96</v>
      </c>
      <c r="F326" s="30">
        <v>3010161901</v>
      </c>
      <c r="G326" s="30" t="s">
        <v>103</v>
      </c>
      <c r="H326" s="30" t="s">
        <v>394</v>
      </c>
      <c r="I326" s="78" t="s">
        <v>395</v>
      </c>
      <c r="J326" s="119">
        <v>50</v>
      </c>
      <c r="K326" s="78" t="s">
        <v>324</v>
      </c>
      <c r="L326" s="36">
        <v>51128000</v>
      </c>
      <c r="M326" s="36"/>
      <c r="N326" s="36"/>
      <c r="O326" s="78" t="s">
        <v>1223</v>
      </c>
      <c r="P326" s="211" t="s">
        <v>68</v>
      </c>
      <c r="Q326" s="30" t="s">
        <v>276</v>
      </c>
      <c r="R326" s="30" t="s">
        <v>277</v>
      </c>
      <c r="S326" s="30" t="s">
        <v>24</v>
      </c>
      <c r="T326" s="35"/>
      <c r="U326" s="35"/>
    </row>
    <row r="327" spans="1:21" ht="17.25" customHeight="1">
      <c r="A327" s="32">
        <v>2023</v>
      </c>
      <c r="B327" s="32">
        <v>10</v>
      </c>
      <c r="C327" s="30" t="s">
        <v>14</v>
      </c>
      <c r="D327" s="29" t="s">
        <v>403</v>
      </c>
      <c r="E327" s="30" t="s">
        <v>96</v>
      </c>
      <c r="F327" s="30">
        <v>3011150501</v>
      </c>
      <c r="G327" s="30" t="s">
        <v>90</v>
      </c>
      <c r="H327" s="30" t="s">
        <v>393</v>
      </c>
      <c r="I327" s="78" t="s">
        <v>395</v>
      </c>
      <c r="J327" s="119">
        <v>2000</v>
      </c>
      <c r="K327" s="78" t="s">
        <v>91</v>
      </c>
      <c r="L327" s="36">
        <v>166296000</v>
      </c>
      <c r="M327" s="36"/>
      <c r="N327" s="78" t="s">
        <v>1223</v>
      </c>
      <c r="O327" s="36"/>
      <c r="P327" s="211" t="s">
        <v>68</v>
      </c>
      <c r="Q327" s="30" t="s">
        <v>276</v>
      </c>
      <c r="R327" s="30" t="s">
        <v>277</v>
      </c>
      <c r="S327" s="30" t="s">
        <v>24</v>
      </c>
      <c r="T327" s="35"/>
      <c r="U327" s="35"/>
    </row>
    <row r="328" spans="1:21" ht="17.25" customHeight="1">
      <c r="A328" s="32">
        <v>2023</v>
      </c>
      <c r="B328" s="32">
        <v>10</v>
      </c>
      <c r="C328" s="30" t="s">
        <v>14</v>
      </c>
      <c r="D328" s="29" t="s">
        <v>396</v>
      </c>
      <c r="E328" s="30" t="s">
        <v>96</v>
      </c>
      <c r="F328" s="30">
        <v>3011150501</v>
      </c>
      <c r="G328" s="30" t="s">
        <v>90</v>
      </c>
      <c r="H328" s="30" t="s">
        <v>393</v>
      </c>
      <c r="I328" s="78" t="s">
        <v>395</v>
      </c>
      <c r="J328" s="119">
        <v>1000</v>
      </c>
      <c r="K328" s="78" t="s">
        <v>91</v>
      </c>
      <c r="L328" s="36">
        <v>83148000</v>
      </c>
      <c r="M328" s="36"/>
      <c r="N328" s="78" t="s">
        <v>1223</v>
      </c>
      <c r="O328" s="36"/>
      <c r="P328" s="211" t="s">
        <v>68</v>
      </c>
      <c r="Q328" s="30" t="s">
        <v>199</v>
      </c>
      <c r="R328" s="30" t="s">
        <v>200</v>
      </c>
      <c r="S328" s="30" t="s">
        <v>24</v>
      </c>
      <c r="T328" s="35"/>
      <c r="U328" s="35"/>
    </row>
    <row r="329" spans="1:21" ht="17.25" customHeight="1">
      <c r="A329" s="24">
        <v>2023</v>
      </c>
      <c r="B329" s="24">
        <v>10</v>
      </c>
      <c r="C329" s="33" t="s">
        <v>15</v>
      </c>
      <c r="D329" s="34" t="s">
        <v>2019</v>
      </c>
      <c r="E329" s="33" t="s">
        <v>96</v>
      </c>
      <c r="F329" s="33">
        <v>3015200101</v>
      </c>
      <c r="G329" s="33" t="s">
        <v>112</v>
      </c>
      <c r="H329" s="33" t="s">
        <v>2020</v>
      </c>
      <c r="I329" s="85" t="s">
        <v>16</v>
      </c>
      <c r="J329" s="121">
        <v>229</v>
      </c>
      <c r="K329" s="85" t="s">
        <v>238</v>
      </c>
      <c r="L329" s="38">
        <v>37785000</v>
      </c>
      <c r="M329" s="38"/>
      <c r="N329" s="78" t="s">
        <v>1223</v>
      </c>
      <c r="O329" s="38"/>
      <c r="P329" s="212" t="s">
        <v>278</v>
      </c>
      <c r="Q329" s="33" t="s">
        <v>483</v>
      </c>
      <c r="R329" s="33" t="s">
        <v>279</v>
      </c>
      <c r="S329" s="33" t="s">
        <v>24</v>
      </c>
      <c r="T329" s="37"/>
      <c r="U329" s="37"/>
    </row>
    <row r="330" spans="1:21" ht="17.25" customHeight="1">
      <c r="A330" s="24">
        <v>2023</v>
      </c>
      <c r="B330" s="24">
        <v>10</v>
      </c>
      <c r="C330" s="30" t="s">
        <v>15</v>
      </c>
      <c r="D330" s="34" t="s">
        <v>2019</v>
      </c>
      <c r="E330" s="30" t="s">
        <v>96</v>
      </c>
      <c r="F330" s="30">
        <v>4920169701</v>
      </c>
      <c r="G330" s="30" t="s">
        <v>2021</v>
      </c>
      <c r="H330" s="30" t="s">
        <v>2022</v>
      </c>
      <c r="I330" s="78" t="s">
        <v>16</v>
      </c>
      <c r="J330" s="119">
        <v>5</v>
      </c>
      <c r="K330" s="85" t="s">
        <v>231</v>
      </c>
      <c r="L330" s="36">
        <v>16700000</v>
      </c>
      <c r="M330" s="36"/>
      <c r="N330" s="78" t="s">
        <v>1223</v>
      </c>
      <c r="O330" s="36"/>
      <c r="P330" s="212" t="s">
        <v>278</v>
      </c>
      <c r="Q330" s="33" t="s">
        <v>483</v>
      </c>
      <c r="R330" s="33" t="s">
        <v>279</v>
      </c>
      <c r="S330" s="30" t="s">
        <v>24</v>
      </c>
      <c r="T330" s="35"/>
      <c r="U330" s="35"/>
    </row>
    <row r="331" spans="1:21" ht="17.25" customHeight="1">
      <c r="A331" s="24">
        <v>2023</v>
      </c>
      <c r="B331" s="32">
        <v>10</v>
      </c>
      <c r="C331" s="30" t="s">
        <v>14</v>
      </c>
      <c r="D331" s="34" t="s">
        <v>2023</v>
      </c>
      <c r="E331" s="30" t="s">
        <v>96</v>
      </c>
      <c r="F331" s="30">
        <v>4014218902</v>
      </c>
      <c r="G331" s="30" t="s">
        <v>115</v>
      </c>
      <c r="H331" s="30" t="s">
        <v>2024</v>
      </c>
      <c r="I331" s="78" t="s">
        <v>16</v>
      </c>
      <c r="J331" s="119">
        <v>1620</v>
      </c>
      <c r="K331" s="85" t="s">
        <v>238</v>
      </c>
      <c r="L331" s="36">
        <v>602148130</v>
      </c>
      <c r="M331" s="78" t="s">
        <v>1223</v>
      </c>
      <c r="N331" s="36"/>
      <c r="O331" s="36"/>
      <c r="P331" s="212" t="s">
        <v>278</v>
      </c>
      <c r="Q331" s="33" t="s">
        <v>242</v>
      </c>
      <c r="R331" s="33" t="s">
        <v>435</v>
      </c>
      <c r="S331" s="30" t="s">
        <v>24</v>
      </c>
      <c r="T331" s="35"/>
      <c r="U331" s="35"/>
    </row>
    <row r="332" spans="1:21" ht="17.25" customHeight="1">
      <c r="A332" s="32">
        <v>2023</v>
      </c>
      <c r="B332" s="32">
        <v>10</v>
      </c>
      <c r="C332" s="33" t="s">
        <v>14</v>
      </c>
      <c r="D332" s="29" t="s">
        <v>2025</v>
      </c>
      <c r="E332" s="33" t="s">
        <v>96</v>
      </c>
      <c r="F332" s="30">
        <v>3013150202</v>
      </c>
      <c r="G332" s="30" t="s">
        <v>2026</v>
      </c>
      <c r="H332" s="30" t="s">
        <v>2027</v>
      </c>
      <c r="I332" s="78" t="s">
        <v>16</v>
      </c>
      <c r="J332" s="119">
        <v>759</v>
      </c>
      <c r="K332" s="78" t="s">
        <v>105</v>
      </c>
      <c r="L332" s="36">
        <v>112178170</v>
      </c>
      <c r="M332" s="36"/>
      <c r="N332" s="78" t="s">
        <v>1223</v>
      </c>
      <c r="O332" s="36"/>
      <c r="P332" s="212" t="s">
        <v>278</v>
      </c>
      <c r="Q332" s="30" t="s">
        <v>242</v>
      </c>
      <c r="R332" s="33" t="s">
        <v>435</v>
      </c>
      <c r="S332" s="33" t="s">
        <v>24</v>
      </c>
      <c r="T332" s="35"/>
      <c r="U332" s="35"/>
    </row>
    <row r="333" spans="1:21" ht="17.25" customHeight="1">
      <c r="A333" s="24">
        <v>2023</v>
      </c>
      <c r="B333" s="24">
        <v>10</v>
      </c>
      <c r="C333" s="33" t="s">
        <v>14</v>
      </c>
      <c r="D333" s="29" t="s">
        <v>2025</v>
      </c>
      <c r="E333" s="30" t="s">
        <v>96</v>
      </c>
      <c r="F333" s="30">
        <v>3011150501</v>
      </c>
      <c r="G333" s="30" t="s">
        <v>90</v>
      </c>
      <c r="H333" s="30" t="s">
        <v>216</v>
      </c>
      <c r="I333" s="78" t="s">
        <v>16</v>
      </c>
      <c r="J333" s="119">
        <v>112</v>
      </c>
      <c r="K333" s="78" t="s">
        <v>91</v>
      </c>
      <c r="L333" s="36">
        <v>10607370</v>
      </c>
      <c r="M333" s="36"/>
      <c r="N333" s="78" t="s">
        <v>1223</v>
      </c>
      <c r="O333" s="36"/>
      <c r="P333" s="211" t="s">
        <v>278</v>
      </c>
      <c r="Q333" s="30" t="s">
        <v>242</v>
      </c>
      <c r="R333" s="30" t="s">
        <v>435</v>
      </c>
      <c r="S333" s="30" t="s">
        <v>24</v>
      </c>
      <c r="T333" s="35"/>
      <c r="U333" s="35"/>
    </row>
    <row r="334" spans="1:21" ht="17.25" customHeight="1">
      <c r="A334" s="32">
        <v>2023</v>
      </c>
      <c r="B334" s="32">
        <v>10</v>
      </c>
      <c r="C334" s="30" t="s">
        <v>14</v>
      </c>
      <c r="D334" s="29" t="s">
        <v>2025</v>
      </c>
      <c r="E334" s="30" t="s">
        <v>96</v>
      </c>
      <c r="F334" s="30">
        <v>3011159201</v>
      </c>
      <c r="G334" s="30" t="s">
        <v>111</v>
      </c>
      <c r="H334" s="30" t="s">
        <v>2028</v>
      </c>
      <c r="I334" s="78" t="s">
        <v>16</v>
      </c>
      <c r="J334" s="119">
        <v>496</v>
      </c>
      <c r="K334" s="78" t="s">
        <v>2029</v>
      </c>
      <c r="L334" s="36">
        <v>39869340</v>
      </c>
      <c r="M334" s="36"/>
      <c r="N334" s="78" t="s">
        <v>1223</v>
      </c>
      <c r="O334" s="36"/>
      <c r="P334" s="211" t="s">
        <v>278</v>
      </c>
      <c r="Q334" s="30" t="s">
        <v>242</v>
      </c>
      <c r="R334" s="30" t="s">
        <v>435</v>
      </c>
      <c r="S334" s="30" t="s">
        <v>24</v>
      </c>
      <c r="T334" s="35"/>
      <c r="U334" s="35"/>
    </row>
    <row r="335" spans="1:21" ht="17.25" customHeight="1">
      <c r="A335" s="32">
        <v>2023</v>
      </c>
      <c r="B335" s="32">
        <v>10</v>
      </c>
      <c r="C335" s="30" t="s">
        <v>14</v>
      </c>
      <c r="D335" s="29" t="s">
        <v>2030</v>
      </c>
      <c r="E335" s="30" t="s">
        <v>89</v>
      </c>
      <c r="F335" s="30">
        <v>2410167601</v>
      </c>
      <c r="G335" s="30" t="s">
        <v>2031</v>
      </c>
      <c r="H335" s="30" t="s">
        <v>2032</v>
      </c>
      <c r="I335" s="78" t="s">
        <v>1439</v>
      </c>
      <c r="J335" s="119">
        <v>1</v>
      </c>
      <c r="K335" s="78" t="s">
        <v>1336</v>
      </c>
      <c r="L335" s="36">
        <v>926640000</v>
      </c>
      <c r="M335" s="36"/>
      <c r="N335" s="183"/>
      <c r="O335" s="183"/>
      <c r="P335" s="211" t="s">
        <v>101</v>
      </c>
      <c r="Q335" s="30" t="s">
        <v>397</v>
      </c>
      <c r="R335" s="30" t="s">
        <v>398</v>
      </c>
      <c r="S335" s="30" t="s">
        <v>24</v>
      </c>
      <c r="T335" s="35"/>
      <c r="U335" s="35"/>
    </row>
    <row r="336" spans="1:21" ht="17.25" customHeight="1">
      <c r="A336" s="32">
        <v>2023</v>
      </c>
      <c r="B336" s="32">
        <v>10</v>
      </c>
      <c r="C336" s="30" t="s">
        <v>14</v>
      </c>
      <c r="D336" s="29" t="s">
        <v>2033</v>
      </c>
      <c r="E336" s="30" t="s">
        <v>676</v>
      </c>
      <c r="F336" s="30">
        <v>4015151301</v>
      </c>
      <c r="G336" s="30" t="s">
        <v>1437</v>
      </c>
      <c r="H336" s="30" t="s">
        <v>2034</v>
      </c>
      <c r="I336" s="78" t="s">
        <v>1439</v>
      </c>
      <c r="J336" s="119">
        <v>1</v>
      </c>
      <c r="K336" s="78" t="s">
        <v>1336</v>
      </c>
      <c r="L336" s="36">
        <v>131186000</v>
      </c>
      <c r="M336" s="36"/>
      <c r="N336" s="183"/>
      <c r="O336" s="183"/>
      <c r="P336" s="211" t="s">
        <v>101</v>
      </c>
      <c r="Q336" s="30" t="s">
        <v>397</v>
      </c>
      <c r="R336" s="30" t="s">
        <v>398</v>
      </c>
      <c r="S336" s="30" t="s">
        <v>24</v>
      </c>
      <c r="T336" s="35"/>
      <c r="U336" s="35"/>
    </row>
    <row r="337" spans="1:21" ht="17.25" customHeight="1">
      <c r="A337" s="24">
        <v>2023</v>
      </c>
      <c r="B337" s="32">
        <v>10</v>
      </c>
      <c r="C337" s="30" t="s">
        <v>15</v>
      </c>
      <c r="D337" s="29" t="s">
        <v>486</v>
      </c>
      <c r="E337" s="30" t="s">
        <v>89</v>
      </c>
      <c r="F337" s="30">
        <v>4015151301</v>
      </c>
      <c r="G337" s="30" t="s">
        <v>97</v>
      </c>
      <c r="H337" s="33" t="s">
        <v>2035</v>
      </c>
      <c r="I337" s="78" t="s">
        <v>230</v>
      </c>
      <c r="J337" s="119">
        <v>4</v>
      </c>
      <c r="K337" s="78" t="s">
        <v>93</v>
      </c>
      <c r="L337" s="36">
        <v>436330400</v>
      </c>
      <c r="M337" s="36"/>
      <c r="N337" s="183"/>
      <c r="O337" s="36"/>
      <c r="P337" s="211" t="s">
        <v>101</v>
      </c>
      <c r="Q337" s="30" t="s">
        <v>397</v>
      </c>
      <c r="R337" s="30" t="s">
        <v>398</v>
      </c>
      <c r="S337" s="33" t="s">
        <v>24</v>
      </c>
      <c r="T337" s="35"/>
      <c r="U337" s="35"/>
    </row>
    <row r="338" spans="1:21" ht="17.25" customHeight="1">
      <c r="A338" s="24">
        <v>2023</v>
      </c>
      <c r="B338" s="32">
        <v>10</v>
      </c>
      <c r="C338" s="30" t="s">
        <v>15</v>
      </c>
      <c r="D338" s="29" t="s">
        <v>486</v>
      </c>
      <c r="E338" s="30" t="s">
        <v>89</v>
      </c>
      <c r="F338" s="30">
        <v>4015151301</v>
      </c>
      <c r="G338" s="30" t="s">
        <v>97</v>
      </c>
      <c r="H338" s="30" t="s">
        <v>2036</v>
      </c>
      <c r="I338" s="78" t="s">
        <v>230</v>
      </c>
      <c r="J338" s="119">
        <v>4</v>
      </c>
      <c r="K338" s="78" t="s">
        <v>93</v>
      </c>
      <c r="L338" s="36">
        <v>550000000</v>
      </c>
      <c r="M338" s="36"/>
      <c r="N338" s="183"/>
      <c r="O338" s="36"/>
      <c r="P338" s="211" t="s">
        <v>101</v>
      </c>
      <c r="Q338" s="30" t="s">
        <v>397</v>
      </c>
      <c r="R338" s="30" t="s">
        <v>398</v>
      </c>
      <c r="S338" s="33" t="s">
        <v>24</v>
      </c>
      <c r="T338" s="35"/>
      <c r="U338" s="35"/>
    </row>
    <row r="339" spans="1:21" ht="17.25" customHeight="1">
      <c r="A339" s="24">
        <v>2023</v>
      </c>
      <c r="B339" s="24">
        <v>10</v>
      </c>
      <c r="C339" s="33" t="s">
        <v>15</v>
      </c>
      <c r="D339" s="34" t="s">
        <v>487</v>
      </c>
      <c r="E339" s="33" t="s">
        <v>96</v>
      </c>
      <c r="F339" s="33">
        <v>4014162001</v>
      </c>
      <c r="G339" s="33" t="s">
        <v>121</v>
      </c>
      <c r="H339" s="33" t="s">
        <v>2037</v>
      </c>
      <c r="I339" s="85" t="s">
        <v>230</v>
      </c>
      <c r="J339" s="121">
        <v>4</v>
      </c>
      <c r="K339" s="85" t="s">
        <v>93</v>
      </c>
      <c r="L339" s="38">
        <v>41826400</v>
      </c>
      <c r="M339" s="38"/>
      <c r="N339" s="78" t="s">
        <v>1223</v>
      </c>
      <c r="O339" s="38"/>
      <c r="P339" s="212" t="s">
        <v>101</v>
      </c>
      <c r="Q339" s="33" t="s">
        <v>397</v>
      </c>
      <c r="R339" s="33" t="s">
        <v>398</v>
      </c>
      <c r="S339" s="33" t="s">
        <v>24</v>
      </c>
      <c r="T339" s="37"/>
      <c r="U339" s="37"/>
    </row>
    <row r="340" spans="1:21" ht="17.25" customHeight="1">
      <c r="A340" s="24">
        <v>2023</v>
      </c>
      <c r="B340" s="24">
        <v>10</v>
      </c>
      <c r="C340" s="33" t="s">
        <v>15</v>
      </c>
      <c r="D340" s="34" t="s">
        <v>2038</v>
      </c>
      <c r="E340" s="33" t="s">
        <v>96</v>
      </c>
      <c r="F340" s="33">
        <v>3010161901</v>
      </c>
      <c r="G340" s="33" t="s">
        <v>103</v>
      </c>
      <c r="H340" s="33" t="s">
        <v>2039</v>
      </c>
      <c r="I340" s="85" t="s">
        <v>2040</v>
      </c>
      <c r="J340" s="121">
        <v>853.529</v>
      </c>
      <c r="K340" s="85" t="s">
        <v>324</v>
      </c>
      <c r="L340" s="38">
        <v>865390000</v>
      </c>
      <c r="M340" s="38"/>
      <c r="N340" s="38"/>
      <c r="O340" s="78" t="s">
        <v>1223</v>
      </c>
      <c r="P340" s="212" t="s">
        <v>101</v>
      </c>
      <c r="Q340" s="33" t="s">
        <v>2041</v>
      </c>
      <c r="R340" s="33" t="s">
        <v>2042</v>
      </c>
      <c r="S340" s="33" t="s">
        <v>24</v>
      </c>
      <c r="T340" s="37"/>
      <c r="U340" s="37"/>
    </row>
    <row r="341" spans="1:21" ht="17.25" customHeight="1">
      <c r="A341" s="24">
        <v>2023</v>
      </c>
      <c r="B341" s="24">
        <v>10</v>
      </c>
      <c r="C341" s="33" t="s">
        <v>14</v>
      </c>
      <c r="D341" s="34" t="s">
        <v>2043</v>
      </c>
      <c r="E341" s="33" t="s">
        <v>96</v>
      </c>
      <c r="F341" s="33">
        <v>2410160101</v>
      </c>
      <c r="G341" s="33" t="s">
        <v>399</v>
      </c>
      <c r="H341" s="33" t="s">
        <v>2044</v>
      </c>
      <c r="I341" s="85" t="s">
        <v>327</v>
      </c>
      <c r="J341" s="121">
        <v>1</v>
      </c>
      <c r="K341" s="85" t="s">
        <v>88</v>
      </c>
      <c r="L341" s="38">
        <v>47500000</v>
      </c>
      <c r="M341" s="38"/>
      <c r="N341" s="78" t="s">
        <v>1223</v>
      </c>
      <c r="O341" s="38"/>
      <c r="P341" s="212" t="s">
        <v>166</v>
      </c>
      <c r="Q341" s="33" t="s">
        <v>436</v>
      </c>
      <c r="R341" s="33" t="s">
        <v>437</v>
      </c>
      <c r="S341" s="33" t="s">
        <v>24</v>
      </c>
      <c r="T341" s="37"/>
      <c r="U341" s="37"/>
    </row>
    <row r="342" spans="1:21" ht="17.25" customHeight="1">
      <c r="A342" s="24">
        <v>2023</v>
      </c>
      <c r="B342" s="24">
        <v>10</v>
      </c>
      <c r="C342" s="33" t="s">
        <v>592</v>
      </c>
      <c r="D342" s="34" t="s">
        <v>2045</v>
      </c>
      <c r="E342" s="33" t="s">
        <v>676</v>
      </c>
      <c r="F342" s="33">
        <v>2410168501</v>
      </c>
      <c r="G342" s="33" t="s">
        <v>1723</v>
      </c>
      <c r="H342" s="33" t="s">
        <v>2046</v>
      </c>
      <c r="I342" s="85" t="s">
        <v>1439</v>
      </c>
      <c r="J342" s="121">
        <v>1</v>
      </c>
      <c r="K342" s="85" t="s">
        <v>1336</v>
      </c>
      <c r="L342" s="38">
        <v>65073000</v>
      </c>
      <c r="M342" s="38"/>
      <c r="N342" s="190"/>
      <c r="O342" s="38"/>
      <c r="P342" s="212" t="s">
        <v>2047</v>
      </c>
      <c r="Q342" s="33" t="s">
        <v>2048</v>
      </c>
      <c r="R342" s="33" t="s">
        <v>2049</v>
      </c>
      <c r="S342" s="33" t="s">
        <v>24</v>
      </c>
      <c r="T342" s="37"/>
      <c r="U342" s="37"/>
    </row>
    <row r="343" spans="1:21" ht="17.25" customHeight="1">
      <c r="A343" s="24">
        <v>2023</v>
      </c>
      <c r="B343" s="24">
        <v>10</v>
      </c>
      <c r="C343" s="33" t="s">
        <v>592</v>
      </c>
      <c r="D343" s="34" t="s">
        <v>2050</v>
      </c>
      <c r="E343" s="33" t="s">
        <v>676</v>
      </c>
      <c r="F343" s="33">
        <v>4014178401</v>
      </c>
      <c r="G343" s="33" t="s">
        <v>1977</v>
      </c>
      <c r="H343" s="33" t="s">
        <v>2051</v>
      </c>
      <c r="I343" s="85" t="s">
        <v>1439</v>
      </c>
      <c r="J343" s="121">
        <v>1</v>
      </c>
      <c r="K343" s="85" t="s">
        <v>1336</v>
      </c>
      <c r="L343" s="38">
        <v>100409000</v>
      </c>
      <c r="M343" s="38"/>
      <c r="N343" s="190"/>
      <c r="O343" s="38"/>
      <c r="P343" s="212" t="s">
        <v>2047</v>
      </c>
      <c r="Q343" s="33" t="s">
        <v>2048</v>
      </c>
      <c r="R343" s="33" t="s">
        <v>2049</v>
      </c>
      <c r="S343" s="33" t="s">
        <v>24</v>
      </c>
      <c r="T343" s="37"/>
      <c r="U343" s="37"/>
    </row>
    <row r="344" spans="1:21" ht="17.25" customHeight="1">
      <c r="A344" s="24">
        <v>2023</v>
      </c>
      <c r="B344" s="24">
        <v>10</v>
      </c>
      <c r="C344" s="33" t="s">
        <v>592</v>
      </c>
      <c r="D344" s="34" t="s">
        <v>2052</v>
      </c>
      <c r="E344" s="33" t="s">
        <v>51</v>
      </c>
      <c r="F344" s="33">
        <v>3912118901</v>
      </c>
      <c r="G344" s="33" t="s">
        <v>2053</v>
      </c>
      <c r="H344" s="33" t="s">
        <v>2054</v>
      </c>
      <c r="I344" s="85" t="s">
        <v>2053</v>
      </c>
      <c r="J344" s="121">
        <v>1</v>
      </c>
      <c r="K344" s="85" t="s">
        <v>1336</v>
      </c>
      <c r="L344" s="38">
        <v>192900000</v>
      </c>
      <c r="M344" s="38"/>
      <c r="N344" s="190"/>
      <c r="O344" s="38"/>
      <c r="P344" s="212" t="s">
        <v>2055</v>
      </c>
      <c r="Q344" s="33" t="s">
        <v>2056</v>
      </c>
      <c r="R344" s="33" t="s">
        <v>2057</v>
      </c>
      <c r="S344" s="33" t="s">
        <v>24</v>
      </c>
      <c r="T344" s="37"/>
      <c r="U344" s="37"/>
    </row>
    <row r="345" spans="1:21" ht="17.25" customHeight="1">
      <c r="A345" s="24">
        <v>2023</v>
      </c>
      <c r="B345" s="24">
        <v>10</v>
      </c>
      <c r="C345" s="33" t="s">
        <v>14</v>
      </c>
      <c r="D345" s="34" t="s">
        <v>2058</v>
      </c>
      <c r="E345" s="33" t="s">
        <v>96</v>
      </c>
      <c r="F345" s="33" t="s">
        <v>2059</v>
      </c>
      <c r="G345" s="37" t="s">
        <v>1464</v>
      </c>
      <c r="H345" s="33" t="s">
        <v>1321</v>
      </c>
      <c r="I345" s="38" t="s">
        <v>1306</v>
      </c>
      <c r="J345" s="38">
        <v>1</v>
      </c>
      <c r="K345" s="38" t="s">
        <v>1239</v>
      </c>
      <c r="L345" s="38">
        <v>99000000</v>
      </c>
      <c r="M345" s="38"/>
      <c r="N345" s="38"/>
      <c r="O345" s="38"/>
      <c r="P345" s="54" t="s">
        <v>2060</v>
      </c>
      <c r="Q345" s="24" t="s">
        <v>2061</v>
      </c>
      <c r="R345" s="24" t="s">
        <v>2062</v>
      </c>
      <c r="S345" s="33" t="s">
        <v>24</v>
      </c>
      <c r="T345" s="37"/>
      <c r="U345" s="35"/>
    </row>
    <row r="346" spans="1:21" ht="17.25" customHeight="1">
      <c r="A346" s="32">
        <v>2023</v>
      </c>
      <c r="B346" s="32">
        <v>10</v>
      </c>
      <c r="C346" s="30" t="s">
        <v>14</v>
      </c>
      <c r="D346" s="29" t="s">
        <v>2063</v>
      </c>
      <c r="E346" s="30" t="s">
        <v>96</v>
      </c>
      <c r="F346" s="33">
        <v>4010178702</v>
      </c>
      <c r="G346" s="35" t="s">
        <v>1409</v>
      </c>
      <c r="H346" s="30"/>
      <c r="I346" s="36" t="s">
        <v>1160</v>
      </c>
      <c r="J346" s="36">
        <v>1</v>
      </c>
      <c r="K346" s="36" t="s">
        <v>1239</v>
      </c>
      <c r="L346" s="36">
        <v>66000000</v>
      </c>
      <c r="M346" s="36"/>
      <c r="N346" s="78" t="s">
        <v>1223</v>
      </c>
      <c r="O346" s="36"/>
      <c r="P346" s="54" t="s">
        <v>906</v>
      </c>
      <c r="Q346" s="32" t="s">
        <v>2064</v>
      </c>
      <c r="R346" s="24" t="s">
        <v>2065</v>
      </c>
      <c r="S346" s="33" t="s">
        <v>24</v>
      </c>
      <c r="T346" s="35"/>
      <c r="U346" s="35"/>
    </row>
    <row r="347" spans="1:21" ht="17.25" customHeight="1">
      <c r="A347" s="24">
        <v>2023</v>
      </c>
      <c r="B347" s="24">
        <v>10</v>
      </c>
      <c r="C347" s="33" t="s">
        <v>15</v>
      </c>
      <c r="D347" s="54" t="s">
        <v>905</v>
      </c>
      <c r="E347" s="33" t="s">
        <v>96</v>
      </c>
      <c r="F347" s="33">
        <v>7215240201</v>
      </c>
      <c r="G347" s="33" t="s">
        <v>2066</v>
      </c>
      <c r="H347" s="33"/>
      <c r="I347" s="85" t="s">
        <v>1160</v>
      </c>
      <c r="J347" s="38">
        <v>1</v>
      </c>
      <c r="K347" s="38" t="s">
        <v>1336</v>
      </c>
      <c r="L347" s="38">
        <v>35570601</v>
      </c>
      <c r="M347" s="38"/>
      <c r="N347" s="38"/>
      <c r="O347" s="38"/>
      <c r="P347" s="54" t="s">
        <v>906</v>
      </c>
      <c r="Q347" s="24" t="s">
        <v>907</v>
      </c>
      <c r="R347" s="24" t="s">
        <v>913</v>
      </c>
      <c r="S347" s="33" t="s">
        <v>24</v>
      </c>
      <c r="T347" s="37"/>
      <c r="U347" s="37"/>
    </row>
    <row r="348" spans="1:21" ht="17.25" customHeight="1">
      <c r="A348" s="32">
        <v>2023</v>
      </c>
      <c r="B348" s="32">
        <v>10</v>
      </c>
      <c r="C348" s="33" t="s">
        <v>15</v>
      </c>
      <c r="D348" s="58" t="s">
        <v>905</v>
      </c>
      <c r="E348" s="30" t="s">
        <v>96</v>
      </c>
      <c r="F348" s="30">
        <v>4010178702</v>
      </c>
      <c r="G348" s="30" t="s">
        <v>1409</v>
      </c>
      <c r="H348" s="30"/>
      <c r="I348" s="78" t="s">
        <v>1160</v>
      </c>
      <c r="J348" s="36">
        <v>1</v>
      </c>
      <c r="K348" s="36" t="s">
        <v>1336</v>
      </c>
      <c r="L348" s="36">
        <v>15441840</v>
      </c>
      <c r="M348" s="36"/>
      <c r="N348" s="36"/>
      <c r="O348" s="36"/>
      <c r="P348" s="54" t="s">
        <v>906</v>
      </c>
      <c r="Q348" s="24" t="s">
        <v>907</v>
      </c>
      <c r="R348" s="24" t="s">
        <v>913</v>
      </c>
      <c r="S348" s="33" t="s">
        <v>24</v>
      </c>
      <c r="T348" s="35"/>
      <c r="U348" s="35"/>
    </row>
    <row r="349" spans="1:21" ht="17.25" customHeight="1">
      <c r="A349" s="32">
        <v>2023</v>
      </c>
      <c r="B349" s="32">
        <v>10</v>
      </c>
      <c r="C349" s="33" t="s">
        <v>15</v>
      </c>
      <c r="D349" s="29" t="s">
        <v>2067</v>
      </c>
      <c r="E349" s="30" t="s">
        <v>96</v>
      </c>
      <c r="F349" s="30"/>
      <c r="G349" s="35" t="s">
        <v>2068</v>
      </c>
      <c r="H349" s="30" t="s">
        <v>1321</v>
      </c>
      <c r="I349" s="36" t="s">
        <v>1160</v>
      </c>
      <c r="J349" s="36">
        <v>6237</v>
      </c>
      <c r="K349" s="36" t="s">
        <v>2069</v>
      </c>
      <c r="L349" s="36">
        <v>99000000</v>
      </c>
      <c r="M349" s="36"/>
      <c r="N349" s="38"/>
      <c r="O349" s="78" t="s">
        <v>1223</v>
      </c>
      <c r="P349" s="54" t="s">
        <v>911</v>
      </c>
      <c r="Q349" s="24" t="s">
        <v>2070</v>
      </c>
      <c r="R349" s="24" t="s">
        <v>913</v>
      </c>
      <c r="S349" s="33" t="s">
        <v>24</v>
      </c>
      <c r="T349" s="35"/>
      <c r="U349" s="35"/>
    </row>
    <row r="350" spans="1:21" ht="17.25" customHeight="1">
      <c r="A350" s="32">
        <v>2023</v>
      </c>
      <c r="B350" s="32">
        <v>10</v>
      </c>
      <c r="C350" s="33" t="s">
        <v>15</v>
      </c>
      <c r="D350" s="29" t="s">
        <v>2067</v>
      </c>
      <c r="E350" s="30" t="s">
        <v>89</v>
      </c>
      <c r="F350" s="30"/>
      <c r="G350" s="35" t="s">
        <v>2071</v>
      </c>
      <c r="H350" s="30" t="s">
        <v>1321</v>
      </c>
      <c r="I350" s="36" t="s">
        <v>1160</v>
      </c>
      <c r="J350" s="36">
        <v>1</v>
      </c>
      <c r="K350" s="36" t="s">
        <v>1336</v>
      </c>
      <c r="L350" s="36">
        <v>112827000</v>
      </c>
      <c r="M350" s="36"/>
      <c r="N350" s="38"/>
      <c r="O350" s="78" t="s">
        <v>1223</v>
      </c>
      <c r="P350" s="54" t="s">
        <v>911</v>
      </c>
      <c r="Q350" s="24" t="s">
        <v>2070</v>
      </c>
      <c r="R350" s="24" t="s">
        <v>913</v>
      </c>
      <c r="S350" s="33" t="s">
        <v>24</v>
      </c>
      <c r="T350" s="35"/>
      <c r="U350" s="35"/>
    </row>
    <row r="351" spans="1:21" ht="17.25" customHeight="1">
      <c r="A351" s="32">
        <v>2023</v>
      </c>
      <c r="B351" s="32">
        <v>10</v>
      </c>
      <c r="C351" s="33" t="s">
        <v>14</v>
      </c>
      <c r="D351" s="29" t="s">
        <v>2072</v>
      </c>
      <c r="E351" s="30" t="s">
        <v>96</v>
      </c>
      <c r="F351" s="30"/>
      <c r="G351" s="35" t="s">
        <v>2073</v>
      </c>
      <c r="H351" s="30" t="s">
        <v>2074</v>
      </c>
      <c r="I351" s="36" t="s">
        <v>2075</v>
      </c>
      <c r="J351" s="36">
        <v>3</v>
      </c>
      <c r="K351" s="36" t="s">
        <v>1239</v>
      </c>
      <c r="L351" s="36">
        <f>6700000*3</f>
        <v>20100000</v>
      </c>
      <c r="M351" s="36"/>
      <c r="N351" s="38"/>
      <c r="O351" s="36"/>
      <c r="P351" s="54" t="s">
        <v>915</v>
      </c>
      <c r="Q351" s="24" t="s">
        <v>2076</v>
      </c>
      <c r="R351" s="24" t="s">
        <v>2077</v>
      </c>
      <c r="S351" s="33" t="s">
        <v>24</v>
      </c>
      <c r="T351" s="35"/>
      <c r="U351" s="35"/>
    </row>
    <row r="352" spans="1:21" ht="17.25" customHeight="1">
      <c r="A352" s="32">
        <v>2023</v>
      </c>
      <c r="B352" s="32">
        <v>10</v>
      </c>
      <c r="C352" s="33" t="s">
        <v>14</v>
      </c>
      <c r="D352" s="29" t="s">
        <v>2078</v>
      </c>
      <c r="E352" s="30" t="s">
        <v>96</v>
      </c>
      <c r="F352" s="30">
        <v>3912100101</v>
      </c>
      <c r="G352" s="30" t="s">
        <v>2079</v>
      </c>
      <c r="H352" s="30" t="s">
        <v>2080</v>
      </c>
      <c r="I352" s="78" t="s">
        <v>323</v>
      </c>
      <c r="J352" s="102">
        <v>1</v>
      </c>
      <c r="K352" s="78" t="s">
        <v>335</v>
      </c>
      <c r="L352" s="36">
        <v>32176000</v>
      </c>
      <c r="M352" s="78"/>
      <c r="N352" s="78" t="s">
        <v>1223</v>
      </c>
      <c r="O352" s="36"/>
      <c r="P352" s="54" t="s">
        <v>162</v>
      </c>
      <c r="Q352" s="24" t="s">
        <v>488</v>
      </c>
      <c r="R352" s="24" t="s">
        <v>2081</v>
      </c>
      <c r="S352" s="33" t="s">
        <v>24</v>
      </c>
      <c r="T352" s="35"/>
      <c r="U352" s="35"/>
    </row>
    <row r="353" spans="1:21" ht="17.25" customHeight="1">
      <c r="A353" s="24">
        <v>2023</v>
      </c>
      <c r="B353" s="24">
        <v>10</v>
      </c>
      <c r="C353" s="33" t="s">
        <v>14</v>
      </c>
      <c r="D353" s="34" t="s">
        <v>2078</v>
      </c>
      <c r="E353" s="33" t="s">
        <v>96</v>
      </c>
      <c r="F353" s="33">
        <v>3912100101</v>
      </c>
      <c r="G353" s="33" t="s">
        <v>2079</v>
      </c>
      <c r="H353" s="33" t="s">
        <v>2082</v>
      </c>
      <c r="I353" s="85" t="s">
        <v>323</v>
      </c>
      <c r="J353" s="103">
        <v>1</v>
      </c>
      <c r="K353" s="85" t="s">
        <v>335</v>
      </c>
      <c r="L353" s="38">
        <v>10662000</v>
      </c>
      <c r="M353" s="85"/>
      <c r="N353" s="78" t="s">
        <v>1223</v>
      </c>
      <c r="O353" s="38"/>
      <c r="P353" s="54" t="s">
        <v>162</v>
      </c>
      <c r="Q353" s="24" t="s">
        <v>488</v>
      </c>
      <c r="R353" s="24" t="s">
        <v>2081</v>
      </c>
      <c r="S353" s="33" t="s">
        <v>24</v>
      </c>
      <c r="T353" s="37"/>
      <c r="U353" s="37"/>
    </row>
    <row r="354" spans="1:21" ht="17.25" customHeight="1">
      <c r="A354" s="32">
        <v>2023</v>
      </c>
      <c r="B354" s="32">
        <v>10</v>
      </c>
      <c r="C354" s="30" t="s">
        <v>14</v>
      </c>
      <c r="D354" s="34" t="s">
        <v>2083</v>
      </c>
      <c r="E354" s="30" t="s">
        <v>96</v>
      </c>
      <c r="F354" s="65">
        <v>3011150501</v>
      </c>
      <c r="G354" s="30" t="s">
        <v>1228</v>
      </c>
      <c r="H354" s="33" t="s">
        <v>2084</v>
      </c>
      <c r="I354" s="85" t="s">
        <v>2085</v>
      </c>
      <c r="J354" s="103">
        <v>249</v>
      </c>
      <c r="K354" s="85" t="s">
        <v>1342</v>
      </c>
      <c r="L354" s="38">
        <v>22470930</v>
      </c>
      <c r="M354" s="78"/>
      <c r="N354" s="78" t="s">
        <v>1223</v>
      </c>
      <c r="O354" s="36"/>
      <c r="P354" s="54" t="s">
        <v>919</v>
      </c>
      <c r="Q354" s="24" t="s">
        <v>920</v>
      </c>
      <c r="R354" s="24" t="s">
        <v>921</v>
      </c>
      <c r="S354" s="33" t="s">
        <v>24</v>
      </c>
      <c r="T354" s="35"/>
      <c r="U354" s="35"/>
    </row>
    <row r="355" spans="1:21" ht="17.25" customHeight="1">
      <c r="A355" s="24">
        <v>2023</v>
      </c>
      <c r="B355" s="24">
        <v>10</v>
      </c>
      <c r="C355" s="33" t="s">
        <v>14</v>
      </c>
      <c r="D355" s="34" t="s">
        <v>2086</v>
      </c>
      <c r="E355" s="33" t="s">
        <v>96</v>
      </c>
      <c r="F355" s="65">
        <v>3011180101</v>
      </c>
      <c r="G355" s="33" t="s">
        <v>2087</v>
      </c>
      <c r="H355" s="195" t="s">
        <v>2088</v>
      </c>
      <c r="I355" s="85" t="s">
        <v>2085</v>
      </c>
      <c r="J355" s="103">
        <v>1200</v>
      </c>
      <c r="K355" s="85" t="s">
        <v>1421</v>
      </c>
      <c r="L355" s="38">
        <v>4005500</v>
      </c>
      <c r="M355" s="78"/>
      <c r="N355" s="78" t="s">
        <v>1223</v>
      </c>
      <c r="O355" s="38"/>
      <c r="P355" s="54" t="s">
        <v>919</v>
      </c>
      <c r="Q355" s="24" t="s">
        <v>920</v>
      </c>
      <c r="R355" s="24" t="s">
        <v>921</v>
      </c>
      <c r="S355" s="33" t="s">
        <v>24</v>
      </c>
      <c r="T355" s="37"/>
      <c r="U355" s="35"/>
    </row>
    <row r="356" spans="1:21" ht="17.25" customHeight="1">
      <c r="A356" s="24">
        <v>2023</v>
      </c>
      <c r="B356" s="24">
        <v>10</v>
      </c>
      <c r="C356" s="33" t="s">
        <v>14</v>
      </c>
      <c r="D356" s="34" t="s">
        <v>2089</v>
      </c>
      <c r="E356" s="33" t="s">
        <v>96</v>
      </c>
      <c r="F356" s="83">
        <v>3011150501</v>
      </c>
      <c r="G356" s="33" t="s">
        <v>1228</v>
      </c>
      <c r="H356" s="33" t="s">
        <v>2084</v>
      </c>
      <c r="I356" s="85" t="s">
        <v>2085</v>
      </c>
      <c r="J356" s="103">
        <v>285</v>
      </c>
      <c r="K356" s="85" t="s">
        <v>1342</v>
      </c>
      <c r="L356" s="38">
        <v>25719740</v>
      </c>
      <c r="M356" s="78"/>
      <c r="N356" s="78" t="s">
        <v>1223</v>
      </c>
      <c r="O356" s="190"/>
      <c r="P356" s="54" t="s">
        <v>919</v>
      </c>
      <c r="Q356" s="24" t="s">
        <v>920</v>
      </c>
      <c r="R356" s="24" t="s">
        <v>921</v>
      </c>
      <c r="S356" s="33" t="s">
        <v>24</v>
      </c>
      <c r="T356" s="37"/>
      <c r="U356" s="35"/>
    </row>
    <row r="357" spans="1:21" ht="17.25" customHeight="1">
      <c r="A357" s="24">
        <v>2023</v>
      </c>
      <c r="B357" s="24">
        <v>10</v>
      </c>
      <c r="C357" s="33" t="s">
        <v>14</v>
      </c>
      <c r="D357" s="34" t="s">
        <v>2090</v>
      </c>
      <c r="E357" s="33" t="s">
        <v>96</v>
      </c>
      <c r="F357" s="83">
        <v>3011180101</v>
      </c>
      <c r="G357" s="33" t="s">
        <v>2087</v>
      </c>
      <c r="H357" s="195" t="s">
        <v>2088</v>
      </c>
      <c r="I357" s="85" t="s">
        <v>2085</v>
      </c>
      <c r="J357" s="103">
        <v>1378</v>
      </c>
      <c r="K357" s="85" t="s">
        <v>1421</v>
      </c>
      <c r="L357" s="38">
        <v>4599664</v>
      </c>
      <c r="M357" s="78"/>
      <c r="N357" s="78" t="s">
        <v>1223</v>
      </c>
      <c r="O357" s="38"/>
      <c r="P357" s="54" t="s">
        <v>919</v>
      </c>
      <c r="Q357" s="24" t="s">
        <v>920</v>
      </c>
      <c r="R357" s="24" t="s">
        <v>921</v>
      </c>
      <c r="S357" s="33" t="s">
        <v>24</v>
      </c>
      <c r="T357" s="37"/>
      <c r="U357" s="35"/>
    </row>
    <row r="358" spans="1:21" ht="17.25" customHeight="1">
      <c r="A358" s="24">
        <v>2023</v>
      </c>
      <c r="B358" s="24">
        <v>10</v>
      </c>
      <c r="C358" s="33" t="s">
        <v>14</v>
      </c>
      <c r="D358" s="34" t="s">
        <v>2091</v>
      </c>
      <c r="E358" s="33" t="s">
        <v>548</v>
      </c>
      <c r="F358" s="33">
        <v>3912100104</v>
      </c>
      <c r="G358" s="33" t="s">
        <v>1613</v>
      </c>
      <c r="H358" s="33" t="s">
        <v>1321</v>
      </c>
      <c r="I358" s="85" t="s">
        <v>620</v>
      </c>
      <c r="J358" s="103">
        <v>2</v>
      </c>
      <c r="K358" s="85" t="s">
        <v>1239</v>
      </c>
      <c r="L358" s="38">
        <v>116225000</v>
      </c>
      <c r="M358" s="78"/>
      <c r="N358" s="85"/>
      <c r="O358" s="38"/>
      <c r="P358" s="54" t="s">
        <v>2092</v>
      </c>
      <c r="Q358" s="24" t="s">
        <v>2093</v>
      </c>
      <c r="R358" s="24" t="s">
        <v>2094</v>
      </c>
      <c r="S358" s="33" t="s">
        <v>24</v>
      </c>
      <c r="T358" s="37"/>
      <c r="U358" s="35"/>
    </row>
    <row r="359" spans="1:21" ht="17.25" customHeight="1">
      <c r="A359" s="24">
        <v>2023</v>
      </c>
      <c r="B359" s="24">
        <v>10</v>
      </c>
      <c r="C359" s="33" t="s">
        <v>15</v>
      </c>
      <c r="D359" s="105" t="s">
        <v>351</v>
      </c>
      <c r="E359" s="33" t="s">
        <v>96</v>
      </c>
      <c r="F359" s="83">
        <v>3011150501</v>
      </c>
      <c r="G359" s="83" t="s">
        <v>352</v>
      </c>
      <c r="H359" s="83" t="s">
        <v>353</v>
      </c>
      <c r="I359" s="84" t="s">
        <v>119</v>
      </c>
      <c r="J359" s="122">
        <v>500</v>
      </c>
      <c r="K359" s="84" t="s">
        <v>116</v>
      </c>
      <c r="L359" s="84">
        <v>300000000</v>
      </c>
      <c r="M359" s="78"/>
      <c r="N359" s="85" t="s">
        <v>1223</v>
      </c>
      <c r="O359" s="38"/>
      <c r="P359" s="130" t="s">
        <v>354</v>
      </c>
      <c r="Q359" s="82" t="s">
        <v>2095</v>
      </c>
      <c r="R359" s="82" t="s">
        <v>2096</v>
      </c>
      <c r="S359" s="83" t="s">
        <v>24</v>
      </c>
      <c r="T359" s="37"/>
      <c r="U359" s="35"/>
    </row>
    <row r="360" spans="1:21" ht="17.25" customHeight="1">
      <c r="A360" s="32">
        <v>2023</v>
      </c>
      <c r="B360" s="32">
        <v>10</v>
      </c>
      <c r="C360" s="30" t="s">
        <v>15</v>
      </c>
      <c r="D360" s="105" t="s">
        <v>355</v>
      </c>
      <c r="E360" s="30" t="s">
        <v>50</v>
      </c>
      <c r="F360" s="65">
        <v>4014218902</v>
      </c>
      <c r="G360" s="65" t="s">
        <v>356</v>
      </c>
      <c r="H360" s="65" t="s">
        <v>210</v>
      </c>
      <c r="I360" s="80" t="s">
        <v>16</v>
      </c>
      <c r="J360" s="123">
        <v>1</v>
      </c>
      <c r="K360" s="80" t="s">
        <v>98</v>
      </c>
      <c r="L360" s="80">
        <v>654808000</v>
      </c>
      <c r="M360" s="78"/>
      <c r="N360" s="78"/>
      <c r="O360" s="36"/>
      <c r="P360" s="130" t="s">
        <v>354</v>
      </c>
      <c r="Q360" s="61" t="s">
        <v>2095</v>
      </c>
      <c r="R360" s="61" t="s">
        <v>2096</v>
      </c>
      <c r="S360" s="65" t="s">
        <v>24</v>
      </c>
      <c r="T360" s="35"/>
      <c r="U360" s="35"/>
    </row>
    <row r="361" spans="1:21" ht="17.25" customHeight="1">
      <c r="A361" s="32">
        <v>2023</v>
      </c>
      <c r="B361" s="32">
        <v>10</v>
      </c>
      <c r="C361" s="30" t="s">
        <v>15</v>
      </c>
      <c r="D361" s="73" t="s">
        <v>357</v>
      </c>
      <c r="E361" s="30" t="s">
        <v>96</v>
      </c>
      <c r="F361" s="65">
        <v>3011150501</v>
      </c>
      <c r="G361" s="65" t="s">
        <v>352</v>
      </c>
      <c r="H361" s="65" t="s">
        <v>219</v>
      </c>
      <c r="I361" s="80" t="s">
        <v>16</v>
      </c>
      <c r="J361" s="123">
        <v>150</v>
      </c>
      <c r="K361" s="80" t="s">
        <v>91</v>
      </c>
      <c r="L361" s="80">
        <v>10000000</v>
      </c>
      <c r="M361" s="78"/>
      <c r="N361" s="78" t="s">
        <v>1223</v>
      </c>
      <c r="O361" s="36"/>
      <c r="P361" s="130" t="s">
        <v>354</v>
      </c>
      <c r="Q361" s="61" t="s">
        <v>2095</v>
      </c>
      <c r="R361" s="61" t="s">
        <v>2096</v>
      </c>
      <c r="S361" s="65" t="s">
        <v>24</v>
      </c>
      <c r="T361" s="35"/>
      <c r="U361" s="35"/>
    </row>
    <row r="362" spans="1:21" ht="17.25" customHeight="1">
      <c r="A362" s="32">
        <v>2023</v>
      </c>
      <c r="B362" s="32">
        <v>10</v>
      </c>
      <c r="C362" s="30" t="s">
        <v>14</v>
      </c>
      <c r="D362" s="29" t="s">
        <v>2097</v>
      </c>
      <c r="E362" s="30" t="s">
        <v>96</v>
      </c>
      <c r="F362" s="30">
        <v>4014178201</v>
      </c>
      <c r="G362" s="30" t="s">
        <v>2098</v>
      </c>
      <c r="H362" s="30" t="s">
        <v>1650</v>
      </c>
      <c r="I362" s="78" t="s">
        <v>1651</v>
      </c>
      <c r="J362" s="102">
        <v>59</v>
      </c>
      <c r="K362" s="78" t="s">
        <v>1239</v>
      </c>
      <c r="L362" s="36">
        <v>7032800</v>
      </c>
      <c r="M362" s="78"/>
      <c r="N362" s="78" t="s">
        <v>1223</v>
      </c>
      <c r="O362" s="78"/>
      <c r="P362" s="54" t="s">
        <v>163</v>
      </c>
      <c r="Q362" s="32" t="s">
        <v>2099</v>
      </c>
      <c r="R362" s="32" t="s">
        <v>2100</v>
      </c>
      <c r="S362" s="30" t="s">
        <v>24</v>
      </c>
      <c r="T362" s="35"/>
      <c r="U362" s="35"/>
    </row>
    <row r="363" spans="1:21" ht="17.25" customHeight="1">
      <c r="A363" s="24">
        <v>2023</v>
      </c>
      <c r="B363" s="24">
        <v>10</v>
      </c>
      <c r="C363" s="30" t="s">
        <v>14</v>
      </c>
      <c r="D363" s="29" t="s">
        <v>2101</v>
      </c>
      <c r="E363" s="30" t="s">
        <v>96</v>
      </c>
      <c r="F363" s="30">
        <v>3011180101</v>
      </c>
      <c r="G363" s="30" t="s">
        <v>1738</v>
      </c>
      <c r="H363" s="30" t="s">
        <v>2102</v>
      </c>
      <c r="I363" s="78" t="s">
        <v>1658</v>
      </c>
      <c r="J363" s="102">
        <v>4874</v>
      </c>
      <c r="K363" s="78" t="s">
        <v>1421</v>
      </c>
      <c r="L363" s="36">
        <v>23054020</v>
      </c>
      <c r="M363" s="85"/>
      <c r="N363" s="85" t="s">
        <v>1223</v>
      </c>
      <c r="O363" s="85"/>
      <c r="P363" s="54" t="s">
        <v>163</v>
      </c>
      <c r="Q363" s="24" t="s">
        <v>2103</v>
      </c>
      <c r="R363" s="24" t="s">
        <v>2104</v>
      </c>
      <c r="S363" s="33" t="s">
        <v>24</v>
      </c>
      <c r="T363" s="37"/>
      <c r="U363" s="37"/>
    </row>
    <row r="364" spans="1:21" ht="17.25" customHeight="1">
      <c r="A364" s="32">
        <v>2023</v>
      </c>
      <c r="B364" s="32">
        <v>10</v>
      </c>
      <c r="C364" s="30" t="s">
        <v>14</v>
      </c>
      <c r="D364" s="29" t="s">
        <v>2101</v>
      </c>
      <c r="E364" s="30" t="s">
        <v>96</v>
      </c>
      <c r="F364" s="30">
        <v>3010320101</v>
      </c>
      <c r="G364" s="30" t="s">
        <v>2105</v>
      </c>
      <c r="H364" s="30" t="s">
        <v>2106</v>
      </c>
      <c r="I364" s="78" t="s">
        <v>1658</v>
      </c>
      <c r="J364" s="102">
        <v>117</v>
      </c>
      <c r="K364" s="78" t="s">
        <v>1654</v>
      </c>
      <c r="L364" s="36">
        <v>21106800</v>
      </c>
      <c r="M364" s="78"/>
      <c r="N364" s="85" t="s">
        <v>1223</v>
      </c>
      <c r="O364" s="78"/>
      <c r="P364" s="54" t="s">
        <v>163</v>
      </c>
      <c r="Q364" s="24" t="s">
        <v>2103</v>
      </c>
      <c r="R364" s="24" t="s">
        <v>2104</v>
      </c>
      <c r="S364" s="33" t="s">
        <v>24</v>
      </c>
      <c r="T364" s="35"/>
      <c r="U364" s="35"/>
    </row>
    <row r="365" spans="1:21" ht="17.25" customHeight="1">
      <c r="A365" s="32">
        <v>2023</v>
      </c>
      <c r="B365" s="32">
        <v>10</v>
      </c>
      <c r="C365" s="30" t="s">
        <v>14</v>
      </c>
      <c r="D365" s="29" t="s">
        <v>2101</v>
      </c>
      <c r="E365" s="30" t="s">
        <v>96</v>
      </c>
      <c r="F365" s="30">
        <v>3010320101</v>
      </c>
      <c r="G365" s="30" t="s">
        <v>2105</v>
      </c>
      <c r="H365" s="30" t="s">
        <v>2107</v>
      </c>
      <c r="I365" s="78" t="s">
        <v>1658</v>
      </c>
      <c r="J365" s="102">
        <v>234</v>
      </c>
      <c r="K365" s="78" t="s">
        <v>1239</v>
      </c>
      <c r="L365" s="36">
        <v>2831400</v>
      </c>
      <c r="M365" s="78"/>
      <c r="N365" s="85" t="s">
        <v>1223</v>
      </c>
      <c r="O365" s="78"/>
      <c r="P365" s="54" t="s">
        <v>163</v>
      </c>
      <c r="Q365" s="24" t="s">
        <v>2103</v>
      </c>
      <c r="R365" s="24" t="s">
        <v>2104</v>
      </c>
      <c r="S365" s="33" t="s">
        <v>24</v>
      </c>
      <c r="T365" s="35"/>
      <c r="U365" s="35"/>
    </row>
    <row r="366" spans="1:21" ht="17.25" customHeight="1">
      <c r="A366" s="32">
        <v>2023</v>
      </c>
      <c r="B366" s="32">
        <v>10</v>
      </c>
      <c r="C366" s="30" t="s">
        <v>14</v>
      </c>
      <c r="D366" s="29" t="s">
        <v>2101</v>
      </c>
      <c r="E366" s="30" t="s">
        <v>96</v>
      </c>
      <c r="F366" s="30">
        <v>3013150209</v>
      </c>
      <c r="G366" s="30" t="s">
        <v>2108</v>
      </c>
      <c r="H366" s="30" t="s">
        <v>2109</v>
      </c>
      <c r="I366" s="78" t="s">
        <v>2110</v>
      </c>
      <c r="J366" s="102">
        <v>207</v>
      </c>
      <c r="K366" s="78" t="s">
        <v>1239</v>
      </c>
      <c r="L366" s="36">
        <f>1614600+46800</f>
        <v>1661400</v>
      </c>
      <c r="M366" s="78"/>
      <c r="N366" s="85" t="s">
        <v>1223</v>
      </c>
      <c r="O366" s="78"/>
      <c r="P366" s="54" t="s">
        <v>163</v>
      </c>
      <c r="Q366" s="24" t="s">
        <v>2103</v>
      </c>
      <c r="R366" s="24" t="s">
        <v>2104</v>
      </c>
      <c r="S366" s="33" t="s">
        <v>24</v>
      </c>
      <c r="T366" s="35"/>
      <c r="U366" s="35"/>
    </row>
    <row r="367" spans="1:21" ht="17.25" customHeight="1">
      <c r="A367" s="24">
        <v>2023</v>
      </c>
      <c r="B367" s="24">
        <v>10</v>
      </c>
      <c r="C367" s="33" t="s">
        <v>14</v>
      </c>
      <c r="D367" s="34" t="s">
        <v>2101</v>
      </c>
      <c r="E367" s="33" t="s">
        <v>96</v>
      </c>
      <c r="F367" s="33">
        <v>3013150301</v>
      </c>
      <c r="G367" s="33" t="s">
        <v>2111</v>
      </c>
      <c r="H367" s="33" t="s">
        <v>2112</v>
      </c>
      <c r="I367" s="85" t="s">
        <v>2110</v>
      </c>
      <c r="J367" s="103">
        <v>400</v>
      </c>
      <c r="K367" s="78" t="s">
        <v>1239</v>
      </c>
      <c r="L367" s="38">
        <v>10984870</v>
      </c>
      <c r="M367" s="85"/>
      <c r="N367" s="85" t="s">
        <v>1223</v>
      </c>
      <c r="O367" s="85"/>
      <c r="P367" s="54" t="s">
        <v>163</v>
      </c>
      <c r="Q367" s="24" t="s">
        <v>2103</v>
      </c>
      <c r="R367" s="24" t="s">
        <v>2104</v>
      </c>
      <c r="S367" s="33" t="s">
        <v>24</v>
      </c>
      <c r="T367" s="37"/>
      <c r="U367" s="37"/>
    </row>
    <row r="368" spans="1:21" ht="17.25" customHeight="1">
      <c r="A368" s="32">
        <v>2023</v>
      </c>
      <c r="B368" s="32">
        <v>10</v>
      </c>
      <c r="C368" s="30" t="s">
        <v>14</v>
      </c>
      <c r="D368" s="29" t="s">
        <v>2101</v>
      </c>
      <c r="E368" s="30" t="s">
        <v>96</v>
      </c>
      <c r="F368" s="30">
        <v>3013150301</v>
      </c>
      <c r="G368" s="30" t="s">
        <v>2113</v>
      </c>
      <c r="H368" s="30" t="s">
        <v>2114</v>
      </c>
      <c r="I368" s="78" t="s">
        <v>2110</v>
      </c>
      <c r="J368" s="102">
        <v>400</v>
      </c>
      <c r="K368" s="78" t="s">
        <v>1239</v>
      </c>
      <c r="L368" s="36">
        <v>6251120</v>
      </c>
      <c r="M368" s="78"/>
      <c r="N368" s="85" t="s">
        <v>1223</v>
      </c>
      <c r="O368" s="78"/>
      <c r="P368" s="58" t="s">
        <v>163</v>
      </c>
      <c r="Q368" s="32" t="s">
        <v>2103</v>
      </c>
      <c r="R368" s="32" t="s">
        <v>2104</v>
      </c>
      <c r="S368" s="30" t="s">
        <v>24</v>
      </c>
      <c r="T368" s="35"/>
      <c r="U368" s="35"/>
    </row>
    <row r="369" spans="1:21" ht="17.25" customHeight="1">
      <c r="A369" s="32">
        <v>2023</v>
      </c>
      <c r="B369" s="32">
        <v>10</v>
      </c>
      <c r="C369" s="30" t="s">
        <v>14</v>
      </c>
      <c r="D369" s="29" t="s">
        <v>2101</v>
      </c>
      <c r="E369" s="30" t="s">
        <v>96</v>
      </c>
      <c r="F369" s="30">
        <v>3013150202</v>
      </c>
      <c r="G369" s="30" t="s">
        <v>2115</v>
      </c>
      <c r="H369" s="30" t="s">
        <v>2116</v>
      </c>
      <c r="I369" s="78" t="s">
        <v>2110</v>
      </c>
      <c r="J369" s="102">
        <v>284</v>
      </c>
      <c r="K369" s="78" t="s">
        <v>1239</v>
      </c>
      <c r="L369" s="36">
        <v>17630000</v>
      </c>
      <c r="M369" s="78" t="s">
        <v>1223</v>
      </c>
      <c r="N369" s="85"/>
      <c r="O369" s="78"/>
      <c r="P369" s="58" t="s">
        <v>163</v>
      </c>
      <c r="Q369" s="32" t="s">
        <v>2103</v>
      </c>
      <c r="R369" s="32" t="s">
        <v>2104</v>
      </c>
      <c r="S369" s="30" t="s">
        <v>24</v>
      </c>
      <c r="T369" s="35"/>
      <c r="U369" s="35"/>
    </row>
    <row r="370" spans="1:21" ht="17.25" customHeight="1">
      <c r="A370" s="32">
        <v>2023</v>
      </c>
      <c r="B370" s="30">
        <v>10</v>
      </c>
      <c r="C370" s="30" t="s">
        <v>15</v>
      </c>
      <c r="D370" s="29" t="s">
        <v>2117</v>
      </c>
      <c r="E370" s="30" t="s">
        <v>96</v>
      </c>
      <c r="F370" s="30">
        <v>3012179401</v>
      </c>
      <c r="G370" s="30" t="s">
        <v>2118</v>
      </c>
      <c r="H370" s="30" t="s">
        <v>2119</v>
      </c>
      <c r="I370" s="78" t="s">
        <v>1391</v>
      </c>
      <c r="J370" s="102">
        <v>235</v>
      </c>
      <c r="K370" s="78" t="s">
        <v>1239</v>
      </c>
      <c r="L370" s="36">
        <v>32294000</v>
      </c>
      <c r="M370" s="78"/>
      <c r="N370" s="85" t="s">
        <v>1223</v>
      </c>
      <c r="O370" s="36"/>
      <c r="P370" s="58" t="s">
        <v>937</v>
      </c>
      <c r="Q370" s="32" t="s">
        <v>2120</v>
      </c>
      <c r="R370" s="32" t="s">
        <v>2121</v>
      </c>
      <c r="S370" s="30" t="s">
        <v>24</v>
      </c>
      <c r="T370" s="35"/>
      <c r="U370" s="35"/>
    </row>
    <row r="371" spans="1:21" ht="17.25" customHeight="1">
      <c r="A371" s="32">
        <v>2023</v>
      </c>
      <c r="B371" s="30">
        <v>10</v>
      </c>
      <c r="C371" s="30" t="s">
        <v>15</v>
      </c>
      <c r="D371" s="29" t="s">
        <v>2117</v>
      </c>
      <c r="E371" s="30" t="s">
        <v>96</v>
      </c>
      <c r="F371" s="30">
        <v>3015200102</v>
      </c>
      <c r="G371" s="30" t="s">
        <v>1582</v>
      </c>
      <c r="H371" s="30" t="s">
        <v>2122</v>
      </c>
      <c r="I371" s="78" t="s">
        <v>1391</v>
      </c>
      <c r="J371" s="102">
        <v>381</v>
      </c>
      <c r="K371" s="78" t="s">
        <v>1269</v>
      </c>
      <c r="L371" s="36">
        <v>37925000</v>
      </c>
      <c r="M371" s="78"/>
      <c r="N371" s="85" t="s">
        <v>1223</v>
      </c>
      <c r="O371" s="36"/>
      <c r="P371" s="58" t="s">
        <v>937</v>
      </c>
      <c r="Q371" s="32" t="s">
        <v>2120</v>
      </c>
      <c r="R371" s="32" t="s">
        <v>2121</v>
      </c>
      <c r="S371" s="30" t="s">
        <v>24</v>
      </c>
      <c r="T371" s="35"/>
      <c r="U371" s="35"/>
    </row>
    <row r="372" spans="1:21" ht="17.25" customHeight="1">
      <c r="A372" s="32">
        <v>2023</v>
      </c>
      <c r="B372" s="32">
        <v>10</v>
      </c>
      <c r="C372" s="30" t="s">
        <v>14</v>
      </c>
      <c r="D372" s="73" t="s">
        <v>2123</v>
      </c>
      <c r="E372" s="30" t="s">
        <v>51</v>
      </c>
      <c r="F372" s="65">
        <v>3013150202</v>
      </c>
      <c r="G372" s="65" t="s">
        <v>2124</v>
      </c>
      <c r="H372" s="65" t="s">
        <v>2125</v>
      </c>
      <c r="I372" s="80"/>
      <c r="J372" s="123">
        <v>900</v>
      </c>
      <c r="K372" s="80" t="s">
        <v>105</v>
      </c>
      <c r="L372" s="80">
        <v>124740000</v>
      </c>
      <c r="M372" s="78"/>
      <c r="N372" s="85"/>
      <c r="O372" s="36"/>
      <c r="P372" s="62" t="s">
        <v>188</v>
      </c>
      <c r="Q372" s="61" t="s">
        <v>2126</v>
      </c>
      <c r="R372" s="61" t="s">
        <v>2127</v>
      </c>
      <c r="S372" s="65" t="s">
        <v>24</v>
      </c>
      <c r="T372" s="35"/>
      <c r="U372" s="35"/>
    </row>
    <row r="373" spans="1:21" ht="17.25" customHeight="1">
      <c r="A373" s="32">
        <v>2023</v>
      </c>
      <c r="B373" s="32">
        <v>10</v>
      </c>
      <c r="C373" s="30" t="s">
        <v>14</v>
      </c>
      <c r="D373" s="29" t="s">
        <v>2123</v>
      </c>
      <c r="E373" s="30" t="s">
        <v>51</v>
      </c>
      <c r="F373" s="30">
        <v>3013150202</v>
      </c>
      <c r="G373" s="30" t="s">
        <v>2128</v>
      </c>
      <c r="H373" s="30" t="s">
        <v>2129</v>
      </c>
      <c r="I373" s="78"/>
      <c r="J373" s="102">
        <v>541</v>
      </c>
      <c r="K373" s="78" t="s">
        <v>238</v>
      </c>
      <c r="L373" s="36">
        <v>9359300</v>
      </c>
      <c r="M373" s="78"/>
      <c r="N373" s="85"/>
      <c r="O373" s="36"/>
      <c r="P373" s="211" t="s">
        <v>188</v>
      </c>
      <c r="Q373" s="30" t="s">
        <v>2126</v>
      </c>
      <c r="R373" s="30" t="s">
        <v>2127</v>
      </c>
      <c r="S373" s="30" t="s">
        <v>24</v>
      </c>
      <c r="T373" s="35"/>
      <c r="U373" s="35"/>
    </row>
    <row r="374" spans="1:21" ht="17.25" customHeight="1">
      <c r="A374" s="32">
        <v>2023</v>
      </c>
      <c r="B374" s="32">
        <v>10</v>
      </c>
      <c r="C374" s="30" t="s">
        <v>14</v>
      </c>
      <c r="D374" s="29" t="s">
        <v>2130</v>
      </c>
      <c r="E374" s="30" t="s">
        <v>52</v>
      </c>
      <c r="F374" s="30">
        <v>4111331901</v>
      </c>
      <c r="G374" s="30" t="s">
        <v>2131</v>
      </c>
      <c r="H374" s="30"/>
      <c r="I374" s="78" t="s">
        <v>2132</v>
      </c>
      <c r="J374" s="102">
        <v>1</v>
      </c>
      <c r="K374" s="78" t="s">
        <v>2133</v>
      </c>
      <c r="L374" s="36">
        <v>15000000</v>
      </c>
      <c r="M374" s="78"/>
      <c r="N374" s="85"/>
      <c r="O374" s="36"/>
      <c r="P374" s="58" t="s">
        <v>128</v>
      </c>
      <c r="Q374" s="32" t="s">
        <v>2134</v>
      </c>
      <c r="R374" s="32" t="s">
        <v>2135</v>
      </c>
      <c r="S374" s="30" t="s">
        <v>24</v>
      </c>
      <c r="T374" s="35"/>
      <c r="U374" s="35" t="s">
        <v>70</v>
      </c>
    </row>
    <row r="375" spans="1:21" ht="17.25" customHeight="1">
      <c r="A375" s="32">
        <v>2023</v>
      </c>
      <c r="B375" s="32">
        <v>10</v>
      </c>
      <c r="C375" s="30" t="s">
        <v>14</v>
      </c>
      <c r="D375" s="73" t="s">
        <v>958</v>
      </c>
      <c r="E375" s="65" t="s">
        <v>96</v>
      </c>
      <c r="F375" s="65">
        <v>3015200101</v>
      </c>
      <c r="G375" s="73" t="s">
        <v>2136</v>
      </c>
      <c r="H375" s="73" t="s">
        <v>2137</v>
      </c>
      <c r="I375" s="80" t="s">
        <v>1306</v>
      </c>
      <c r="J375" s="81">
        <v>53</v>
      </c>
      <c r="K375" s="80" t="s">
        <v>1269</v>
      </c>
      <c r="L375" s="80">
        <v>18232000</v>
      </c>
      <c r="M375" s="80"/>
      <c r="N375" s="78" t="s">
        <v>1223</v>
      </c>
      <c r="O375" s="80"/>
      <c r="P375" s="62" t="s">
        <v>2138</v>
      </c>
      <c r="Q375" s="61" t="s">
        <v>2139</v>
      </c>
      <c r="R375" s="61" t="s">
        <v>2140</v>
      </c>
      <c r="S375" s="65" t="s">
        <v>24</v>
      </c>
      <c r="T375" s="65"/>
      <c r="U375" s="65"/>
    </row>
    <row r="376" spans="1:21" ht="17.25" customHeight="1">
      <c r="A376" s="24">
        <v>2023</v>
      </c>
      <c r="B376" s="24">
        <v>10</v>
      </c>
      <c r="C376" s="33" t="s">
        <v>14</v>
      </c>
      <c r="D376" s="105" t="s">
        <v>958</v>
      </c>
      <c r="E376" s="83" t="s">
        <v>96</v>
      </c>
      <c r="F376" s="83">
        <v>4924151101</v>
      </c>
      <c r="G376" s="73" t="s">
        <v>2141</v>
      </c>
      <c r="H376" s="73" t="s">
        <v>2142</v>
      </c>
      <c r="I376" s="80" t="s">
        <v>1306</v>
      </c>
      <c r="J376" s="81">
        <v>1</v>
      </c>
      <c r="K376" s="80" t="s">
        <v>1356</v>
      </c>
      <c r="L376" s="84">
        <v>18000000</v>
      </c>
      <c r="M376" s="80"/>
      <c r="N376" s="78" t="s">
        <v>1223</v>
      </c>
      <c r="O376" s="80"/>
      <c r="P376" s="62" t="s">
        <v>2138</v>
      </c>
      <c r="Q376" s="61" t="s">
        <v>2139</v>
      </c>
      <c r="R376" s="61" t="s">
        <v>2140</v>
      </c>
      <c r="S376" s="83" t="s">
        <v>24</v>
      </c>
      <c r="T376" s="83"/>
      <c r="U376" s="83"/>
    </row>
    <row r="377" spans="1:21" ht="17.25" customHeight="1">
      <c r="A377" s="24">
        <v>2023</v>
      </c>
      <c r="B377" s="24">
        <v>10</v>
      </c>
      <c r="C377" s="33" t="s">
        <v>14</v>
      </c>
      <c r="D377" s="105" t="s">
        <v>958</v>
      </c>
      <c r="E377" s="83" t="s">
        <v>96</v>
      </c>
      <c r="F377" s="83">
        <v>4924151101</v>
      </c>
      <c r="G377" s="105" t="s">
        <v>2143</v>
      </c>
      <c r="H377" s="105" t="s">
        <v>2144</v>
      </c>
      <c r="I377" s="84" t="s">
        <v>1306</v>
      </c>
      <c r="J377" s="106">
        <v>2</v>
      </c>
      <c r="K377" s="84" t="s">
        <v>1356</v>
      </c>
      <c r="L377" s="84">
        <v>10100000</v>
      </c>
      <c r="M377" s="84"/>
      <c r="N377" s="78" t="s">
        <v>1223</v>
      </c>
      <c r="O377" s="84"/>
      <c r="P377" s="130" t="s">
        <v>2138</v>
      </c>
      <c r="Q377" s="82" t="s">
        <v>2139</v>
      </c>
      <c r="R377" s="82" t="s">
        <v>2140</v>
      </c>
      <c r="S377" s="83" t="s">
        <v>24</v>
      </c>
      <c r="T377" s="83"/>
      <c r="U377" s="83"/>
    </row>
    <row r="378" spans="1:21" ht="17.25" customHeight="1">
      <c r="A378" s="32">
        <v>2023</v>
      </c>
      <c r="B378" s="32">
        <v>10</v>
      </c>
      <c r="C378" s="30" t="s">
        <v>14</v>
      </c>
      <c r="D378" s="105" t="s">
        <v>958</v>
      </c>
      <c r="E378" s="65" t="s">
        <v>96</v>
      </c>
      <c r="F378" s="65">
        <v>4924151101</v>
      </c>
      <c r="G378" s="65" t="s">
        <v>2145</v>
      </c>
      <c r="H378" s="73" t="s">
        <v>2146</v>
      </c>
      <c r="I378" s="80" t="s">
        <v>1306</v>
      </c>
      <c r="J378" s="81">
        <v>20</v>
      </c>
      <c r="K378" s="80" t="s">
        <v>1356</v>
      </c>
      <c r="L378" s="84">
        <v>13000000</v>
      </c>
      <c r="M378" s="80"/>
      <c r="N378" s="78" t="s">
        <v>1223</v>
      </c>
      <c r="O378" s="80"/>
      <c r="P378" s="130" t="s">
        <v>2138</v>
      </c>
      <c r="Q378" s="82" t="s">
        <v>2139</v>
      </c>
      <c r="R378" s="82" t="s">
        <v>2140</v>
      </c>
      <c r="S378" s="83" t="s">
        <v>24</v>
      </c>
      <c r="T378" s="65"/>
      <c r="U378" s="65"/>
    </row>
    <row r="379" spans="1:21" ht="17.25" customHeight="1">
      <c r="A379" s="32">
        <v>2023</v>
      </c>
      <c r="B379" s="32">
        <v>10</v>
      </c>
      <c r="C379" s="30" t="s">
        <v>15</v>
      </c>
      <c r="D379" s="34" t="s">
        <v>2147</v>
      </c>
      <c r="E379" s="30" t="s">
        <v>96</v>
      </c>
      <c r="F379" s="30">
        <v>4014218502</v>
      </c>
      <c r="G379" s="29" t="s">
        <v>2148</v>
      </c>
      <c r="H379" s="29"/>
      <c r="I379" s="78"/>
      <c r="J379" s="36"/>
      <c r="K379" s="78"/>
      <c r="L379" s="38">
        <v>13201120</v>
      </c>
      <c r="M379" s="78" t="s">
        <v>227</v>
      </c>
      <c r="N379" s="183"/>
      <c r="O379" s="183"/>
      <c r="P379" s="54" t="s">
        <v>1164</v>
      </c>
      <c r="Q379" s="24" t="s">
        <v>2149</v>
      </c>
      <c r="R379" s="24" t="s">
        <v>2150</v>
      </c>
      <c r="S379" s="33" t="s">
        <v>24</v>
      </c>
      <c r="T379" s="35"/>
      <c r="U379" s="35"/>
    </row>
    <row r="380" spans="1:21" ht="17.25" customHeight="1">
      <c r="A380" s="32">
        <v>2023</v>
      </c>
      <c r="B380" s="32">
        <v>10</v>
      </c>
      <c r="C380" s="30" t="s">
        <v>14</v>
      </c>
      <c r="D380" s="34" t="s">
        <v>2151</v>
      </c>
      <c r="E380" s="30" t="s">
        <v>96</v>
      </c>
      <c r="F380" s="30">
        <v>3010161901</v>
      </c>
      <c r="G380" s="35" t="s">
        <v>1605</v>
      </c>
      <c r="H380" s="29" t="s">
        <v>1321</v>
      </c>
      <c r="I380" s="78" t="s">
        <v>547</v>
      </c>
      <c r="J380" s="36">
        <v>17.509</v>
      </c>
      <c r="K380" s="78" t="s">
        <v>1543</v>
      </c>
      <c r="L380" s="38">
        <v>18193590</v>
      </c>
      <c r="M380" s="36"/>
      <c r="N380" s="36"/>
      <c r="O380" s="78" t="s">
        <v>1223</v>
      </c>
      <c r="P380" s="130" t="s">
        <v>284</v>
      </c>
      <c r="Q380" s="24" t="s">
        <v>994</v>
      </c>
      <c r="R380" s="24" t="s">
        <v>995</v>
      </c>
      <c r="S380" s="33" t="s">
        <v>24</v>
      </c>
      <c r="T380" s="35"/>
      <c r="U380" s="35"/>
    </row>
    <row r="381" spans="1:21" ht="17.25" customHeight="1">
      <c r="A381" s="32">
        <v>2023</v>
      </c>
      <c r="B381" s="32">
        <v>10</v>
      </c>
      <c r="C381" s="30" t="s">
        <v>14</v>
      </c>
      <c r="D381" s="34" t="s">
        <v>2152</v>
      </c>
      <c r="E381" s="30" t="s">
        <v>96</v>
      </c>
      <c r="F381" s="30">
        <v>3011150501</v>
      </c>
      <c r="G381" s="35" t="s">
        <v>1228</v>
      </c>
      <c r="H381" s="29" t="s">
        <v>1321</v>
      </c>
      <c r="I381" s="78" t="s">
        <v>547</v>
      </c>
      <c r="J381" s="36">
        <v>244</v>
      </c>
      <c r="K381" s="78" t="s">
        <v>1342</v>
      </c>
      <c r="L381" s="38">
        <v>24341560</v>
      </c>
      <c r="M381" s="36"/>
      <c r="N381" s="36"/>
      <c r="O381" s="78" t="s">
        <v>1223</v>
      </c>
      <c r="P381" s="130" t="s">
        <v>284</v>
      </c>
      <c r="Q381" s="24" t="s">
        <v>994</v>
      </c>
      <c r="R381" s="24" t="s">
        <v>995</v>
      </c>
      <c r="S381" s="33" t="s">
        <v>24</v>
      </c>
      <c r="T381" s="37"/>
      <c r="U381" s="35"/>
    </row>
    <row r="382" spans="1:21" ht="17.25" customHeight="1">
      <c r="A382" s="24">
        <v>2023</v>
      </c>
      <c r="B382" s="24">
        <v>10</v>
      </c>
      <c r="C382" s="33" t="s">
        <v>14</v>
      </c>
      <c r="D382" s="34" t="s">
        <v>2153</v>
      </c>
      <c r="E382" s="33" t="s">
        <v>676</v>
      </c>
      <c r="F382" s="30">
        <v>3013150202</v>
      </c>
      <c r="G382" s="37" t="s">
        <v>2154</v>
      </c>
      <c r="H382" s="34" t="s">
        <v>2155</v>
      </c>
      <c r="I382" s="85" t="s">
        <v>2156</v>
      </c>
      <c r="J382" s="38">
        <v>60</v>
      </c>
      <c r="K382" s="85" t="s">
        <v>1239</v>
      </c>
      <c r="L382" s="38">
        <f>750000*60</f>
        <v>45000000</v>
      </c>
      <c r="M382" s="85" t="s">
        <v>227</v>
      </c>
      <c r="N382" s="38"/>
      <c r="O382" s="38"/>
      <c r="P382" s="54" t="s">
        <v>2157</v>
      </c>
      <c r="Q382" s="24" t="s">
        <v>2158</v>
      </c>
      <c r="R382" s="24" t="s">
        <v>2159</v>
      </c>
      <c r="S382" s="33" t="s">
        <v>24</v>
      </c>
      <c r="T382" s="37"/>
      <c r="U382" s="37" t="s">
        <v>539</v>
      </c>
    </row>
    <row r="383" spans="1:21" ht="17.25" customHeight="1">
      <c r="A383" s="32">
        <v>2023</v>
      </c>
      <c r="B383" s="32">
        <v>10</v>
      </c>
      <c r="C383" s="30" t="s">
        <v>14</v>
      </c>
      <c r="D383" s="29" t="s">
        <v>2160</v>
      </c>
      <c r="E383" s="30" t="s">
        <v>96</v>
      </c>
      <c r="F383" s="33">
        <v>4014210901</v>
      </c>
      <c r="G383" s="35" t="s">
        <v>2161</v>
      </c>
      <c r="H383" s="29" t="s">
        <v>1308</v>
      </c>
      <c r="I383" s="78" t="s">
        <v>547</v>
      </c>
      <c r="J383" s="36">
        <v>208</v>
      </c>
      <c r="K383" s="78" t="s">
        <v>1235</v>
      </c>
      <c r="L383" s="36">
        <v>109148560</v>
      </c>
      <c r="M383" s="36"/>
      <c r="N383" s="78" t="s">
        <v>1223</v>
      </c>
      <c r="O383" s="36"/>
      <c r="P383" s="58" t="s">
        <v>2162</v>
      </c>
      <c r="Q383" s="32" t="s">
        <v>2163</v>
      </c>
      <c r="R383" s="32" t="s">
        <v>2164</v>
      </c>
      <c r="S383" s="30" t="s">
        <v>24</v>
      </c>
      <c r="T383" s="35"/>
      <c r="U383" s="35"/>
    </row>
    <row r="384" spans="1:21" ht="17.25" customHeight="1">
      <c r="A384" s="32">
        <v>2023</v>
      </c>
      <c r="B384" s="32">
        <v>10</v>
      </c>
      <c r="C384" s="30" t="s">
        <v>14</v>
      </c>
      <c r="D384" s="29" t="s">
        <v>2165</v>
      </c>
      <c r="E384" s="30" t="s">
        <v>96</v>
      </c>
      <c r="F384" s="33">
        <v>1111169801</v>
      </c>
      <c r="G384" s="35" t="s">
        <v>2166</v>
      </c>
      <c r="H384" s="29" t="s">
        <v>2167</v>
      </c>
      <c r="I384" s="78" t="s">
        <v>547</v>
      </c>
      <c r="J384" s="36">
        <v>658.4</v>
      </c>
      <c r="K384" s="78" t="s">
        <v>1543</v>
      </c>
      <c r="L384" s="36">
        <v>20241750</v>
      </c>
      <c r="M384" s="36"/>
      <c r="N384" s="78" t="s">
        <v>1223</v>
      </c>
      <c r="O384" s="36"/>
      <c r="P384" s="58" t="s">
        <v>301</v>
      </c>
      <c r="Q384" s="32" t="s">
        <v>302</v>
      </c>
      <c r="R384" s="32" t="s">
        <v>303</v>
      </c>
      <c r="S384" s="30" t="s">
        <v>24</v>
      </c>
      <c r="T384" s="35"/>
      <c r="U384" s="35"/>
    </row>
    <row r="385" spans="1:21" ht="17.25" customHeight="1">
      <c r="A385" s="32">
        <v>2023</v>
      </c>
      <c r="B385" s="32">
        <v>10</v>
      </c>
      <c r="C385" s="30" t="s">
        <v>14</v>
      </c>
      <c r="D385" s="73" t="s">
        <v>360</v>
      </c>
      <c r="E385" s="65" t="s">
        <v>96</v>
      </c>
      <c r="F385" s="83">
        <v>5512171001</v>
      </c>
      <c r="G385" s="65" t="s">
        <v>2168</v>
      </c>
      <c r="H385" s="65" t="s">
        <v>2169</v>
      </c>
      <c r="I385" s="80" t="s">
        <v>16</v>
      </c>
      <c r="J385" s="81">
        <v>22</v>
      </c>
      <c r="K385" s="80" t="s">
        <v>98</v>
      </c>
      <c r="L385" s="80">
        <v>194380995</v>
      </c>
      <c r="M385" s="36"/>
      <c r="N385" s="78" t="s">
        <v>1223</v>
      </c>
      <c r="O385" s="36"/>
      <c r="P385" s="58" t="s">
        <v>306</v>
      </c>
      <c r="Q385" s="32" t="s">
        <v>2170</v>
      </c>
      <c r="R385" s="32" t="s">
        <v>2171</v>
      </c>
      <c r="S385" s="30" t="s">
        <v>24</v>
      </c>
      <c r="T385" s="35"/>
      <c r="U385" s="35"/>
    </row>
    <row r="386" spans="1:21" ht="17.25" customHeight="1">
      <c r="A386" s="24">
        <v>2023</v>
      </c>
      <c r="B386" s="24">
        <v>10</v>
      </c>
      <c r="C386" s="33" t="s">
        <v>14</v>
      </c>
      <c r="D386" s="105" t="s">
        <v>360</v>
      </c>
      <c r="E386" s="83" t="s">
        <v>96</v>
      </c>
      <c r="F386" s="83">
        <v>3012999801</v>
      </c>
      <c r="G386" s="83" t="s">
        <v>2172</v>
      </c>
      <c r="H386" s="83" t="s">
        <v>2173</v>
      </c>
      <c r="I386" s="84" t="s">
        <v>361</v>
      </c>
      <c r="J386" s="106">
        <v>1830</v>
      </c>
      <c r="K386" s="84" t="s">
        <v>105</v>
      </c>
      <c r="L386" s="84">
        <v>48312000</v>
      </c>
      <c r="M386" s="38"/>
      <c r="N386" s="78" t="s">
        <v>1223</v>
      </c>
      <c r="O386" s="38"/>
      <c r="P386" s="54" t="s">
        <v>306</v>
      </c>
      <c r="Q386" s="24" t="s">
        <v>2170</v>
      </c>
      <c r="R386" s="24" t="s">
        <v>2171</v>
      </c>
      <c r="S386" s="33" t="s">
        <v>24</v>
      </c>
      <c r="T386" s="37"/>
      <c r="U386" s="37"/>
    </row>
    <row r="387" spans="1:21" ht="17.25" customHeight="1">
      <c r="A387" s="32">
        <v>2023</v>
      </c>
      <c r="B387" s="32">
        <v>10</v>
      </c>
      <c r="C387" s="30" t="s">
        <v>14</v>
      </c>
      <c r="D387" s="73" t="s">
        <v>360</v>
      </c>
      <c r="E387" s="65" t="s">
        <v>96</v>
      </c>
      <c r="F387" s="65">
        <v>3012179301</v>
      </c>
      <c r="G387" s="30" t="s">
        <v>1369</v>
      </c>
      <c r="H387" s="30" t="s">
        <v>2174</v>
      </c>
      <c r="I387" s="78" t="s">
        <v>2175</v>
      </c>
      <c r="J387" s="78">
        <v>444</v>
      </c>
      <c r="K387" s="78" t="s">
        <v>1235</v>
      </c>
      <c r="L387" s="36">
        <v>66478788</v>
      </c>
      <c r="M387" s="36"/>
      <c r="N387" s="78" t="s">
        <v>1223</v>
      </c>
      <c r="O387" s="36"/>
      <c r="P387" s="58" t="s">
        <v>306</v>
      </c>
      <c r="Q387" s="32" t="s">
        <v>2170</v>
      </c>
      <c r="R387" s="32" t="s">
        <v>2171</v>
      </c>
      <c r="S387" s="30" t="s">
        <v>24</v>
      </c>
      <c r="T387" s="35"/>
      <c r="U387" s="35"/>
    </row>
    <row r="388" spans="1:21" ht="17.25" customHeight="1">
      <c r="A388" s="32">
        <v>2023</v>
      </c>
      <c r="B388" s="32">
        <v>10</v>
      </c>
      <c r="C388" s="30" t="s">
        <v>14</v>
      </c>
      <c r="D388" s="73" t="s">
        <v>360</v>
      </c>
      <c r="E388" s="65" t="s">
        <v>96</v>
      </c>
      <c r="F388" s="65">
        <v>4616158501</v>
      </c>
      <c r="G388" s="30" t="s">
        <v>2176</v>
      </c>
      <c r="H388" s="30" t="s">
        <v>2177</v>
      </c>
      <c r="I388" s="78" t="s">
        <v>2175</v>
      </c>
      <c r="J388" s="78">
        <v>63</v>
      </c>
      <c r="K388" s="78" t="s">
        <v>1239</v>
      </c>
      <c r="L388" s="36">
        <v>1663200</v>
      </c>
      <c r="M388" s="36"/>
      <c r="N388" s="78" t="s">
        <v>1223</v>
      </c>
      <c r="O388" s="183"/>
      <c r="P388" s="58" t="s">
        <v>306</v>
      </c>
      <c r="Q388" s="32" t="s">
        <v>2170</v>
      </c>
      <c r="R388" s="32" t="s">
        <v>2171</v>
      </c>
      <c r="S388" s="30" t="s">
        <v>24</v>
      </c>
      <c r="T388" s="35"/>
      <c r="U388" s="35"/>
    </row>
    <row r="389" spans="1:21" ht="17.25" customHeight="1">
      <c r="A389" s="32">
        <v>2023</v>
      </c>
      <c r="B389" s="32">
        <v>10</v>
      </c>
      <c r="C389" s="30" t="s">
        <v>14</v>
      </c>
      <c r="D389" s="73" t="s">
        <v>360</v>
      </c>
      <c r="E389" s="65" t="s">
        <v>96</v>
      </c>
      <c r="F389" s="65">
        <v>3011150501</v>
      </c>
      <c r="G389" s="30" t="s">
        <v>1228</v>
      </c>
      <c r="H389" s="30" t="s">
        <v>1341</v>
      </c>
      <c r="I389" s="78" t="s">
        <v>1658</v>
      </c>
      <c r="J389" s="78">
        <v>218</v>
      </c>
      <c r="K389" s="78" t="s">
        <v>1342</v>
      </c>
      <c r="L389" s="36">
        <v>11915588</v>
      </c>
      <c r="M389" s="36"/>
      <c r="N389" s="78" t="s">
        <v>1223</v>
      </c>
      <c r="O389" s="36"/>
      <c r="P389" s="58" t="s">
        <v>306</v>
      </c>
      <c r="Q389" s="32" t="s">
        <v>2170</v>
      </c>
      <c r="R389" s="32" t="s">
        <v>2171</v>
      </c>
      <c r="S389" s="30" t="s">
        <v>24</v>
      </c>
      <c r="T389" s="35"/>
      <c r="U389" s="35"/>
    </row>
    <row r="390" spans="1:21" ht="17.25" customHeight="1">
      <c r="A390" s="32">
        <v>2023</v>
      </c>
      <c r="B390" s="32">
        <v>10</v>
      </c>
      <c r="C390" s="30" t="s">
        <v>14</v>
      </c>
      <c r="D390" s="73" t="s">
        <v>2178</v>
      </c>
      <c r="E390" s="65" t="s">
        <v>50</v>
      </c>
      <c r="F390" s="65">
        <v>3012170202</v>
      </c>
      <c r="G390" s="30" t="s">
        <v>2179</v>
      </c>
      <c r="H390" s="30" t="s">
        <v>2180</v>
      </c>
      <c r="I390" s="78" t="s">
        <v>547</v>
      </c>
      <c r="J390" s="78">
        <v>12000</v>
      </c>
      <c r="K390" s="80" t="s">
        <v>105</v>
      </c>
      <c r="L390" s="36">
        <v>8400000</v>
      </c>
      <c r="M390" s="36"/>
      <c r="N390" s="36"/>
      <c r="O390" s="36"/>
      <c r="P390" s="58" t="s">
        <v>306</v>
      </c>
      <c r="Q390" s="30" t="s">
        <v>2181</v>
      </c>
      <c r="R390" s="30" t="s">
        <v>2182</v>
      </c>
      <c r="S390" s="30" t="s">
        <v>24</v>
      </c>
      <c r="T390" s="35"/>
      <c r="U390" s="35"/>
    </row>
    <row r="391" spans="1:21" ht="17.25" customHeight="1">
      <c r="A391" s="32">
        <v>2023</v>
      </c>
      <c r="B391" s="32">
        <v>10</v>
      </c>
      <c r="C391" s="30" t="s">
        <v>14</v>
      </c>
      <c r="D391" s="73" t="s">
        <v>2178</v>
      </c>
      <c r="E391" s="65" t="s">
        <v>96</v>
      </c>
      <c r="F391" s="65">
        <v>3012170202</v>
      </c>
      <c r="G391" s="30" t="s">
        <v>2183</v>
      </c>
      <c r="H391" s="30" t="s">
        <v>2184</v>
      </c>
      <c r="I391" s="78" t="s">
        <v>547</v>
      </c>
      <c r="J391" s="78">
        <v>12449</v>
      </c>
      <c r="K391" s="80" t="s">
        <v>105</v>
      </c>
      <c r="L391" s="36">
        <v>206989523</v>
      </c>
      <c r="M391" s="36"/>
      <c r="N391" s="78" t="s">
        <v>1223</v>
      </c>
      <c r="O391" s="36"/>
      <c r="P391" s="58" t="s">
        <v>306</v>
      </c>
      <c r="Q391" s="30" t="s">
        <v>2181</v>
      </c>
      <c r="R391" s="30" t="s">
        <v>2182</v>
      </c>
      <c r="S391" s="30" t="s">
        <v>24</v>
      </c>
      <c r="T391" s="35"/>
      <c r="U391" s="35"/>
    </row>
    <row r="392" spans="1:21" ht="17.25" customHeight="1">
      <c r="A392" s="32">
        <v>2023</v>
      </c>
      <c r="B392" s="32">
        <v>10</v>
      </c>
      <c r="C392" s="30" t="s">
        <v>14</v>
      </c>
      <c r="D392" s="73" t="s">
        <v>2178</v>
      </c>
      <c r="E392" s="65" t="s">
        <v>96</v>
      </c>
      <c r="F392" s="65">
        <v>3011150501</v>
      </c>
      <c r="G392" s="30" t="s">
        <v>1228</v>
      </c>
      <c r="H392" s="30" t="s">
        <v>2185</v>
      </c>
      <c r="I392" s="78" t="s">
        <v>547</v>
      </c>
      <c r="J392" s="78">
        <v>1009</v>
      </c>
      <c r="K392" s="78" t="s">
        <v>1342</v>
      </c>
      <c r="L392" s="36">
        <v>57276679</v>
      </c>
      <c r="M392" s="36"/>
      <c r="N392" s="78" t="s">
        <v>1223</v>
      </c>
      <c r="O392" s="36"/>
      <c r="P392" s="58" t="s">
        <v>306</v>
      </c>
      <c r="Q392" s="30" t="s">
        <v>2181</v>
      </c>
      <c r="R392" s="30" t="s">
        <v>2182</v>
      </c>
      <c r="S392" s="30" t="s">
        <v>24</v>
      </c>
      <c r="T392" s="35"/>
      <c r="U392" s="35"/>
    </row>
    <row r="393" spans="1:21" ht="17.25" customHeight="1">
      <c r="A393" s="32">
        <v>2023</v>
      </c>
      <c r="B393" s="32">
        <v>10</v>
      </c>
      <c r="C393" s="30" t="s">
        <v>14</v>
      </c>
      <c r="D393" s="73" t="s">
        <v>2178</v>
      </c>
      <c r="E393" s="65" t="s">
        <v>96</v>
      </c>
      <c r="F393" s="65">
        <v>4014218902</v>
      </c>
      <c r="G393" s="30" t="s">
        <v>2186</v>
      </c>
      <c r="H393" s="30" t="s">
        <v>2187</v>
      </c>
      <c r="I393" s="78" t="s">
        <v>547</v>
      </c>
      <c r="J393" s="78">
        <v>63</v>
      </c>
      <c r="K393" s="78" t="s">
        <v>1314</v>
      </c>
      <c r="L393" s="36">
        <v>22569561</v>
      </c>
      <c r="M393" s="78" t="s">
        <v>1223</v>
      </c>
      <c r="N393" s="36"/>
      <c r="O393" s="36"/>
      <c r="P393" s="58" t="s">
        <v>306</v>
      </c>
      <c r="Q393" s="30" t="s">
        <v>2181</v>
      </c>
      <c r="R393" s="30" t="s">
        <v>2182</v>
      </c>
      <c r="S393" s="30" t="s">
        <v>24</v>
      </c>
      <c r="T393" s="35"/>
      <c r="U393" s="35"/>
    </row>
    <row r="394" spans="1:21" ht="17.25" customHeight="1">
      <c r="A394" s="32">
        <v>2023</v>
      </c>
      <c r="B394" s="32">
        <v>10</v>
      </c>
      <c r="C394" s="30" t="s">
        <v>14</v>
      </c>
      <c r="D394" s="73" t="s">
        <v>305</v>
      </c>
      <c r="E394" s="65" t="s">
        <v>1266</v>
      </c>
      <c r="F394" s="65">
        <v>3011150501</v>
      </c>
      <c r="G394" s="30" t="s">
        <v>1228</v>
      </c>
      <c r="H394" s="30" t="s">
        <v>1229</v>
      </c>
      <c r="I394" s="78" t="s">
        <v>547</v>
      </c>
      <c r="J394" s="78">
        <v>1448</v>
      </c>
      <c r="K394" s="80" t="s">
        <v>105</v>
      </c>
      <c r="L394" s="36">
        <v>304203360</v>
      </c>
      <c r="M394" s="36"/>
      <c r="N394" s="78" t="s">
        <v>1223</v>
      </c>
      <c r="O394" s="36"/>
      <c r="P394" s="58" t="s">
        <v>306</v>
      </c>
      <c r="Q394" s="30" t="s">
        <v>2181</v>
      </c>
      <c r="R394" s="30" t="s">
        <v>2182</v>
      </c>
      <c r="S394" s="30" t="s">
        <v>24</v>
      </c>
      <c r="T394" s="35"/>
      <c r="U394" s="35"/>
    </row>
    <row r="395" spans="1:21" ht="17.25" customHeight="1">
      <c r="A395" s="24">
        <v>2023</v>
      </c>
      <c r="B395" s="24">
        <v>10</v>
      </c>
      <c r="C395" s="30" t="s">
        <v>14</v>
      </c>
      <c r="D395" s="105" t="s">
        <v>305</v>
      </c>
      <c r="E395" s="83" t="s">
        <v>1266</v>
      </c>
      <c r="F395" s="83" t="s">
        <v>2188</v>
      </c>
      <c r="G395" s="33" t="s">
        <v>1346</v>
      </c>
      <c r="H395" s="33" t="s">
        <v>2189</v>
      </c>
      <c r="I395" s="85" t="s">
        <v>547</v>
      </c>
      <c r="J395" s="85">
        <v>488.81299999999999</v>
      </c>
      <c r="K395" s="85" t="s">
        <v>1543</v>
      </c>
      <c r="L395" s="38">
        <v>524511010</v>
      </c>
      <c r="M395" s="78" t="s">
        <v>1223</v>
      </c>
      <c r="N395" s="38"/>
      <c r="O395" s="38"/>
      <c r="P395" s="54" t="s">
        <v>306</v>
      </c>
      <c r="Q395" s="33" t="s">
        <v>2181</v>
      </c>
      <c r="R395" s="33" t="s">
        <v>2182</v>
      </c>
      <c r="S395" s="33" t="s">
        <v>24</v>
      </c>
      <c r="T395" s="37"/>
      <c r="U395" s="37"/>
    </row>
    <row r="396" spans="1:21" ht="17.25" customHeight="1">
      <c r="A396" s="32">
        <v>2023</v>
      </c>
      <c r="B396" s="32">
        <v>10</v>
      </c>
      <c r="C396" s="30" t="s">
        <v>14</v>
      </c>
      <c r="D396" s="105" t="s">
        <v>305</v>
      </c>
      <c r="E396" s="65" t="s">
        <v>96</v>
      </c>
      <c r="F396" s="65">
        <v>4014218902</v>
      </c>
      <c r="G396" s="33" t="s">
        <v>2186</v>
      </c>
      <c r="H396" s="33">
        <v>1200</v>
      </c>
      <c r="I396" s="85" t="s">
        <v>547</v>
      </c>
      <c r="J396" s="85">
        <v>36</v>
      </c>
      <c r="K396" s="85" t="s">
        <v>1314</v>
      </c>
      <c r="L396" s="36">
        <v>27833760</v>
      </c>
      <c r="M396" s="78" t="s">
        <v>1223</v>
      </c>
      <c r="N396" s="36"/>
      <c r="O396" s="36"/>
      <c r="P396" s="54" t="s">
        <v>306</v>
      </c>
      <c r="Q396" s="33" t="s">
        <v>2181</v>
      </c>
      <c r="R396" s="33" t="s">
        <v>2182</v>
      </c>
      <c r="S396" s="33" t="s">
        <v>24</v>
      </c>
      <c r="T396" s="35"/>
      <c r="U396" s="35"/>
    </row>
    <row r="397" spans="1:21" ht="17.25" customHeight="1">
      <c r="A397" s="32">
        <v>2023</v>
      </c>
      <c r="B397" s="32">
        <v>10</v>
      </c>
      <c r="C397" s="30" t="s">
        <v>14</v>
      </c>
      <c r="D397" s="73" t="s">
        <v>305</v>
      </c>
      <c r="E397" s="65" t="s">
        <v>96</v>
      </c>
      <c r="F397" s="65">
        <v>4014218902</v>
      </c>
      <c r="G397" s="30" t="s">
        <v>2186</v>
      </c>
      <c r="H397" s="30" t="s">
        <v>2190</v>
      </c>
      <c r="I397" s="78" t="s">
        <v>547</v>
      </c>
      <c r="J397" s="78">
        <v>2</v>
      </c>
      <c r="K397" s="78" t="s">
        <v>1547</v>
      </c>
      <c r="L397" s="36">
        <v>11991760</v>
      </c>
      <c r="M397" s="78" t="s">
        <v>1223</v>
      </c>
      <c r="N397" s="36"/>
      <c r="O397" s="36"/>
      <c r="P397" s="54" t="s">
        <v>306</v>
      </c>
      <c r="Q397" s="30" t="s">
        <v>2181</v>
      </c>
      <c r="R397" s="30" t="s">
        <v>2182</v>
      </c>
      <c r="S397" s="30" t="s">
        <v>24</v>
      </c>
      <c r="T397" s="35"/>
      <c r="U397" s="35"/>
    </row>
    <row r="398" spans="1:21" ht="17.25" customHeight="1">
      <c r="A398" s="32">
        <v>2023</v>
      </c>
      <c r="B398" s="32">
        <v>10</v>
      </c>
      <c r="C398" s="30" t="s">
        <v>14</v>
      </c>
      <c r="D398" s="73" t="s">
        <v>305</v>
      </c>
      <c r="E398" s="65" t="s">
        <v>50</v>
      </c>
      <c r="F398" s="65">
        <v>1111169701</v>
      </c>
      <c r="G398" s="30" t="s">
        <v>2191</v>
      </c>
      <c r="H398" s="33" t="s">
        <v>2192</v>
      </c>
      <c r="I398" s="85" t="s">
        <v>547</v>
      </c>
      <c r="J398" s="78">
        <v>2459</v>
      </c>
      <c r="K398" s="78" t="s">
        <v>1342</v>
      </c>
      <c r="L398" s="36">
        <v>67622500</v>
      </c>
      <c r="M398" s="36"/>
      <c r="N398" s="36"/>
      <c r="O398" s="36"/>
      <c r="P398" s="54" t="s">
        <v>306</v>
      </c>
      <c r="Q398" s="33" t="s">
        <v>2181</v>
      </c>
      <c r="R398" s="33" t="s">
        <v>2182</v>
      </c>
      <c r="S398" s="33" t="s">
        <v>24</v>
      </c>
      <c r="T398" s="35"/>
      <c r="U398" s="35"/>
    </row>
    <row r="399" spans="1:21" ht="17.25" customHeight="1">
      <c r="A399" s="32">
        <v>2023</v>
      </c>
      <c r="B399" s="32">
        <v>10</v>
      </c>
      <c r="C399" s="30" t="s">
        <v>14</v>
      </c>
      <c r="D399" s="73" t="s">
        <v>305</v>
      </c>
      <c r="E399" s="65" t="s">
        <v>50</v>
      </c>
      <c r="F399" s="65">
        <v>3012170201</v>
      </c>
      <c r="G399" s="30" t="s">
        <v>2193</v>
      </c>
      <c r="H399" s="33" t="s">
        <v>2194</v>
      </c>
      <c r="I399" s="85" t="s">
        <v>547</v>
      </c>
      <c r="J399" s="78">
        <v>3940</v>
      </c>
      <c r="K399" s="80" t="s">
        <v>105</v>
      </c>
      <c r="L399" s="36">
        <v>7880000</v>
      </c>
      <c r="M399" s="36"/>
      <c r="N399" s="36"/>
      <c r="O399" s="36"/>
      <c r="P399" s="54" t="s">
        <v>306</v>
      </c>
      <c r="Q399" s="33" t="s">
        <v>2181</v>
      </c>
      <c r="R399" s="33" t="s">
        <v>2182</v>
      </c>
      <c r="S399" s="33" t="s">
        <v>24</v>
      </c>
      <c r="T399" s="35"/>
      <c r="U399" s="35"/>
    </row>
    <row r="400" spans="1:21" ht="17.25" customHeight="1">
      <c r="A400" s="32">
        <v>2023</v>
      </c>
      <c r="B400" s="32">
        <v>11</v>
      </c>
      <c r="C400" s="30" t="s">
        <v>14</v>
      </c>
      <c r="D400" s="35" t="s">
        <v>2844</v>
      </c>
      <c r="E400" s="30" t="s">
        <v>96</v>
      </c>
      <c r="F400" s="30">
        <v>3010161901</v>
      </c>
      <c r="G400" s="30" t="s">
        <v>103</v>
      </c>
      <c r="H400" s="33" t="s">
        <v>2845</v>
      </c>
      <c r="I400" s="78" t="s">
        <v>2846</v>
      </c>
      <c r="J400" s="78">
        <v>112</v>
      </c>
      <c r="K400" s="78" t="s">
        <v>324</v>
      </c>
      <c r="L400" s="36">
        <v>112946000</v>
      </c>
      <c r="M400" s="36"/>
      <c r="N400" s="78"/>
      <c r="O400" s="78" t="s">
        <v>1223</v>
      </c>
      <c r="P400" s="54" t="s">
        <v>2831</v>
      </c>
      <c r="Q400" s="24" t="s">
        <v>2847</v>
      </c>
      <c r="R400" s="24" t="s">
        <v>2848</v>
      </c>
      <c r="S400" s="18"/>
      <c r="T400" s="176"/>
      <c r="U400" s="176"/>
    </row>
    <row r="401" spans="1:21" ht="17.25" customHeight="1">
      <c r="A401" s="32">
        <v>2023</v>
      </c>
      <c r="B401" s="32">
        <v>11</v>
      </c>
      <c r="C401" s="30" t="s">
        <v>14</v>
      </c>
      <c r="D401" s="35" t="s">
        <v>2844</v>
      </c>
      <c r="E401" s="30" t="s">
        <v>96</v>
      </c>
      <c r="F401" s="30">
        <v>3011150501</v>
      </c>
      <c r="G401" s="30" t="s">
        <v>90</v>
      </c>
      <c r="H401" s="33" t="s">
        <v>2849</v>
      </c>
      <c r="I401" s="78" t="s">
        <v>2846</v>
      </c>
      <c r="J401" s="78">
        <v>1018</v>
      </c>
      <c r="K401" s="78" t="s">
        <v>91</v>
      </c>
      <c r="L401" s="36">
        <v>87548000</v>
      </c>
      <c r="M401" s="36"/>
      <c r="N401" s="78" t="s">
        <v>1223</v>
      </c>
      <c r="O401" s="78"/>
      <c r="P401" s="54" t="s">
        <v>2831</v>
      </c>
      <c r="Q401" s="24" t="s">
        <v>2847</v>
      </c>
      <c r="R401" s="24" t="s">
        <v>2848</v>
      </c>
      <c r="S401" s="18"/>
      <c r="T401" s="176"/>
      <c r="U401" s="176"/>
    </row>
    <row r="402" spans="1:21" ht="17.25" customHeight="1">
      <c r="A402" s="27">
        <v>2023</v>
      </c>
      <c r="B402" s="27">
        <v>11</v>
      </c>
      <c r="C402" s="25" t="s">
        <v>15</v>
      </c>
      <c r="D402" s="176" t="s">
        <v>2850</v>
      </c>
      <c r="E402" s="25" t="s">
        <v>96</v>
      </c>
      <c r="F402" s="25">
        <v>5611210901</v>
      </c>
      <c r="G402" s="25" t="s">
        <v>2851</v>
      </c>
      <c r="H402" s="25" t="s">
        <v>2852</v>
      </c>
      <c r="I402" s="178" t="s">
        <v>119</v>
      </c>
      <c r="J402" s="178">
        <v>10</v>
      </c>
      <c r="K402" s="178" t="s">
        <v>358</v>
      </c>
      <c r="L402" s="196">
        <v>1991000</v>
      </c>
      <c r="M402" s="196"/>
      <c r="N402" s="78" t="s">
        <v>1223</v>
      </c>
      <c r="O402" s="196"/>
      <c r="P402" s="213" t="s">
        <v>2802</v>
      </c>
      <c r="Q402" s="18" t="s">
        <v>2810</v>
      </c>
      <c r="R402" s="18" t="s">
        <v>2811</v>
      </c>
      <c r="S402" s="18" t="s">
        <v>24</v>
      </c>
      <c r="T402" s="176"/>
      <c r="U402" s="176"/>
    </row>
    <row r="403" spans="1:21" ht="17.25" customHeight="1">
      <c r="A403" s="15">
        <v>2023</v>
      </c>
      <c r="B403" s="15">
        <v>11</v>
      </c>
      <c r="C403" s="33" t="s">
        <v>15</v>
      </c>
      <c r="D403" s="175" t="s">
        <v>2850</v>
      </c>
      <c r="E403" s="30" t="s">
        <v>96</v>
      </c>
      <c r="F403" s="18">
        <v>3911160501</v>
      </c>
      <c r="G403" s="18" t="s">
        <v>2853</v>
      </c>
      <c r="H403" s="18" t="s">
        <v>2854</v>
      </c>
      <c r="I403" s="180" t="s">
        <v>16</v>
      </c>
      <c r="J403" s="180">
        <v>20</v>
      </c>
      <c r="K403" s="180" t="s">
        <v>358</v>
      </c>
      <c r="L403" s="197">
        <v>10600000</v>
      </c>
      <c r="M403" s="38"/>
      <c r="N403" s="78" t="s">
        <v>1223</v>
      </c>
      <c r="O403" s="190"/>
      <c r="P403" s="168" t="s">
        <v>2802</v>
      </c>
      <c r="Q403" s="27" t="s">
        <v>2810</v>
      </c>
      <c r="R403" s="15" t="s">
        <v>2811</v>
      </c>
      <c r="S403" s="25" t="s">
        <v>24</v>
      </c>
      <c r="T403" s="175"/>
      <c r="U403" s="175"/>
    </row>
    <row r="404" spans="1:21" ht="17.25" customHeight="1">
      <c r="A404" s="15">
        <v>2023</v>
      </c>
      <c r="B404" s="15">
        <v>11</v>
      </c>
      <c r="C404" s="18" t="s">
        <v>15</v>
      </c>
      <c r="D404" s="175" t="s">
        <v>2855</v>
      </c>
      <c r="E404" s="25" t="s">
        <v>96</v>
      </c>
      <c r="F404" s="18">
        <v>3013170201</v>
      </c>
      <c r="G404" s="18" t="s">
        <v>2856</v>
      </c>
      <c r="H404" s="18" t="s">
        <v>2857</v>
      </c>
      <c r="I404" s="180" t="s">
        <v>16</v>
      </c>
      <c r="J404" s="180">
        <v>196</v>
      </c>
      <c r="K404" s="180" t="s">
        <v>105</v>
      </c>
      <c r="L404" s="197">
        <v>11054400</v>
      </c>
      <c r="M404" s="197"/>
      <c r="N404" s="78" t="s">
        <v>1223</v>
      </c>
      <c r="O404" s="197"/>
      <c r="P404" s="213" t="s">
        <v>2802</v>
      </c>
      <c r="Q404" s="25" t="s">
        <v>2858</v>
      </c>
      <c r="R404" s="18" t="s">
        <v>2859</v>
      </c>
      <c r="S404" s="25" t="s">
        <v>24</v>
      </c>
      <c r="T404" s="175"/>
      <c r="U404" s="175"/>
    </row>
    <row r="405" spans="1:21" ht="17.25" customHeight="1">
      <c r="A405" s="15">
        <v>2023</v>
      </c>
      <c r="B405" s="15">
        <v>11</v>
      </c>
      <c r="C405" s="18" t="s">
        <v>14</v>
      </c>
      <c r="D405" s="175" t="s">
        <v>2860</v>
      </c>
      <c r="E405" s="25" t="s">
        <v>96</v>
      </c>
      <c r="F405" s="18">
        <v>4014178203</v>
      </c>
      <c r="G405" s="18" t="s">
        <v>2861</v>
      </c>
      <c r="H405" s="18" t="s">
        <v>2862</v>
      </c>
      <c r="I405" s="180" t="s">
        <v>119</v>
      </c>
      <c r="J405" s="180">
        <v>87</v>
      </c>
      <c r="K405" s="180" t="s">
        <v>211</v>
      </c>
      <c r="L405" s="197">
        <v>27954900</v>
      </c>
      <c r="M405" s="197"/>
      <c r="N405" s="78" t="s">
        <v>1223</v>
      </c>
      <c r="O405" s="197"/>
      <c r="P405" s="168" t="s">
        <v>2863</v>
      </c>
      <c r="Q405" s="27" t="s">
        <v>2864</v>
      </c>
      <c r="R405" s="15" t="s">
        <v>2865</v>
      </c>
      <c r="S405" s="25" t="s">
        <v>24</v>
      </c>
      <c r="T405" s="175"/>
      <c r="U405" s="175"/>
    </row>
    <row r="406" spans="1:21" ht="17.25" customHeight="1">
      <c r="A406" s="27">
        <v>2023</v>
      </c>
      <c r="B406" s="27">
        <v>11</v>
      </c>
      <c r="C406" s="25" t="s">
        <v>14</v>
      </c>
      <c r="D406" s="176" t="s">
        <v>2860</v>
      </c>
      <c r="E406" s="25" t="s">
        <v>96</v>
      </c>
      <c r="F406" s="25">
        <v>3011159701</v>
      </c>
      <c r="G406" s="25" t="s">
        <v>111</v>
      </c>
      <c r="H406" s="25" t="s">
        <v>2866</v>
      </c>
      <c r="I406" s="178" t="s">
        <v>217</v>
      </c>
      <c r="J406" s="178">
        <v>290</v>
      </c>
      <c r="K406" s="178" t="s">
        <v>102</v>
      </c>
      <c r="L406" s="196">
        <v>24853000</v>
      </c>
      <c r="M406" s="196"/>
      <c r="N406" s="78" t="s">
        <v>1223</v>
      </c>
      <c r="O406" s="196"/>
      <c r="P406" s="162" t="s">
        <v>2863</v>
      </c>
      <c r="Q406" s="27" t="s">
        <v>2864</v>
      </c>
      <c r="R406" s="27" t="s">
        <v>2865</v>
      </c>
      <c r="S406" s="25" t="s">
        <v>24</v>
      </c>
      <c r="T406" s="176"/>
      <c r="U406" s="176"/>
    </row>
    <row r="407" spans="1:21" ht="17.25" customHeight="1">
      <c r="A407" s="27">
        <v>2023</v>
      </c>
      <c r="B407" s="27">
        <v>11</v>
      </c>
      <c r="C407" s="25" t="s">
        <v>14</v>
      </c>
      <c r="D407" s="176" t="s">
        <v>2860</v>
      </c>
      <c r="E407" s="25" t="s">
        <v>96</v>
      </c>
      <c r="F407" s="25">
        <v>3011159701</v>
      </c>
      <c r="G407" s="25" t="s">
        <v>111</v>
      </c>
      <c r="H407" s="25" t="s">
        <v>2867</v>
      </c>
      <c r="I407" s="178" t="s">
        <v>217</v>
      </c>
      <c r="J407" s="178">
        <v>615</v>
      </c>
      <c r="K407" s="178" t="s">
        <v>102</v>
      </c>
      <c r="L407" s="196">
        <v>62650050</v>
      </c>
      <c r="M407" s="196"/>
      <c r="N407" s="78" t="s">
        <v>1223</v>
      </c>
      <c r="O407" s="196"/>
      <c r="P407" s="162" t="s">
        <v>2863</v>
      </c>
      <c r="Q407" s="27" t="s">
        <v>2864</v>
      </c>
      <c r="R407" s="27" t="s">
        <v>2865</v>
      </c>
      <c r="S407" s="25" t="s">
        <v>24</v>
      </c>
      <c r="T407" s="176"/>
      <c r="U407" s="176"/>
    </row>
    <row r="408" spans="1:21" ht="17.25" customHeight="1">
      <c r="A408" s="65">
        <v>2023</v>
      </c>
      <c r="B408" s="65">
        <v>11</v>
      </c>
      <c r="C408" s="65" t="s">
        <v>592</v>
      </c>
      <c r="D408" s="105" t="s">
        <v>2195</v>
      </c>
      <c r="E408" s="83" t="s">
        <v>1266</v>
      </c>
      <c r="F408" s="124">
        <v>3011159201</v>
      </c>
      <c r="G408" s="83" t="s">
        <v>111</v>
      </c>
      <c r="H408" s="83" t="s">
        <v>2196</v>
      </c>
      <c r="I408" s="84" t="s">
        <v>2197</v>
      </c>
      <c r="J408" s="106">
        <v>948</v>
      </c>
      <c r="K408" s="84" t="s">
        <v>2198</v>
      </c>
      <c r="L408" s="84">
        <v>62487812</v>
      </c>
      <c r="M408" s="80"/>
      <c r="N408" s="78" t="s">
        <v>1223</v>
      </c>
      <c r="O408" s="80"/>
      <c r="P408" s="62" t="s">
        <v>1224</v>
      </c>
      <c r="Q408" s="61" t="s">
        <v>2199</v>
      </c>
      <c r="R408" s="61" t="s">
        <v>2200</v>
      </c>
      <c r="S408" s="65" t="s">
        <v>552</v>
      </c>
      <c r="T408" s="65"/>
      <c r="U408" s="65"/>
    </row>
    <row r="409" spans="1:21" ht="17.25" customHeight="1">
      <c r="A409" s="83">
        <v>2023</v>
      </c>
      <c r="B409" s="83">
        <v>11</v>
      </c>
      <c r="C409" s="83" t="s">
        <v>592</v>
      </c>
      <c r="D409" s="105" t="s">
        <v>2195</v>
      </c>
      <c r="E409" s="83" t="s">
        <v>1266</v>
      </c>
      <c r="F409" s="124">
        <v>3011159201</v>
      </c>
      <c r="G409" s="83" t="s">
        <v>111</v>
      </c>
      <c r="H409" s="83" t="s">
        <v>2201</v>
      </c>
      <c r="I409" s="84" t="s">
        <v>2197</v>
      </c>
      <c r="J409" s="106">
        <v>285</v>
      </c>
      <c r="K409" s="84" t="s">
        <v>2198</v>
      </c>
      <c r="L409" s="84">
        <v>16028992</v>
      </c>
      <c r="M409" s="84"/>
      <c r="N409" s="78" t="s">
        <v>1223</v>
      </c>
      <c r="O409" s="84"/>
      <c r="P409" s="130" t="s">
        <v>1224</v>
      </c>
      <c r="Q409" s="82" t="s">
        <v>2199</v>
      </c>
      <c r="R409" s="82" t="s">
        <v>2200</v>
      </c>
      <c r="S409" s="83" t="s">
        <v>552</v>
      </c>
      <c r="T409" s="83"/>
      <c r="U409" s="83"/>
    </row>
    <row r="410" spans="1:21" ht="17.25" customHeight="1">
      <c r="A410" s="65">
        <v>2023</v>
      </c>
      <c r="B410" s="65">
        <v>11</v>
      </c>
      <c r="C410" s="65" t="s">
        <v>592</v>
      </c>
      <c r="D410" s="73" t="s">
        <v>2202</v>
      </c>
      <c r="E410" s="65" t="s">
        <v>1266</v>
      </c>
      <c r="F410" s="79">
        <v>3011159201</v>
      </c>
      <c r="G410" s="65" t="s">
        <v>2203</v>
      </c>
      <c r="H410" s="65" t="s">
        <v>2201</v>
      </c>
      <c r="I410" s="80" t="s">
        <v>2197</v>
      </c>
      <c r="J410" s="81">
        <v>190</v>
      </c>
      <c r="K410" s="80" t="s">
        <v>2198</v>
      </c>
      <c r="L410" s="80">
        <v>9981108</v>
      </c>
      <c r="M410" s="80"/>
      <c r="N410" s="78" t="s">
        <v>1223</v>
      </c>
      <c r="O410" s="80"/>
      <c r="P410" s="62" t="s">
        <v>1224</v>
      </c>
      <c r="Q410" s="61" t="s">
        <v>2199</v>
      </c>
      <c r="R410" s="61" t="s">
        <v>2200</v>
      </c>
      <c r="S410" s="65" t="s">
        <v>552</v>
      </c>
      <c r="T410" s="65"/>
      <c r="U410" s="65"/>
    </row>
    <row r="411" spans="1:21" ht="17.25" customHeight="1">
      <c r="A411" s="65">
        <v>2023</v>
      </c>
      <c r="B411" s="65">
        <v>11</v>
      </c>
      <c r="C411" s="65" t="s">
        <v>592</v>
      </c>
      <c r="D411" s="73" t="s">
        <v>2204</v>
      </c>
      <c r="E411" s="65" t="s">
        <v>96</v>
      </c>
      <c r="F411" s="79">
        <v>3015200101</v>
      </c>
      <c r="G411" s="65" t="s">
        <v>2205</v>
      </c>
      <c r="H411" s="65" t="s">
        <v>2206</v>
      </c>
      <c r="I411" s="80" t="s">
        <v>1267</v>
      </c>
      <c r="J411" s="81">
        <v>300</v>
      </c>
      <c r="K411" s="80" t="s">
        <v>1314</v>
      </c>
      <c r="L411" s="80">
        <v>41610000</v>
      </c>
      <c r="M411" s="80"/>
      <c r="N411" s="78" t="s">
        <v>1223</v>
      </c>
      <c r="O411" s="80"/>
      <c r="P411" s="62" t="s">
        <v>1224</v>
      </c>
      <c r="Q411" s="61" t="s">
        <v>2207</v>
      </c>
      <c r="R411" s="61" t="s">
        <v>2208</v>
      </c>
      <c r="S411" s="83" t="s">
        <v>552</v>
      </c>
      <c r="T411" s="65"/>
      <c r="U411" s="65"/>
    </row>
    <row r="412" spans="1:21" ht="17.25" customHeight="1">
      <c r="A412" s="24">
        <v>2023</v>
      </c>
      <c r="B412" s="24">
        <v>11</v>
      </c>
      <c r="C412" s="33" t="s">
        <v>14</v>
      </c>
      <c r="D412" s="34" t="s">
        <v>2209</v>
      </c>
      <c r="E412" s="33" t="s">
        <v>676</v>
      </c>
      <c r="F412" s="33" t="s">
        <v>2210</v>
      </c>
      <c r="G412" s="33" t="s">
        <v>2211</v>
      </c>
      <c r="H412" s="33" t="s">
        <v>2212</v>
      </c>
      <c r="I412" s="85" t="s">
        <v>1306</v>
      </c>
      <c r="J412" s="85">
        <v>1</v>
      </c>
      <c r="K412" s="85" t="s">
        <v>1336</v>
      </c>
      <c r="L412" s="38">
        <v>4376740000</v>
      </c>
      <c r="M412" s="85"/>
      <c r="N412" s="85"/>
      <c r="O412" s="85"/>
      <c r="P412" s="54" t="s">
        <v>1008</v>
      </c>
      <c r="Q412" s="24" t="s">
        <v>1009</v>
      </c>
      <c r="R412" s="24" t="s">
        <v>1010</v>
      </c>
      <c r="S412" s="33" t="s">
        <v>24</v>
      </c>
      <c r="T412" s="37"/>
      <c r="U412" s="37" t="s">
        <v>2213</v>
      </c>
    </row>
    <row r="413" spans="1:21" ht="17.25" customHeight="1" thickBot="1">
      <c r="A413" s="24">
        <v>2023</v>
      </c>
      <c r="B413" s="24">
        <v>11</v>
      </c>
      <c r="C413" s="33" t="s">
        <v>14</v>
      </c>
      <c r="D413" s="34" t="s">
        <v>2214</v>
      </c>
      <c r="E413" s="33" t="s">
        <v>51</v>
      </c>
      <c r="F413" s="33" t="s">
        <v>2210</v>
      </c>
      <c r="G413" s="33" t="s">
        <v>2215</v>
      </c>
      <c r="H413" s="33" t="s">
        <v>2216</v>
      </c>
      <c r="I413" s="85" t="s">
        <v>2217</v>
      </c>
      <c r="J413" s="85">
        <v>192</v>
      </c>
      <c r="K413" s="85" t="s">
        <v>1314</v>
      </c>
      <c r="L413" s="38">
        <v>212494540</v>
      </c>
      <c r="M413" s="85" t="s">
        <v>1223</v>
      </c>
      <c r="N413" s="85"/>
      <c r="O413" s="85"/>
      <c r="P413" s="54" t="s">
        <v>1326</v>
      </c>
      <c r="Q413" s="24" t="s">
        <v>1327</v>
      </c>
      <c r="R413" s="24" t="s">
        <v>1328</v>
      </c>
      <c r="S413" s="33" t="s">
        <v>24</v>
      </c>
      <c r="T413" s="37"/>
      <c r="U413" s="37"/>
    </row>
    <row r="414" spans="1:21" ht="17.25" customHeight="1" thickTop="1">
      <c r="A414" s="32">
        <v>2023</v>
      </c>
      <c r="B414" s="32">
        <v>11</v>
      </c>
      <c r="C414" s="30" t="s">
        <v>14</v>
      </c>
      <c r="D414" s="29" t="s">
        <v>2218</v>
      </c>
      <c r="E414" s="30" t="s">
        <v>52</v>
      </c>
      <c r="F414" s="30" t="s">
        <v>2210</v>
      </c>
      <c r="G414" s="30" t="s">
        <v>2219</v>
      </c>
      <c r="H414" s="125" t="s">
        <v>2220</v>
      </c>
      <c r="I414" s="78" t="s">
        <v>1332</v>
      </c>
      <c r="J414" s="78">
        <v>87</v>
      </c>
      <c r="K414" s="78" t="s">
        <v>1235</v>
      </c>
      <c r="L414" s="36">
        <v>510777360</v>
      </c>
      <c r="M414" s="85"/>
      <c r="N414" s="182"/>
      <c r="O414" s="182"/>
      <c r="P414" s="54" t="s">
        <v>1326</v>
      </c>
      <c r="Q414" s="32" t="s">
        <v>1327</v>
      </c>
      <c r="R414" s="32" t="s">
        <v>1328</v>
      </c>
      <c r="S414" s="30" t="s">
        <v>44</v>
      </c>
      <c r="T414" s="35"/>
      <c r="U414" s="35" t="s">
        <v>2221</v>
      </c>
    </row>
    <row r="415" spans="1:21" ht="17.25" customHeight="1">
      <c r="A415" s="32">
        <v>2023</v>
      </c>
      <c r="B415" s="30">
        <v>11</v>
      </c>
      <c r="C415" s="30" t="s">
        <v>592</v>
      </c>
      <c r="D415" s="34" t="s">
        <v>2222</v>
      </c>
      <c r="E415" s="33" t="s">
        <v>52</v>
      </c>
      <c r="F415" s="33">
        <v>3912110301</v>
      </c>
      <c r="G415" s="33" t="s">
        <v>1334</v>
      </c>
      <c r="H415" s="33" t="s">
        <v>1335</v>
      </c>
      <c r="I415" s="85" t="s">
        <v>620</v>
      </c>
      <c r="J415" s="85">
        <v>1</v>
      </c>
      <c r="K415" s="85" t="s">
        <v>1336</v>
      </c>
      <c r="L415" s="38">
        <v>120000000</v>
      </c>
      <c r="M415" s="78"/>
      <c r="N415" s="78"/>
      <c r="O415" s="78"/>
      <c r="P415" s="54" t="s">
        <v>1337</v>
      </c>
      <c r="Q415" s="24" t="s">
        <v>2223</v>
      </c>
      <c r="R415" s="24" t="s">
        <v>2224</v>
      </c>
      <c r="S415" s="33" t="s">
        <v>24</v>
      </c>
      <c r="T415" s="35"/>
      <c r="U415" s="35" t="s">
        <v>70</v>
      </c>
    </row>
    <row r="416" spans="1:21" ht="17.25" customHeight="1">
      <c r="A416" s="32">
        <v>2023</v>
      </c>
      <c r="B416" s="32">
        <v>11</v>
      </c>
      <c r="C416" s="30" t="s">
        <v>540</v>
      </c>
      <c r="D416" s="34" t="s">
        <v>2225</v>
      </c>
      <c r="E416" s="33" t="s">
        <v>1266</v>
      </c>
      <c r="F416" s="33" t="s">
        <v>2226</v>
      </c>
      <c r="G416" s="37" t="s">
        <v>2227</v>
      </c>
      <c r="H416" s="33" t="s">
        <v>2228</v>
      </c>
      <c r="I416" s="38" t="s">
        <v>2229</v>
      </c>
      <c r="J416" s="38">
        <v>5</v>
      </c>
      <c r="K416" s="38" t="s">
        <v>1239</v>
      </c>
      <c r="L416" s="38">
        <v>42790000</v>
      </c>
      <c r="M416" s="78"/>
      <c r="N416" s="78" t="s">
        <v>1223</v>
      </c>
      <c r="O416" s="36"/>
      <c r="P416" s="54" t="s">
        <v>594</v>
      </c>
      <c r="Q416" s="24" t="s">
        <v>2230</v>
      </c>
      <c r="R416" s="24" t="s">
        <v>2231</v>
      </c>
      <c r="S416" s="33" t="s">
        <v>24</v>
      </c>
      <c r="T416" s="35"/>
      <c r="U416" s="35"/>
    </row>
    <row r="417" spans="1:21" ht="17.25" customHeight="1">
      <c r="A417" s="32">
        <v>2023</v>
      </c>
      <c r="B417" s="32">
        <v>11</v>
      </c>
      <c r="C417" s="30" t="s">
        <v>540</v>
      </c>
      <c r="D417" s="34" t="s">
        <v>2232</v>
      </c>
      <c r="E417" s="33" t="s">
        <v>1266</v>
      </c>
      <c r="F417" s="30" t="s">
        <v>2226</v>
      </c>
      <c r="G417" s="35" t="s">
        <v>2227</v>
      </c>
      <c r="H417" s="30" t="s">
        <v>2228</v>
      </c>
      <c r="I417" s="36" t="s">
        <v>2229</v>
      </c>
      <c r="J417" s="36">
        <v>6</v>
      </c>
      <c r="K417" s="36" t="s">
        <v>1239</v>
      </c>
      <c r="L417" s="36">
        <v>51348000</v>
      </c>
      <c r="M417" s="78"/>
      <c r="N417" s="78" t="s">
        <v>1223</v>
      </c>
      <c r="O417" s="36"/>
      <c r="P417" s="54" t="s">
        <v>594</v>
      </c>
      <c r="Q417" s="24" t="s">
        <v>2233</v>
      </c>
      <c r="R417" s="24" t="s">
        <v>2234</v>
      </c>
      <c r="S417" s="33" t="s">
        <v>552</v>
      </c>
      <c r="T417" s="35"/>
      <c r="U417" s="35"/>
    </row>
    <row r="418" spans="1:21" ht="17.25" customHeight="1">
      <c r="A418" s="24">
        <v>2023</v>
      </c>
      <c r="B418" s="24">
        <v>11</v>
      </c>
      <c r="C418" s="33" t="s">
        <v>15</v>
      </c>
      <c r="D418" s="34" t="s">
        <v>2235</v>
      </c>
      <c r="E418" s="33" t="s">
        <v>96</v>
      </c>
      <c r="F418" s="33">
        <v>3011150501</v>
      </c>
      <c r="G418" s="33" t="s">
        <v>1228</v>
      </c>
      <c r="H418" s="33" t="s">
        <v>1539</v>
      </c>
      <c r="I418" s="38" t="s">
        <v>1160</v>
      </c>
      <c r="J418" s="38">
        <v>1</v>
      </c>
      <c r="K418" s="38" t="s">
        <v>1336</v>
      </c>
      <c r="L418" s="38">
        <v>42823344</v>
      </c>
      <c r="M418" s="85"/>
      <c r="N418" s="85" t="s">
        <v>1223</v>
      </c>
      <c r="O418" s="85"/>
      <c r="P418" s="54" t="s">
        <v>1029</v>
      </c>
      <c r="Q418" s="24" t="s">
        <v>1030</v>
      </c>
      <c r="R418" s="24" t="s">
        <v>1031</v>
      </c>
      <c r="S418" s="33" t="s">
        <v>24</v>
      </c>
      <c r="T418" s="37"/>
      <c r="U418" s="37"/>
    </row>
    <row r="419" spans="1:21" ht="17.25" customHeight="1">
      <c r="A419" s="24">
        <v>2023</v>
      </c>
      <c r="B419" s="24">
        <v>11</v>
      </c>
      <c r="C419" s="33" t="s">
        <v>15</v>
      </c>
      <c r="D419" s="34" t="s">
        <v>2236</v>
      </c>
      <c r="E419" s="33" t="s">
        <v>96</v>
      </c>
      <c r="F419" s="33">
        <v>3010161901</v>
      </c>
      <c r="G419" s="33" t="s">
        <v>1346</v>
      </c>
      <c r="H419" s="37" t="s">
        <v>2237</v>
      </c>
      <c r="I419" s="38" t="s">
        <v>1160</v>
      </c>
      <c r="J419" s="38">
        <v>1</v>
      </c>
      <c r="K419" s="38" t="s">
        <v>1336</v>
      </c>
      <c r="L419" s="38">
        <v>137321100</v>
      </c>
      <c r="M419" s="85"/>
      <c r="N419" s="85"/>
      <c r="O419" s="85" t="s">
        <v>1223</v>
      </c>
      <c r="P419" s="54" t="s">
        <v>1029</v>
      </c>
      <c r="Q419" s="24" t="s">
        <v>1030</v>
      </c>
      <c r="R419" s="24" t="s">
        <v>1031</v>
      </c>
      <c r="S419" s="33" t="s">
        <v>24</v>
      </c>
      <c r="T419" s="37"/>
      <c r="U419" s="37"/>
    </row>
    <row r="420" spans="1:21" ht="17.25" customHeight="1">
      <c r="A420" s="24">
        <v>2023</v>
      </c>
      <c r="B420" s="24">
        <v>11</v>
      </c>
      <c r="C420" s="33" t="s">
        <v>15</v>
      </c>
      <c r="D420" s="34" t="s">
        <v>2238</v>
      </c>
      <c r="E420" s="33" t="s">
        <v>1266</v>
      </c>
      <c r="F420" s="33">
        <v>3014150301</v>
      </c>
      <c r="G420" s="33" t="s">
        <v>2239</v>
      </c>
      <c r="H420" s="37" t="s">
        <v>2240</v>
      </c>
      <c r="I420" s="38" t="s">
        <v>2241</v>
      </c>
      <c r="J420" s="38">
        <v>1</v>
      </c>
      <c r="K420" s="38" t="s">
        <v>1336</v>
      </c>
      <c r="L420" s="38">
        <v>20148240</v>
      </c>
      <c r="M420" s="85"/>
      <c r="N420" s="78" t="s">
        <v>1223</v>
      </c>
      <c r="O420" s="85"/>
      <c r="P420" s="54" t="s">
        <v>1029</v>
      </c>
      <c r="Q420" s="24" t="s">
        <v>1030</v>
      </c>
      <c r="R420" s="24" t="s">
        <v>1031</v>
      </c>
      <c r="S420" s="33" t="s">
        <v>24</v>
      </c>
      <c r="T420" s="37"/>
      <c r="U420" s="37"/>
    </row>
    <row r="421" spans="1:21" ht="17.25" customHeight="1">
      <c r="A421" s="24">
        <v>2023</v>
      </c>
      <c r="B421" s="24">
        <v>11</v>
      </c>
      <c r="C421" s="33" t="s">
        <v>15</v>
      </c>
      <c r="D421" s="34" t="s">
        <v>2242</v>
      </c>
      <c r="E421" s="33" t="s">
        <v>1266</v>
      </c>
      <c r="F421" s="33">
        <v>3013150202</v>
      </c>
      <c r="G421" s="33" t="s">
        <v>2154</v>
      </c>
      <c r="H421" s="37" t="s">
        <v>1410</v>
      </c>
      <c r="I421" s="38" t="s">
        <v>547</v>
      </c>
      <c r="J421" s="38">
        <v>1</v>
      </c>
      <c r="K421" s="38" t="s">
        <v>1336</v>
      </c>
      <c r="L421" s="38">
        <v>15500000</v>
      </c>
      <c r="M421" s="85"/>
      <c r="N421" s="78" t="s">
        <v>1223</v>
      </c>
      <c r="O421" s="85"/>
      <c r="P421" s="54" t="s">
        <v>1029</v>
      </c>
      <c r="Q421" s="24" t="s">
        <v>1030</v>
      </c>
      <c r="R421" s="24" t="s">
        <v>1031</v>
      </c>
      <c r="S421" s="33" t="s">
        <v>24</v>
      </c>
      <c r="T421" s="37"/>
      <c r="U421" s="37"/>
    </row>
    <row r="422" spans="1:21" ht="17.25" customHeight="1">
      <c r="A422" s="24">
        <v>2023</v>
      </c>
      <c r="B422" s="24">
        <v>11</v>
      </c>
      <c r="C422" s="33" t="s">
        <v>15</v>
      </c>
      <c r="D422" s="34" t="s">
        <v>2243</v>
      </c>
      <c r="E422" s="33" t="s">
        <v>1266</v>
      </c>
      <c r="F422" s="33">
        <v>3013150201</v>
      </c>
      <c r="G422" s="33" t="s">
        <v>1656</v>
      </c>
      <c r="H422" s="37" t="s">
        <v>2244</v>
      </c>
      <c r="I422" s="38" t="s">
        <v>547</v>
      </c>
      <c r="J422" s="38">
        <v>1</v>
      </c>
      <c r="K422" s="38" t="s">
        <v>1336</v>
      </c>
      <c r="L422" s="38">
        <v>14300000</v>
      </c>
      <c r="M422" s="85"/>
      <c r="N422" s="78" t="s">
        <v>1223</v>
      </c>
      <c r="O422" s="85"/>
      <c r="P422" s="54" t="s">
        <v>1029</v>
      </c>
      <c r="Q422" s="24" t="s">
        <v>1030</v>
      </c>
      <c r="R422" s="24" t="s">
        <v>1031</v>
      </c>
      <c r="S422" s="33" t="s">
        <v>24</v>
      </c>
      <c r="T422" s="37"/>
      <c r="U422" s="37"/>
    </row>
    <row r="423" spans="1:21" ht="17.25" customHeight="1">
      <c r="A423" s="24">
        <v>2023</v>
      </c>
      <c r="B423" s="24">
        <v>11</v>
      </c>
      <c r="C423" s="33" t="s">
        <v>15</v>
      </c>
      <c r="D423" s="34" t="s">
        <v>2245</v>
      </c>
      <c r="E423" s="30" t="s">
        <v>1266</v>
      </c>
      <c r="F423" s="33">
        <v>3013170403</v>
      </c>
      <c r="G423" s="33" t="s">
        <v>2246</v>
      </c>
      <c r="H423" s="37" t="s">
        <v>2247</v>
      </c>
      <c r="I423" s="38" t="s">
        <v>547</v>
      </c>
      <c r="J423" s="38">
        <v>1</v>
      </c>
      <c r="K423" s="38" t="s">
        <v>1336</v>
      </c>
      <c r="L423" s="38">
        <v>64700000</v>
      </c>
      <c r="M423" s="85"/>
      <c r="N423" s="78" t="s">
        <v>1223</v>
      </c>
      <c r="O423" s="85"/>
      <c r="P423" s="54" t="s">
        <v>1029</v>
      </c>
      <c r="Q423" s="24" t="s">
        <v>1030</v>
      </c>
      <c r="R423" s="24" t="s">
        <v>1031</v>
      </c>
      <c r="S423" s="33" t="s">
        <v>24</v>
      </c>
      <c r="T423" s="35"/>
      <c r="U423" s="35"/>
    </row>
    <row r="424" spans="1:21" ht="17.25" customHeight="1">
      <c r="A424" s="32">
        <v>2023</v>
      </c>
      <c r="B424" s="32">
        <v>11</v>
      </c>
      <c r="C424" s="30" t="s">
        <v>15</v>
      </c>
      <c r="D424" s="29" t="s">
        <v>1434</v>
      </c>
      <c r="E424" s="30" t="s">
        <v>96</v>
      </c>
      <c r="F424" s="30">
        <v>4014168801</v>
      </c>
      <c r="G424" s="30" t="s">
        <v>2248</v>
      </c>
      <c r="H424" s="30" t="s">
        <v>2249</v>
      </c>
      <c r="I424" s="78" t="s">
        <v>1439</v>
      </c>
      <c r="J424" s="36">
        <v>5</v>
      </c>
      <c r="K424" s="78" t="s">
        <v>1440</v>
      </c>
      <c r="L424" s="36">
        <v>29105000</v>
      </c>
      <c r="M424" s="38"/>
      <c r="N424" s="78" t="s">
        <v>1223</v>
      </c>
      <c r="O424" s="36"/>
      <c r="P424" s="54" t="s">
        <v>1430</v>
      </c>
      <c r="Q424" s="24" t="s">
        <v>1431</v>
      </c>
      <c r="R424" s="24" t="s">
        <v>1432</v>
      </c>
      <c r="S424" s="33" t="s">
        <v>24</v>
      </c>
      <c r="T424" s="35"/>
      <c r="U424" s="35"/>
    </row>
    <row r="425" spans="1:21" ht="17.25" customHeight="1">
      <c r="A425" s="32">
        <v>2023</v>
      </c>
      <c r="B425" s="32">
        <v>11</v>
      </c>
      <c r="C425" s="30" t="s">
        <v>15</v>
      </c>
      <c r="D425" s="29" t="s">
        <v>1434</v>
      </c>
      <c r="E425" s="30" t="s">
        <v>96</v>
      </c>
      <c r="F425" s="30">
        <v>4014169401</v>
      </c>
      <c r="G425" s="30" t="s">
        <v>2250</v>
      </c>
      <c r="H425" s="30" t="s">
        <v>2251</v>
      </c>
      <c r="I425" s="78" t="s">
        <v>1439</v>
      </c>
      <c r="J425" s="36">
        <v>5</v>
      </c>
      <c r="K425" s="78" t="s">
        <v>1440</v>
      </c>
      <c r="L425" s="36">
        <v>46605000</v>
      </c>
      <c r="M425" s="38"/>
      <c r="N425" s="78" t="s">
        <v>1223</v>
      </c>
      <c r="O425" s="36"/>
      <c r="P425" s="54" t="s">
        <v>1430</v>
      </c>
      <c r="Q425" s="24" t="s">
        <v>1431</v>
      </c>
      <c r="R425" s="24" t="s">
        <v>1432</v>
      </c>
      <c r="S425" s="33" t="s">
        <v>24</v>
      </c>
      <c r="T425" s="35"/>
      <c r="U425" s="35"/>
    </row>
    <row r="426" spans="1:21" ht="17.25" customHeight="1">
      <c r="A426" s="24">
        <v>2023</v>
      </c>
      <c r="B426" s="24">
        <v>11</v>
      </c>
      <c r="C426" s="33" t="s">
        <v>15</v>
      </c>
      <c r="D426" s="34" t="s">
        <v>1434</v>
      </c>
      <c r="E426" s="33" t="s">
        <v>96</v>
      </c>
      <c r="F426" s="33">
        <v>4014231201</v>
      </c>
      <c r="G426" s="33" t="s">
        <v>1459</v>
      </c>
      <c r="H426" s="33" t="s">
        <v>2252</v>
      </c>
      <c r="I426" s="85" t="s">
        <v>1439</v>
      </c>
      <c r="J426" s="38">
        <v>7</v>
      </c>
      <c r="K426" s="85" t="s">
        <v>1654</v>
      </c>
      <c r="L426" s="38">
        <v>13080000</v>
      </c>
      <c r="M426" s="38"/>
      <c r="N426" s="78" t="s">
        <v>1223</v>
      </c>
      <c r="O426" s="38"/>
      <c r="P426" s="54" t="s">
        <v>1430</v>
      </c>
      <c r="Q426" s="24" t="s">
        <v>1431</v>
      </c>
      <c r="R426" s="24" t="s">
        <v>1432</v>
      </c>
      <c r="S426" s="33" t="s">
        <v>24</v>
      </c>
      <c r="T426" s="37"/>
      <c r="U426" s="37"/>
    </row>
    <row r="427" spans="1:21" ht="17.25" customHeight="1">
      <c r="A427" s="32">
        <v>2023</v>
      </c>
      <c r="B427" s="32">
        <v>11</v>
      </c>
      <c r="C427" s="30" t="s">
        <v>14</v>
      </c>
      <c r="D427" s="29" t="s">
        <v>2253</v>
      </c>
      <c r="E427" s="33" t="s">
        <v>96</v>
      </c>
      <c r="F427" s="83">
        <v>3015190101</v>
      </c>
      <c r="G427" s="30" t="s">
        <v>2254</v>
      </c>
      <c r="H427" s="35" t="s">
        <v>2255</v>
      </c>
      <c r="I427" s="36" t="s">
        <v>547</v>
      </c>
      <c r="J427" s="104">
        <v>46.8</v>
      </c>
      <c r="K427" s="87" t="s">
        <v>1421</v>
      </c>
      <c r="L427" s="36">
        <v>14601581</v>
      </c>
      <c r="M427" s="38"/>
      <c r="N427" s="78" t="s">
        <v>1223</v>
      </c>
      <c r="O427" s="36"/>
      <c r="P427" s="54" t="s">
        <v>1466</v>
      </c>
      <c r="Q427" s="24" t="s">
        <v>1467</v>
      </c>
      <c r="R427" s="24" t="s">
        <v>1468</v>
      </c>
      <c r="S427" s="33" t="s">
        <v>24</v>
      </c>
      <c r="T427" s="35"/>
      <c r="U427" s="35"/>
    </row>
    <row r="428" spans="1:21" ht="17.25" customHeight="1">
      <c r="A428" s="32">
        <v>2023</v>
      </c>
      <c r="B428" s="32">
        <v>11</v>
      </c>
      <c r="C428" s="30" t="s">
        <v>14</v>
      </c>
      <c r="D428" s="29" t="s">
        <v>1504</v>
      </c>
      <c r="E428" s="33" t="s">
        <v>96</v>
      </c>
      <c r="F428" s="33">
        <v>4014162001</v>
      </c>
      <c r="G428" s="30" t="s">
        <v>2256</v>
      </c>
      <c r="H428" s="126">
        <v>1650</v>
      </c>
      <c r="I428" s="36" t="s">
        <v>230</v>
      </c>
      <c r="J428" s="36">
        <v>2</v>
      </c>
      <c r="K428" s="36" t="s">
        <v>93</v>
      </c>
      <c r="L428" s="36">
        <v>58211000</v>
      </c>
      <c r="M428" s="38"/>
      <c r="N428" s="78" t="s">
        <v>1223</v>
      </c>
      <c r="O428" s="78"/>
      <c r="P428" s="54" t="s">
        <v>184</v>
      </c>
      <c r="Q428" s="24" t="s">
        <v>1506</v>
      </c>
      <c r="R428" s="24" t="s">
        <v>1507</v>
      </c>
      <c r="S428" s="33" t="s">
        <v>24</v>
      </c>
      <c r="T428" s="35"/>
      <c r="U428" s="35"/>
    </row>
    <row r="429" spans="1:21" ht="17.25" customHeight="1">
      <c r="A429" s="32">
        <v>2023</v>
      </c>
      <c r="B429" s="32">
        <v>11</v>
      </c>
      <c r="C429" s="30" t="s">
        <v>14</v>
      </c>
      <c r="D429" s="29" t="s">
        <v>1504</v>
      </c>
      <c r="E429" s="113" t="s">
        <v>96</v>
      </c>
      <c r="F429" s="33">
        <v>3010161901</v>
      </c>
      <c r="G429" s="30" t="s">
        <v>103</v>
      </c>
      <c r="H429" s="35" t="s">
        <v>2257</v>
      </c>
      <c r="I429" s="36" t="s">
        <v>16</v>
      </c>
      <c r="J429" s="36">
        <v>70</v>
      </c>
      <c r="K429" s="36" t="s">
        <v>102</v>
      </c>
      <c r="L429" s="36">
        <v>67980000</v>
      </c>
      <c r="M429" s="38"/>
      <c r="N429" s="190"/>
      <c r="O429" s="78" t="s">
        <v>1223</v>
      </c>
      <c r="P429" s="54" t="s">
        <v>184</v>
      </c>
      <c r="Q429" s="24" t="s">
        <v>1506</v>
      </c>
      <c r="R429" s="24" t="s">
        <v>1507</v>
      </c>
      <c r="S429" s="33" t="s">
        <v>24</v>
      </c>
      <c r="T429" s="35"/>
      <c r="U429" s="35"/>
    </row>
    <row r="430" spans="1:21" ht="17.25" customHeight="1">
      <c r="A430" s="95">
        <v>2023</v>
      </c>
      <c r="B430" s="95">
        <v>11</v>
      </c>
      <c r="C430" s="96" t="s">
        <v>15</v>
      </c>
      <c r="D430" s="127" t="s">
        <v>2258</v>
      </c>
      <c r="E430" s="96" t="s">
        <v>96</v>
      </c>
      <c r="F430" s="90">
        <v>4014178601</v>
      </c>
      <c r="G430" s="96" t="s">
        <v>2259</v>
      </c>
      <c r="H430" s="128" t="s">
        <v>2260</v>
      </c>
      <c r="I430" s="98" t="s">
        <v>2261</v>
      </c>
      <c r="J430" s="98">
        <v>70</v>
      </c>
      <c r="K430" s="98" t="s">
        <v>1654</v>
      </c>
      <c r="L430" s="98">
        <v>22000000</v>
      </c>
      <c r="M430" s="93"/>
      <c r="N430" s="78" t="s">
        <v>1223</v>
      </c>
      <c r="O430" s="99"/>
      <c r="P430" s="214" t="s">
        <v>1059</v>
      </c>
      <c r="Q430" s="89" t="s">
        <v>1060</v>
      </c>
      <c r="R430" s="89" t="s">
        <v>1061</v>
      </c>
      <c r="S430" s="90" t="s">
        <v>24</v>
      </c>
      <c r="T430" s="100"/>
      <c r="U430" s="100"/>
    </row>
    <row r="431" spans="1:21" ht="17.25" customHeight="1">
      <c r="A431" s="89">
        <v>2023</v>
      </c>
      <c r="B431" s="89">
        <v>11</v>
      </c>
      <c r="C431" s="90" t="s">
        <v>15</v>
      </c>
      <c r="D431" s="91" t="s">
        <v>2262</v>
      </c>
      <c r="E431" s="90" t="s">
        <v>96</v>
      </c>
      <c r="F431" s="90">
        <v>4014219702</v>
      </c>
      <c r="G431" s="90" t="s">
        <v>1717</v>
      </c>
      <c r="H431" s="90" t="s">
        <v>2263</v>
      </c>
      <c r="I431" s="92" t="s">
        <v>2264</v>
      </c>
      <c r="J431" s="92">
        <v>6000</v>
      </c>
      <c r="K431" s="92" t="s">
        <v>1314</v>
      </c>
      <c r="L431" s="92">
        <v>28000000</v>
      </c>
      <c r="M431" s="93"/>
      <c r="N431" s="78" t="s">
        <v>1223</v>
      </c>
      <c r="O431" s="93"/>
      <c r="P431" s="214" t="s">
        <v>1059</v>
      </c>
      <c r="Q431" s="89" t="s">
        <v>1060</v>
      </c>
      <c r="R431" s="89" t="s">
        <v>1061</v>
      </c>
      <c r="S431" s="90" t="s">
        <v>24</v>
      </c>
      <c r="T431" s="94"/>
      <c r="U431" s="94"/>
    </row>
    <row r="432" spans="1:21" ht="17.25" customHeight="1">
      <c r="A432" s="95">
        <v>2023</v>
      </c>
      <c r="B432" s="95">
        <v>11</v>
      </c>
      <c r="C432" s="96" t="s">
        <v>15</v>
      </c>
      <c r="D432" s="91" t="s">
        <v>2265</v>
      </c>
      <c r="E432" s="96" t="s">
        <v>1266</v>
      </c>
      <c r="F432" s="96">
        <v>4014218902</v>
      </c>
      <c r="G432" s="96" t="s">
        <v>2186</v>
      </c>
      <c r="H432" s="96" t="s">
        <v>2266</v>
      </c>
      <c r="I432" s="98" t="s">
        <v>2267</v>
      </c>
      <c r="J432" s="99">
        <v>56</v>
      </c>
      <c r="K432" s="98" t="s">
        <v>1314</v>
      </c>
      <c r="L432" s="99">
        <v>12000000</v>
      </c>
      <c r="M432" s="93"/>
      <c r="N432" s="78" t="s">
        <v>1223</v>
      </c>
      <c r="O432" s="99"/>
      <c r="P432" s="214" t="s">
        <v>1059</v>
      </c>
      <c r="Q432" s="89" t="s">
        <v>1060</v>
      </c>
      <c r="R432" s="89" t="s">
        <v>1061</v>
      </c>
      <c r="S432" s="90" t="s">
        <v>24</v>
      </c>
      <c r="T432" s="100"/>
      <c r="U432" s="100"/>
    </row>
    <row r="433" spans="1:21" ht="17.25" customHeight="1">
      <c r="A433" s="24">
        <v>2023</v>
      </c>
      <c r="B433" s="24">
        <v>11</v>
      </c>
      <c r="C433" s="33" t="s">
        <v>14</v>
      </c>
      <c r="D433" s="34" t="s">
        <v>2268</v>
      </c>
      <c r="E433" s="33" t="s">
        <v>548</v>
      </c>
      <c r="F433" s="33">
        <v>4924151101</v>
      </c>
      <c r="G433" s="37" t="s">
        <v>1354</v>
      </c>
      <c r="H433" s="37" t="s">
        <v>2269</v>
      </c>
      <c r="I433" s="85" t="s">
        <v>547</v>
      </c>
      <c r="J433" s="38">
        <v>1</v>
      </c>
      <c r="K433" s="85" t="s">
        <v>1654</v>
      </c>
      <c r="L433" s="38">
        <v>16200000</v>
      </c>
      <c r="M433" s="38"/>
      <c r="N433" s="78" t="s">
        <v>1223</v>
      </c>
      <c r="O433" s="190"/>
      <c r="P433" s="130" t="s">
        <v>1559</v>
      </c>
      <c r="Q433" s="82" t="s">
        <v>1565</v>
      </c>
      <c r="R433" s="82" t="s">
        <v>1566</v>
      </c>
      <c r="S433" s="83" t="s">
        <v>24</v>
      </c>
      <c r="T433" s="37"/>
      <c r="U433" s="37"/>
    </row>
    <row r="434" spans="1:21" ht="17.25" customHeight="1">
      <c r="A434" s="24">
        <v>2023</v>
      </c>
      <c r="B434" s="24">
        <v>11</v>
      </c>
      <c r="C434" s="33" t="s">
        <v>14</v>
      </c>
      <c r="D434" s="34" t="s">
        <v>1661</v>
      </c>
      <c r="E434" s="33" t="s">
        <v>548</v>
      </c>
      <c r="F434" s="33">
        <v>3012179301</v>
      </c>
      <c r="G434" s="37" t="s">
        <v>1369</v>
      </c>
      <c r="H434" s="37" t="s">
        <v>2270</v>
      </c>
      <c r="I434" s="38" t="s">
        <v>547</v>
      </c>
      <c r="J434" s="38">
        <v>60</v>
      </c>
      <c r="K434" s="38" t="s">
        <v>1269</v>
      </c>
      <c r="L434" s="38">
        <v>16020000</v>
      </c>
      <c r="M434" s="38"/>
      <c r="N434" s="78" t="s">
        <v>1223</v>
      </c>
      <c r="O434" s="38"/>
      <c r="P434" s="54" t="s">
        <v>715</v>
      </c>
      <c r="Q434" s="24" t="s">
        <v>1664</v>
      </c>
      <c r="R434" s="24" t="s">
        <v>1665</v>
      </c>
      <c r="S434" s="33" t="s">
        <v>24</v>
      </c>
      <c r="T434" s="35"/>
      <c r="U434" s="35"/>
    </row>
    <row r="435" spans="1:21" ht="17.25" customHeight="1">
      <c r="A435" s="24">
        <v>2023</v>
      </c>
      <c r="B435" s="24">
        <v>11</v>
      </c>
      <c r="C435" s="33" t="s">
        <v>14</v>
      </c>
      <c r="D435" s="34" t="s">
        <v>1661</v>
      </c>
      <c r="E435" s="33" t="s">
        <v>548</v>
      </c>
      <c r="F435" s="33">
        <v>3012178801</v>
      </c>
      <c r="G435" s="37" t="s">
        <v>2271</v>
      </c>
      <c r="H435" s="37" t="s">
        <v>2272</v>
      </c>
      <c r="I435" s="38" t="s">
        <v>547</v>
      </c>
      <c r="J435" s="38">
        <v>113</v>
      </c>
      <c r="K435" s="38" t="s">
        <v>1269</v>
      </c>
      <c r="L435" s="38">
        <v>44593000</v>
      </c>
      <c r="M435" s="38"/>
      <c r="N435" s="78" t="s">
        <v>1223</v>
      </c>
      <c r="O435" s="38"/>
      <c r="P435" s="54" t="s">
        <v>715</v>
      </c>
      <c r="Q435" s="24" t="s">
        <v>1664</v>
      </c>
      <c r="R435" s="24" t="s">
        <v>1665</v>
      </c>
      <c r="S435" s="33" t="s">
        <v>24</v>
      </c>
      <c r="T435" s="35"/>
      <c r="U435" s="35"/>
    </row>
    <row r="436" spans="1:21" ht="17.25" customHeight="1">
      <c r="A436" s="24">
        <v>2023</v>
      </c>
      <c r="B436" s="24">
        <v>11</v>
      </c>
      <c r="C436" s="33" t="s">
        <v>14</v>
      </c>
      <c r="D436" s="34" t="s">
        <v>2273</v>
      </c>
      <c r="E436" s="33" t="s">
        <v>1266</v>
      </c>
      <c r="F436" s="33">
        <v>4014219702</v>
      </c>
      <c r="G436" s="37" t="s">
        <v>2274</v>
      </c>
      <c r="H436" s="37" t="s">
        <v>2275</v>
      </c>
      <c r="I436" s="38" t="s">
        <v>2276</v>
      </c>
      <c r="J436" s="38">
        <v>8000</v>
      </c>
      <c r="K436" s="38" t="s">
        <v>1314</v>
      </c>
      <c r="L436" s="38">
        <v>46000000</v>
      </c>
      <c r="M436" s="38"/>
      <c r="N436" s="78" t="s">
        <v>1223</v>
      </c>
      <c r="O436" s="38"/>
      <c r="P436" s="54" t="s">
        <v>715</v>
      </c>
      <c r="Q436" s="24" t="s">
        <v>1080</v>
      </c>
      <c r="R436" s="24" t="s">
        <v>1081</v>
      </c>
      <c r="S436" s="33"/>
      <c r="T436" s="35"/>
      <c r="U436" s="35"/>
    </row>
    <row r="437" spans="1:21" ht="17.25" customHeight="1">
      <c r="A437" s="24">
        <v>2023</v>
      </c>
      <c r="B437" s="24">
        <v>11</v>
      </c>
      <c r="C437" s="33" t="s">
        <v>14</v>
      </c>
      <c r="D437" s="34" t="s">
        <v>2277</v>
      </c>
      <c r="E437" s="33" t="s">
        <v>96</v>
      </c>
      <c r="F437" s="33">
        <v>3011150501</v>
      </c>
      <c r="G437" s="37" t="s">
        <v>1228</v>
      </c>
      <c r="H437" s="37" t="s">
        <v>2278</v>
      </c>
      <c r="I437" s="38" t="s">
        <v>547</v>
      </c>
      <c r="J437" s="38">
        <v>165</v>
      </c>
      <c r="K437" s="38" t="s">
        <v>1342</v>
      </c>
      <c r="L437" s="38">
        <v>14983650</v>
      </c>
      <c r="M437" s="38"/>
      <c r="N437" s="78" t="s">
        <v>1223</v>
      </c>
      <c r="O437" s="38"/>
      <c r="P437" s="212" t="s">
        <v>1676</v>
      </c>
      <c r="Q437" s="33" t="s">
        <v>2279</v>
      </c>
      <c r="R437" s="33" t="s">
        <v>2280</v>
      </c>
      <c r="S437" s="33" t="s">
        <v>24</v>
      </c>
      <c r="T437" s="35"/>
      <c r="U437" s="35"/>
    </row>
    <row r="438" spans="1:21" ht="17.25" customHeight="1">
      <c r="A438" s="24">
        <v>2023</v>
      </c>
      <c r="B438" s="24">
        <v>11</v>
      </c>
      <c r="C438" s="33" t="s">
        <v>14</v>
      </c>
      <c r="D438" s="34" t="s">
        <v>2277</v>
      </c>
      <c r="E438" s="33" t="s">
        <v>96</v>
      </c>
      <c r="F438" s="33">
        <v>3011180101</v>
      </c>
      <c r="G438" s="37" t="s">
        <v>1738</v>
      </c>
      <c r="H438" s="37" t="s">
        <v>2281</v>
      </c>
      <c r="I438" s="38" t="s">
        <v>547</v>
      </c>
      <c r="J438" s="38">
        <v>3020</v>
      </c>
      <c r="K438" s="38" t="s">
        <v>1421</v>
      </c>
      <c r="L438" s="38">
        <v>14918800</v>
      </c>
      <c r="M438" s="38"/>
      <c r="N438" s="78" t="s">
        <v>1223</v>
      </c>
      <c r="O438" s="38"/>
      <c r="P438" s="212" t="s">
        <v>1676</v>
      </c>
      <c r="Q438" s="33" t="s">
        <v>2279</v>
      </c>
      <c r="R438" s="33" t="s">
        <v>2280</v>
      </c>
      <c r="S438" s="33" t="s">
        <v>24</v>
      </c>
      <c r="T438" s="35"/>
      <c r="U438" s="35"/>
    </row>
    <row r="439" spans="1:21" ht="17.25" customHeight="1">
      <c r="A439" s="24">
        <v>2023</v>
      </c>
      <c r="B439" s="24">
        <v>11</v>
      </c>
      <c r="C439" s="33" t="s">
        <v>14</v>
      </c>
      <c r="D439" s="34" t="s">
        <v>2277</v>
      </c>
      <c r="E439" s="33" t="s">
        <v>96</v>
      </c>
      <c r="F439" s="33">
        <v>2411181001</v>
      </c>
      <c r="G439" s="37" t="s">
        <v>1652</v>
      </c>
      <c r="H439" s="37" t="s">
        <v>2282</v>
      </c>
      <c r="I439" s="38" t="s">
        <v>547</v>
      </c>
      <c r="J439" s="38">
        <v>6</v>
      </c>
      <c r="K439" s="38" t="s">
        <v>1654</v>
      </c>
      <c r="L439" s="38">
        <v>111502000</v>
      </c>
      <c r="M439" s="38"/>
      <c r="N439" s="78" t="s">
        <v>1223</v>
      </c>
      <c r="O439" s="38"/>
      <c r="P439" s="212" t="s">
        <v>1676</v>
      </c>
      <c r="Q439" s="33" t="s">
        <v>2279</v>
      </c>
      <c r="R439" s="33" t="s">
        <v>2280</v>
      </c>
      <c r="S439" s="33" t="s">
        <v>24</v>
      </c>
      <c r="T439" s="35"/>
      <c r="U439" s="35"/>
    </row>
    <row r="440" spans="1:21" ht="17.25" customHeight="1">
      <c r="A440" s="24">
        <v>2023</v>
      </c>
      <c r="B440" s="24">
        <v>11</v>
      </c>
      <c r="C440" s="33" t="s">
        <v>15</v>
      </c>
      <c r="D440" s="34" t="s">
        <v>2283</v>
      </c>
      <c r="E440" s="33" t="s">
        <v>96</v>
      </c>
      <c r="F440" s="33">
        <v>3011150501</v>
      </c>
      <c r="G440" s="33" t="s">
        <v>1228</v>
      </c>
      <c r="H440" s="33" t="s">
        <v>2284</v>
      </c>
      <c r="I440" s="85" t="s">
        <v>1160</v>
      </c>
      <c r="J440" s="85">
        <v>10</v>
      </c>
      <c r="K440" s="85" t="s">
        <v>1342</v>
      </c>
      <c r="L440" s="85">
        <v>895500</v>
      </c>
      <c r="M440" s="85"/>
      <c r="N440" s="78" t="s">
        <v>1223</v>
      </c>
      <c r="O440" s="38"/>
      <c r="P440" s="54" t="s">
        <v>2285</v>
      </c>
      <c r="Q440" s="24" t="s">
        <v>2286</v>
      </c>
      <c r="R440" s="24" t="s">
        <v>2287</v>
      </c>
      <c r="S440" s="33" t="s">
        <v>24</v>
      </c>
      <c r="T440" s="35"/>
      <c r="U440" s="35"/>
    </row>
    <row r="441" spans="1:21" ht="17.25" customHeight="1">
      <c r="A441" s="24">
        <v>2023</v>
      </c>
      <c r="B441" s="24">
        <v>11</v>
      </c>
      <c r="C441" s="33" t="s">
        <v>15</v>
      </c>
      <c r="D441" s="34" t="s">
        <v>2288</v>
      </c>
      <c r="E441" s="33" t="s">
        <v>96</v>
      </c>
      <c r="F441" s="30">
        <v>3011150501</v>
      </c>
      <c r="G441" s="33" t="s">
        <v>1228</v>
      </c>
      <c r="H441" s="33" t="s">
        <v>1737</v>
      </c>
      <c r="I441" s="85" t="s">
        <v>1160</v>
      </c>
      <c r="J441" s="85">
        <v>256</v>
      </c>
      <c r="K441" s="85" t="s">
        <v>1342</v>
      </c>
      <c r="L441" s="85">
        <v>22657370</v>
      </c>
      <c r="M441" s="85"/>
      <c r="N441" s="78" t="s">
        <v>1223</v>
      </c>
      <c r="O441" s="38"/>
      <c r="P441" s="54" t="s">
        <v>2285</v>
      </c>
      <c r="Q441" s="24" t="s">
        <v>2286</v>
      </c>
      <c r="R441" s="24" t="s">
        <v>2287</v>
      </c>
      <c r="S441" s="33" t="s">
        <v>24</v>
      </c>
      <c r="T441" s="37"/>
      <c r="U441" s="37"/>
    </row>
    <row r="442" spans="1:21" ht="17.25" customHeight="1">
      <c r="A442" s="24">
        <v>2023</v>
      </c>
      <c r="B442" s="24">
        <v>11</v>
      </c>
      <c r="C442" s="33" t="s">
        <v>15</v>
      </c>
      <c r="D442" s="34" t="s">
        <v>2283</v>
      </c>
      <c r="E442" s="33" t="s">
        <v>96</v>
      </c>
      <c r="F442" s="33">
        <v>3011150501</v>
      </c>
      <c r="G442" s="33" t="s">
        <v>1228</v>
      </c>
      <c r="H442" s="33" t="s">
        <v>1416</v>
      </c>
      <c r="I442" s="85" t="s">
        <v>1160</v>
      </c>
      <c r="J442" s="85">
        <v>168</v>
      </c>
      <c r="K442" s="85" t="s">
        <v>1342</v>
      </c>
      <c r="L442" s="85">
        <v>16367100</v>
      </c>
      <c r="M442" s="85"/>
      <c r="N442" s="78" t="s">
        <v>1223</v>
      </c>
      <c r="O442" s="38"/>
      <c r="P442" s="54" t="s">
        <v>2285</v>
      </c>
      <c r="Q442" s="24" t="s">
        <v>2286</v>
      </c>
      <c r="R442" s="24" t="s">
        <v>2287</v>
      </c>
      <c r="S442" s="33" t="s">
        <v>24</v>
      </c>
      <c r="T442" s="37"/>
      <c r="U442" s="37"/>
    </row>
    <row r="443" spans="1:21" ht="17.25" customHeight="1">
      <c r="A443" s="32">
        <v>2023</v>
      </c>
      <c r="B443" s="32">
        <v>11</v>
      </c>
      <c r="C443" s="33" t="s">
        <v>15</v>
      </c>
      <c r="D443" s="34" t="s">
        <v>2288</v>
      </c>
      <c r="E443" s="33" t="s">
        <v>96</v>
      </c>
      <c r="F443" s="33">
        <v>3011150501</v>
      </c>
      <c r="G443" s="30" t="s">
        <v>1228</v>
      </c>
      <c r="H443" s="33" t="s">
        <v>2289</v>
      </c>
      <c r="I443" s="85" t="s">
        <v>1160</v>
      </c>
      <c r="J443" s="78">
        <v>215</v>
      </c>
      <c r="K443" s="85" t="s">
        <v>1342</v>
      </c>
      <c r="L443" s="78">
        <v>23831750</v>
      </c>
      <c r="M443" s="85"/>
      <c r="N443" s="78" t="s">
        <v>1223</v>
      </c>
      <c r="O443" s="36"/>
      <c r="P443" s="54" t="s">
        <v>2285</v>
      </c>
      <c r="Q443" s="24" t="s">
        <v>2286</v>
      </c>
      <c r="R443" s="24" t="s">
        <v>2287</v>
      </c>
      <c r="S443" s="33" t="s">
        <v>24</v>
      </c>
      <c r="T443" s="35"/>
      <c r="U443" s="35"/>
    </row>
    <row r="444" spans="1:21" ht="17.25" customHeight="1">
      <c r="A444" s="32">
        <v>2023</v>
      </c>
      <c r="B444" s="32">
        <v>11</v>
      </c>
      <c r="C444" s="33" t="s">
        <v>15</v>
      </c>
      <c r="D444" s="34" t="s">
        <v>2283</v>
      </c>
      <c r="E444" s="33" t="s">
        <v>96</v>
      </c>
      <c r="F444" s="30">
        <v>3010161901</v>
      </c>
      <c r="G444" s="30" t="s">
        <v>1605</v>
      </c>
      <c r="H444" s="30" t="s">
        <v>2290</v>
      </c>
      <c r="I444" s="85" t="s">
        <v>1160</v>
      </c>
      <c r="J444" s="78">
        <v>13</v>
      </c>
      <c r="K444" s="85" t="s">
        <v>1543</v>
      </c>
      <c r="L444" s="78">
        <v>13675840</v>
      </c>
      <c r="M444" s="85"/>
      <c r="N444" s="78" t="s">
        <v>1223</v>
      </c>
      <c r="O444" s="36"/>
      <c r="P444" s="54" t="s">
        <v>2285</v>
      </c>
      <c r="Q444" s="24" t="s">
        <v>2286</v>
      </c>
      <c r="R444" s="24" t="s">
        <v>2287</v>
      </c>
      <c r="S444" s="33" t="s">
        <v>24</v>
      </c>
      <c r="T444" s="35"/>
      <c r="U444" s="35"/>
    </row>
    <row r="445" spans="1:21" ht="17.25" customHeight="1">
      <c r="A445" s="32">
        <v>2023</v>
      </c>
      <c r="B445" s="32">
        <v>11</v>
      </c>
      <c r="C445" s="33" t="s">
        <v>15</v>
      </c>
      <c r="D445" s="34" t="s">
        <v>2288</v>
      </c>
      <c r="E445" s="33" t="s">
        <v>96</v>
      </c>
      <c r="F445" s="33">
        <v>3010161901</v>
      </c>
      <c r="G445" s="30" t="s">
        <v>1605</v>
      </c>
      <c r="H445" s="30" t="s">
        <v>2291</v>
      </c>
      <c r="I445" s="85" t="s">
        <v>1160</v>
      </c>
      <c r="J445" s="78">
        <v>11</v>
      </c>
      <c r="K445" s="85" t="s">
        <v>1543</v>
      </c>
      <c r="L445" s="78">
        <v>11568080</v>
      </c>
      <c r="M445" s="85"/>
      <c r="N445" s="78" t="s">
        <v>1223</v>
      </c>
      <c r="O445" s="36"/>
      <c r="P445" s="54" t="s">
        <v>2285</v>
      </c>
      <c r="Q445" s="24" t="s">
        <v>2286</v>
      </c>
      <c r="R445" s="24" t="s">
        <v>2287</v>
      </c>
      <c r="S445" s="33" t="s">
        <v>24</v>
      </c>
      <c r="T445" s="35"/>
      <c r="U445" s="35"/>
    </row>
    <row r="446" spans="1:21" ht="17.25" customHeight="1">
      <c r="A446" s="32">
        <v>2023</v>
      </c>
      <c r="B446" s="32">
        <v>11</v>
      </c>
      <c r="C446" s="33" t="s">
        <v>15</v>
      </c>
      <c r="D446" s="34" t="s">
        <v>2283</v>
      </c>
      <c r="E446" s="33" t="s">
        <v>96</v>
      </c>
      <c r="F446" s="33">
        <v>3010161901</v>
      </c>
      <c r="G446" s="30" t="s">
        <v>1605</v>
      </c>
      <c r="H446" s="30" t="s">
        <v>2292</v>
      </c>
      <c r="I446" s="85" t="s">
        <v>1160</v>
      </c>
      <c r="J446" s="78">
        <v>2.5</v>
      </c>
      <c r="K446" s="85" t="s">
        <v>1543</v>
      </c>
      <c r="L446" s="78">
        <v>2669230</v>
      </c>
      <c r="M446" s="85"/>
      <c r="N446" s="78" t="s">
        <v>1223</v>
      </c>
      <c r="O446" s="36"/>
      <c r="P446" s="54" t="s">
        <v>2285</v>
      </c>
      <c r="Q446" s="24" t="s">
        <v>2286</v>
      </c>
      <c r="R446" s="24" t="s">
        <v>2287</v>
      </c>
      <c r="S446" s="33" t="s">
        <v>24</v>
      </c>
      <c r="T446" s="35"/>
      <c r="U446" s="35"/>
    </row>
    <row r="447" spans="1:21" ht="17.25" customHeight="1">
      <c r="A447" s="32">
        <v>2023</v>
      </c>
      <c r="B447" s="32">
        <v>11</v>
      </c>
      <c r="C447" s="33" t="s">
        <v>15</v>
      </c>
      <c r="D447" s="34" t="s">
        <v>2288</v>
      </c>
      <c r="E447" s="33" t="s">
        <v>96</v>
      </c>
      <c r="F447" s="30">
        <v>3010161901</v>
      </c>
      <c r="G447" s="30" t="s">
        <v>1605</v>
      </c>
      <c r="H447" s="30" t="s">
        <v>2293</v>
      </c>
      <c r="I447" s="85" t="s">
        <v>1160</v>
      </c>
      <c r="J447" s="78">
        <v>10.3</v>
      </c>
      <c r="K447" s="85" t="s">
        <v>1543</v>
      </c>
      <c r="L447" s="78">
        <v>10768880</v>
      </c>
      <c r="M447" s="85"/>
      <c r="N447" s="78" t="s">
        <v>1223</v>
      </c>
      <c r="O447" s="36"/>
      <c r="P447" s="54" t="s">
        <v>2285</v>
      </c>
      <c r="Q447" s="24" t="s">
        <v>2286</v>
      </c>
      <c r="R447" s="24" t="s">
        <v>2287</v>
      </c>
      <c r="S447" s="33" t="s">
        <v>24</v>
      </c>
      <c r="T447" s="35"/>
      <c r="U447" s="35"/>
    </row>
    <row r="448" spans="1:21" ht="17.25" customHeight="1">
      <c r="A448" s="32">
        <v>2023</v>
      </c>
      <c r="B448" s="32">
        <v>11</v>
      </c>
      <c r="C448" s="30" t="s">
        <v>15</v>
      </c>
      <c r="D448" s="29" t="s">
        <v>2283</v>
      </c>
      <c r="E448" s="30" t="s">
        <v>96</v>
      </c>
      <c r="F448" s="30">
        <v>3010161901</v>
      </c>
      <c r="G448" s="30" t="s">
        <v>1605</v>
      </c>
      <c r="H448" s="30" t="s">
        <v>2294</v>
      </c>
      <c r="I448" s="78" t="s">
        <v>1160</v>
      </c>
      <c r="J448" s="78">
        <v>17</v>
      </c>
      <c r="K448" s="78" t="s">
        <v>1543</v>
      </c>
      <c r="L448" s="78">
        <v>17747550</v>
      </c>
      <c r="M448" s="85"/>
      <c r="N448" s="78" t="s">
        <v>1223</v>
      </c>
      <c r="O448" s="36"/>
      <c r="P448" s="54" t="s">
        <v>2285</v>
      </c>
      <c r="Q448" s="24" t="s">
        <v>2286</v>
      </c>
      <c r="R448" s="24" t="s">
        <v>2287</v>
      </c>
      <c r="S448" s="33" t="s">
        <v>24</v>
      </c>
      <c r="T448" s="35"/>
      <c r="U448" s="35"/>
    </row>
    <row r="449" spans="1:21" ht="17.25" customHeight="1">
      <c r="A449" s="32">
        <v>2023</v>
      </c>
      <c r="B449" s="32">
        <v>11</v>
      </c>
      <c r="C449" s="30" t="s">
        <v>15</v>
      </c>
      <c r="D449" s="29" t="s">
        <v>1695</v>
      </c>
      <c r="E449" s="30" t="s">
        <v>96</v>
      </c>
      <c r="F449" s="30">
        <v>3023160202</v>
      </c>
      <c r="G449" s="30" t="s">
        <v>369</v>
      </c>
      <c r="H449" s="30" t="s">
        <v>2295</v>
      </c>
      <c r="I449" s="78" t="s">
        <v>123</v>
      </c>
      <c r="J449" s="78">
        <v>1</v>
      </c>
      <c r="K449" s="78" t="s">
        <v>1697</v>
      </c>
      <c r="L449" s="78">
        <v>48774000</v>
      </c>
      <c r="M449" s="85"/>
      <c r="N449" s="78" t="s">
        <v>1223</v>
      </c>
      <c r="O449" s="36"/>
      <c r="P449" s="58" t="s">
        <v>191</v>
      </c>
      <c r="Q449" s="32" t="s">
        <v>1699</v>
      </c>
      <c r="R449" s="32" t="s">
        <v>1700</v>
      </c>
      <c r="S449" s="30" t="s">
        <v>24</v>
      </c>
      <c r="T449" s="35"/>
      <c r="U449" s="35"/>
    </row>
    <row r="450" spans="1:21" ht="17.25" customHeight="1">
      <c r="A450" s="24">
        <v>2023</v>
      </c>
      <c r="B450" s="24">
        <v>11</v>
      </c>
      <c r="C450" s="33" t="s">
        <v>15</v>
      </c>
      <c r="D450" s="34" t="s">
        <v>1695</v>
      </c>
      <c r="E450" s="33" t="s">
        <v>96</v>
      </c>
      <c r="F450" s="33">
        <v>3011159201</v>
      </c>
      <c r="G450" s="33" t="s">
        <v>110</v>
      </c>
      <c r="H450" s="33" t="s">
        <v>2296</v>
      </c>
      <c r="I450" s="85" t="s">
        <v>119</v>
      </c>
      <c r="J450" s="85">
        <v>122</v>
      </c>
      <c r="K450" s="85" t="s">
        <v>328</v>
      </c>
      <c r="L450" s="85">
        <v>10146000</v>
      </c>
      <c r="M450" s="85"/>
      <c r="N450" s="78" t="s">
        <v>1223</v>
      </c>
      <c r="O450" s="38"/>
      <c r="P450" s="54" t="s">
        <v>191</v>
      </c>
      <c r="Q450" s="24" t="s">
        <v>1699</v>
      </c>
      <c r="R450" s="24" t="s">
        <v>1700</v>
      </c>
      <c r="S450" s="33" t="s">
        <v>24</v>
      </c>
      <c r="T450" s="37"/>
      <c r="U450" s="37"/>
    </row>
    <row r="451" spans="1:21" ht="17.25" customHeight="1">
      <c r="A451" s="24">
        <v>2023</v>
      </c>
      <c r="B451" s="24">
        <v>11</v>
      </c>
      <c r="C451" s="33" t="s">
        <v>15</v>
      </c>
      <c r="D451" s="34" t="s">
        <v>1695</v>
      </c>
      <c r="E451" s="33" t="s">
        <v>96</v>
      </c>
      <c r="F451" s="33">
        <v>3011159202</v>
      </c>
      <c r="G451" s="33" t="s">
        <v>110</v>
      </c>
      <c r="H451" s="33" t="s">
        <v>2297</v>
      </c>
      <c r="I451" s="85" t="s">
        <v>119</v>
      </c>
      <c r="J451" s="85">
        <v>243</v>
      </c>
      <c r="K451" s="85" t="s">
        <v>328</v>
      </c>
      <c r="L451" s="85">
        <v>17261000</v>
      </c>
      <c r="M451" s="85"/>
      <c r="N451" s="78" t="s">
        <v>1223</v>
      </c>
      <c r="O451" s="38"/>
      <c r="P451" s="54" t="s">
        <v>191</v>
      </c>
      <c r="Q451" s="24" t="s">
        <v>1699</v>
      </c>
      <c r="R451" s="24" t="s">
        <v>1700</v>
      </c>
      <c r="S451" s="33" t="s">
        <v>24</v>
      </c>
      <c r="T451" s="37"/>
      <c r="U451" s="37"/>
    </row>
    <row r="452" spans="1:21" ht="17.25" customHeight="1">
      <c r="A452" s="24">
        <v>2023</v>
      </c>
      <c r="B452" s="24">
        <v>11</v>
      </c>
      <c r="C452" s="33" t="s">
        <v>15</v>
      </c>
      <c r="D452" s="34" t="s">
        <v>2298</v>
      </c>
      <c r="E452" s="33" t="s">
        <v>96</v>
      </c>
      <c r="F452" s="33">
        <v>3012179301</v>
      </c>
      <c r="G452" s="33" t="s">
        <v>1624</v>
      </c>
      <c r="H452" s="33" t="s">
        <v>2299</v>
      </c>
      <c r="I452" s="85" t="s">
        <v>119</v>
      </c>
      <c r="J452" s="85">
        <v>176</v>
      </c>
      <c r="K452" s="85" t="s">
        <v>338</v>
      </c>
      <c r="L452" s="85">
        <v>45122000</v>
      </c>
      <c r="M452" s="85"/>
      <c r="N452" s="78" t="s">
        <v>1223</v>
      </c>
      <c r="O452" s="38"/>
      <c r="P452" s="54" t="s">
        <v>191</v>
      </c>
      <c r="Q452" s="24" t="s">
        <v>1699</v>
      </c>
      <c r="R452" s="24" t="s">
        <v>1700</v>
      </c>
      <c r="S452" s="33" t="s">
        <v>24</v>
      </c>
      <c r="T452" s="37"/>
      <c r="U452" s="37"/>
    </row>
    <row r="453" spans="1:21" ht="17.25" customHeight="1">
      <c r="A453" s="24">
        <v>2023</v>
      </c>
      <c r="B453" s="24">
        <v>11</v>
      </c>
      <c r="C453" s="33" t="s">
        <v>15</v>
      </c>
      <c r="D453" s="34" t="s">
        <v>2298</v>
      </c>
      <c r="E453" s="33" t="s">
        <v>96</v>
      </c>
      <c r="F453" s="33">
        <v>3011159201</v>
      </c>
      <c r="G453" s="33" t="s">
        <v>110</v>
      </c>
      <c r="H453" s="33" t="s">
        <v>2296</v>
      </c>
      <c r="I453" s="85" t="s">
        <v>119</v>
      </c>
      <c r="J453" s="85">
        <v>215</v>
      </c>
      <c r="K453" s="85" t="s">
        <v>328</v>
      </c>
      <c r="L453" s="85">
        <v>17590000</v>
      </c>
      <c r="M453" s="85"/>
      <c r="N453" s="78" t="s">
        <v>1223</v>
      </c>
      <c r="O453" s="38"/>
      <c r="P453" s="54" t="s">
        <v>191</v>
      </c>
      <c r="Q453" s="24" t="s">
        <v>1699</v>
      </c>
      <c r="R453" s="24" t="s">
        <v>1700</v>
      </c>
      <c r="S453" s="33" t="s">
        <v>24</v>
      </c>
      <c r="T453" s="37"/>
      <c r="U453" s="37"/>
    </row>
    <row r="454" spans="1:21" ht="17.25" customHeight="1">
      <c r="A454" s="24">
        <v>2023</v>
      </c>
      <c r="B454" s="24">
        <v>11</v>
      </c>
      <c r="C454" s="33" t="s">
        <v>15</v>
      </c>
      <c r="D454" s="34" t="s">
        <v>2300</v>
      </c>
      <c r="E454" s="107" t="s">
        <v>96</v>
      </c>
      <c r="F454" s="33">
        <v>3013150202</v>
      </c>
      <c r="G454" s="37" t="s">
        <v>2301</v>
      </c>
      <c r="H454" s="33" t="s">
        <v>2302</v>
      </c>
      <c r="I454" s="38" t="s">
        <v>547</v>
      </c>
      <c r="J454" s="38">
        <v>300</v>
      </c>
      <c r="K454" s="38" t="s">
        <v>1421</v>
      </c>
      <c r="L454" s="38">
        <v>27447420</v>
      </c>
      <c r="M454" s="38"/>
      <c r="N454" s="78" t="s">
        <v>1223</v>
      </c>
      <c r="O454" s="38"/>
      <c r="P454" s="54" t="s">
        <v>751</v>
      </c>
      <c r="Q454" s="33" t="s">
        <v>1188</v>
      </c>
      <c r="R454" s="33" t="s">
        <v>1189</v>
      </c>
      <c r="S454" s="33" t="s">
        <v>24</v>
      </c>
      <c r="T454" s="37"/>
      <c r="U454" s="37"/>
    </row>
    <row r="455" spans="1:21" ht="17.25" customHeight="1">
      <c r="A455" s="24">
        <v>2023</v>
      </c>
      <c r="B455" s="24">
        <v>11</v>
      </c>
      <c r="C455" s="33" t="s">
        <v>14</v>
      </c>
      <c r="D455" s="37" t="s">
        <v>2303</v>
      </c>
      <c r="E455" s="33" t="s">
        <v>51</v>
      </c>
      <c r="F455" s="33">
        <v>4323210201</v>
      </c>
      <c r="G455" s="37" t="s">
        <v>1787</v>
      </c>
      <c r="H455" s="37"/>
      <c r="I455" s="38"/>
      <c r="J455" s="38">
        <v>200</v>
      </c>
      <c r="K455" s="38" t="s">
        <v>335</v>
      </c>
      <c r="L455" s="38">
        <v>214500000</v>
      </c>
      <c r="M455" s="38"/>
      <c r="N455" s="38"/>
      <c r="O455" s="38"/>
      <c r="P455" s="212" t="s">
        <v>385</v>
      </c>
      <c r="Q455" s="37" t="s">
        <v>386</v>
      </c>
      <c r="R455" s="37" t="s">
        <v>387</v>
      </c>
      <c r="S455" s="37" t="s">
        <v>24</v>
      </c>
      <c r="T455" s="37"/>
      <c r="U455" s="37"/>
    </row>
    <row r="456" spans="1:21" ht="17.25" customHeight="1">
      <c r="A456" s="24">
        <v>2023</v>
      </c>
      <c r="B456" s="24">
        <v>11</v>
      </c>
      <c r="C456" s="33" t="s">
        <v>540</v>
      </c>
      <c r="D456" s="34" t="s">
        <v>2304</v>
      </c>
      <c r="E456" s="107" t="s">
        <v>96</v>
      </c>
      <c r="F456" s="33">
        <v>4322261201</v>
      </c>
      <c r="G456" s="33" t="s">
        <v>2305</v>
      </c>
      <c r="H456" s="33" t="s">
        <v>2305</v>
      </c>
      <c r="I456" s="85" t="s">
        <v>1801</v>
      </c>
      <c r="J456" s="38">
        <v>10</v>
      </c>
      <c r="K456" s="85" t="s">
        <v>1440</v>
      </c>
      <c r="L456" s="38">
        <v>335498000</v>
      </c>
      <c r="M456" s="85"/>
      <c r="N456" s="78" t="s">
        <v>1223</v>
      </c>
      <c r="O456" s="190"/>
      <c r="P456" s="54" t="s">
        <v>388</v>
      </c>
      <c r="Q456" s="33" t="s">
        <v>2306</v>
      </c>
      <c r="R456" s="33" t="s">
        <v>2307</v>
      </c>
      <c r="S456" s="33" t="s">
        <v>24</v>
      </c>
      <c r="T456" s="33"/>
      <c r="U456" s="33"/>
    </row>
    <row r="457" spans="1:21" ht="17.25" customHeight="1">
      <c r="A457" s="24">
        <v>2023</v>
      </c>
      <c r="B457" s="24">
        <v>11</v>
      </c>
      <c r="C457" s="33" t="s">
        <v>540</v>
      </c>
      <c r="D457" s="34" t="s">
        <v>2308</v>
      </c>
      <c r="E457" s="107" t="s">
        <v>96</v>
      </c>
      <c r="F457" s="33">
        <v>4322261201</v>
      </c>
      <c r="G457" s="33" t="s">
        <v>2305</v>
      </c>
      <c r="H457" s="33" t="s">
        <v>2305</v>
      </c>
      <c r="I457" s="85" t="s">
        <v>1801</v>
      </c>
      <c r="J457" s="38">
        <v>6</v>
      </c>
      <c r="K457" s="85" t="s">
        <v>1440</v>
      </c>
      <c r="L457" s="38">
        <v>1096712000</v>
      </c>
      <c r="M457" s="85"/>
      <c r="N457" s="78" t="s">
        <v>1223</v>
      </c>
      <c r="O457" s="190"/>
      <c r="P457" s="54" t="s">
        <v>388</v>
      </c>
      <c r="Q457" s="33" t="s">
        <v>2306</v>
      </c>
      <c r="R457" s="33" t="s">
        <v>2307</v>
      </c>
      <c r="S457" s="33" t="s">
        <v>24</v>
      </c>
      <c r="T457" s="33"/>
      <c r="U457" s="33"/>
    </row>
    <row r="458" spans="1:21" ht="17.25" customHeight="1">
      <c r="A458" s="24">
        <v>2023</v>
      </c>
      <c r="B458" s="33">
        <v>11</v>
      </c>
      <c r="C458" s="33" t="s">
        <v>15</v>
      </c>
      <c r="D458" s="34" t="s">
        <v>2309</v>
      </c>
      <c r="E458" s="33" t="s">
        <v>96</v>
      </c>
      <c r="F458" s="33">
        <v>4323320501</v>
      </c>
      <c r="G458" s="37" t="s">
        <v>2310</v>
      </c>
      <c r="H458" s="37" t="s">
        <v>2311</v>
      </c>
      <c r="I458" s="38" t="s">
        <v>2312</v>
      </c>
      <c r="J458" s="38">
        <v>1</v>
      </c>
      <c r="K458" s="38" t="s">
        <v>1239</v>
      </c>
      <c r="L458" s="38">
        <v>188000000</v>
      </c>
      <c r="M458" s="85" t="s">
        <v>227</v>
      </c>
      <c r="N458" s="38"/>
      <c r="O458" s="38"/>
      <c r="P458" s="212" t="s">
        <v>2313</v>
      </c>
      <c r="Q458" s="33" t="s">
        <v>2314</v>
      </c>
      <c r="R458" s="33" t="s">
        <v>2315</v>
      </c>
      <c r="S458" s="33" t="s">
        <v>24</v>
      </c>
      <c r="T458" s="37"/>
      <c r="U458" s="37"/>
    </row>
    <row r="459" spans="1:21" ht="17.25" customHeight="1">
      <c r="A459" s="24">
        <v>2023</v>
      </c>
      <c r="B459" s="33">
        <v>11</v>
      </c>
      <c r="C459" s="33" t="s">
        <v>15</v>
      </c>
      <c r="D459" s="34" t="s">
        <v>2316</v>
      </c>
      <c r="E459" s="33" t="s">
        <v>96</v>
      </c>
      <c r="F459" s="33">
        <v>4323320501</v>
      </c>
      <c r="G459" s="37" t="s">
        <v>2310</v>
      </c>
      <c r="H459" s="37" t="s">
        <v>2311</v>
      </c>
      <c r="I459" s="38" t="s">
        <v>2317</v>
      </c>
      <c r="J459" s="38">
        <v>1</v>
      </c>
      <c r="K459" s="38" t="s">
        <v>1239</v>
      </c>
      <c r="L459" s="38">
        <v>198000000</v>
      </c>
      <c r="M459" s="85" t="s">
        <v>227</v>
      </c>
      <c r="N459" s="38"/>
      <c r="O459" s="38"/>
      <c r="P459" s="212" t="s">
        <v>2313</v>
      </c>
      <c r="Q459" s="33" t="s">
        <v>2314</v>
      </c>
      <c r="R459" s="33" t="s">
        <v>2315</v>
      </c>
      <c r="S459" s="33" t="s">
        <v>24</v>
      </c>
      <c r="T459" s="37"/>
      <c r="U459" s="37"/>
    </row>
    <row r="460" spans="1:21" ht="17.25" customHeight="1">
      <c r="A460" s="24">
        <v>2023</v>
      </c>
      <c r="B460" s="33">
        <v>11</v>
      </c>
      <c r="C460" s="33" t="s">
        <v>15</v>
      </c>
      <c r="D460" s="34" t="s">
        <v>2318</v>
      </c>
      <c r="E460" s="33" t="s">
        <v>96</v>
      </c>
      <c r="F460" s="33">
        <v>4323320501</v>
      </c>
      <c r="G460" s="37" t="s">
        <v>2310</v>
      </c>
      <c r="H460" s="37" t="s">
        <v>2311</v>
      </c>
      <c r="I460" s="38" t="s">
        <v>2317</v>
      </c>
      <c r="J460" s="38">
        <v>1</v>
      </c>
      <c r="K460" s="38" t="s">
        <v>1239</v>
      </c>
      <c r="L460" s="38">
        <v>321000000</v>
      </c>
      <c r="M460" s="85" t="s">
        <v>227</v>
      </c>
      <c r="N460" s="38"/>
      <c r="O460" s="38"/>
      <c r="P460" s="212" t="s">
        <v>2313</v>
      </c>
      <c r="Q460" s="33" t="s">
        <v>2314</v>
      </c>
      <c r="R460" s="33" t="s">
        <v>2315</v>
      </c>
      <c r="S460" s="33" t="s">
        <v>24</v>
      </c>
      <c r="T460" s="37"/>
      <c r="U460" s="37"/>
    </row>
    <row r="461" spans="1:21" ht="17.25" customHeight="1">
      <c r="A461" s="24">
        <v>2023</v>
      </c>
      <c r="B461" s="24">
        <v>11</v>
      </c>
      <c r="C461" s="33" t="s">
        <v>540</v>
      </c>
      <c r="D461" s="34" t="s">
        <v>2319</v>
      </c>
      <c r="E461" s="33" t="s">
        <v>1266</v>
      </c>
      <c r="F461" s="33">
        <v>4323320501</v>
      </c>
      <c r="G461" s="37" t="s">
        <v>2310</v>
      </c>
      <c r="H461" s="37" t="s">
        <v>2311</v>
      </c>
      <c r="I461" s="38" t="s">
        <v>2320</v>
      </c>
      <c r="J461" s="38">
        <v>1</v>
      </c>
      <c r="K461" s="38" t="s">
        <v>1239</v>
      </c>
      <c r="L461" s="38">
        <v>86450000</v>
      </c>
      <c r="M461" s="85" t="s">
        <v>227</v>
      </c>
      <c r="N461" s="38"/>
      <c r="O461" s="38"/>
      <c r="P461" s="212" t="s">
        <v>2313</v>
      </c>
      <c r="Q461" s="33" t="s">
        <v>2314</v>
      </c>
      <c r="R461" s="33" t="s">
        <v>2315</v>
      </c>
      <c r="S461" s="33" t="s">
        <v>24</v>
      </c>
      <c r="T461" s="37"/>
      <c r="U461" s="37"/>
    </row>
    <row r="462" spans="1:21" ht="17.25" customHeight="1">
      <c r="A462" s="24">
        <v>2023</v>
      </c>
      <c r="B462" s="24">
        <v>11</v>
      </c>
      <c r="C462" s="33" t="s">
        <v>540</v>
      </c>
      <c r="D462" s="34" t="s">
        <v>2321</v>
      </c>
      <c r="E462" s="33" t="s">
        <v>1266</v>
      </c>
      <c r="F462" s="33">
        <v>4323300101</v>
      </c>
      <c r="G462" s="37" t="s">
        <v>2322</v>
      </c>
      <c r="H462" s="37" t="s">
        <v>2323</v>
      </c>
      <c r="I462" s="38" t="s">
        <v>2324</v>
      </c>
      <c r="J462" s="38">
        <v>1</v>
      </c>
      <c r="K462" s="38" t="s">
        <v>1239</v>
      </c>
      <c r="L462" s="38">
        <v>116050000</v>
      </c>
      <c r="M462" s="85" t="s">
        <v>227</v>
      </c>
      <c r="N462" s="38"/>
      <c r="O462" s="38"/>
      <c r="P462" s="212" t="s">
        <v>2313</v>
      </c>
      <c r="Q462" s="33" t="s">
        <v>2314</v>
      </c>
      <c r="R462" s="33" t="s">
        <v>2315</v>
      </c>
      <c r="S462" s="33" t="s">
        <v>24</v>
      </c>
      <c r="T462" s="37"/>
      <c r="U462" s="37"/>
    </row>
    <row r="463" spans="1:21" ht="17.25" customHeight="1">
      <c r="A463" s="24">
        <v>2023</v>
      </c>
      <c r="B463" s="24">
        <v>11</v>
      </c>
      <c r="C463" s="33" t="s">
        <v>540</v>
      </c>
      <c r="D463" s="34" t="s">
        <v>2305</v>
      </c>
      <c r="E463" s="33" t="s">
        <v>1266</v>
      </c>
      <c r="F463" s="33">
        <v>4322261201</v>
      </c>
      <c r="G463" s="37" t="s">
        <v>2325</v>
      </c>
      <c r="H463" s="37" t="s">
        <v>2305</v>
      </c>
      <c r="I463" s="38" t="s">
        <v>2326</v>
      </c>
      <c r="J463" s="38">
        <v>4</v>
      </c>
      <c r="K463" s="38" t="s">
        <v>1239</v>
      </c>
      <c r="L463" s="38">
        <v>11500000</v>
      </c>
      <c r="M463" s="85" t="s">
        <v>227</v>
      </c>
      <c r="N463" s="38"/>
      <c r="O463" s="38"/>
      <c r="P463" s="212" t="s">
        <v>2313</v>
      </c>
      <c r="Q463" s="33" t="s">
        <v>2314</v>
      </c>
      <c r="R463" s="33" t="s">
        <v>2315</v>
      </c>
      <c r="S463" s="33" t="s">
        <v>24</v>
      </c>
      <c r="T463" s="37"/>
      <c r="U463" s="37"/>
    </row>
    <row r="464" spans="1:21" ht="17.25" customHeight="1">
      <c r="A464" s="24">
        <v>2023</v>
      </c>
      <c r="B464" s="24">
        <v>11</v>
      </c>
      <c r="C464" s="33" t="s">
        <v>540</v>
      </c>
      <c r="D464" s="105" t="s">
        <v>339</v>
      </c>
      <c r="E464" s="33" t="s">
        <v>96</v>
      </c>
      <c r="F464" s="33">
        <v>3012179301</v>
      </c>
      <c r="G464" s="33" t="s">
        <v>117</v>
      </c>
      <c r="H464" s="33" t="s">
        <v>342</v>
      </c>
      <c r="I464" s="85" t="s">
        <v>16</v>
      </c>
      <c r="J464" s="85">
        <v>390</v>
      </c>
      <c r="K464" s="85" t="s">
        <v>329</v>
      </c>
      <c r="L464" s="38">
        <v>59553000</v>
      </c>
      <c r="M464" s="38"/>
      <c r="N464" s="78" t="s">
        <v>1223</v>
      </c>
      <c r="O464" s="85"/>
      <c r="P464" s="130" t="s">
        <v>319</v>
      </c>
      <c r="Q464" s="82" t="s">
        <v>321</v>
      </c>
      <c r="R464" s="82" t="s">
        <v>322</v>
      </c>
      <c r="S464" s="33" t="s">
        <v>24</v>
      </c>
      <c r="T464" s="37"/>
      <c r="U464" s="37"/>
    </row>
    <row r="465" spans="1:21" ht="17.25" customHeight="1">
      <c r="A465" s="24">
        <v>2023</v>
      </c>
      <c r="B465" s="24">
        <v>11</v>
      </c>
      <c r="C465" s="33" t="s">
        <v>540</v>
      </c>
      <c r="D465" s="105" t="s">
        <v>339</v>
      </c>
      <c r="E465" s="33" t="s">
        <v>96</v>
      </c>
      <c r="F465" s="33">
        <v>3012179301</v>
      </c>
      <c r="G465" s="33" t="s">
        <v>117</v>
      </c>
      <c r="H465" s="33" t="s">
        <v>344</v>
      </c>
      <c r="I465" s="85" t="s">
        <v>16</v>
      </c>
      <c r="J465" s="85">
        <v>16</v>
      </c>
      <c r="K465" s="85" t="s">
        <v>98</v>
      </c>
      <c r="L465" s="38">
        <v>4244095</v>
      </c>
      <c r="M465" s="38"/>
      <c r="N465" s="78" t="s">
        <v>1223</v>
      </c>
      <c r="O465" s="38"/>
      <c r="P465" s="130" t="s">
        <v>319</v>
      </c>
      <c r="Q465" s="82" t="s">
        <v>321</v>
      </c>
      <c r="R465" s="82" t="s">
        <v>322</v>
      </c>
      <c r="S465" s="33" t="s">
        <v>24</v>
      </c>
      <c r="T465" s="37"/>
      <c r="U465" s="37"/>
    </row>
    <row r="466" spans="1:21" ht="17.25" customHeight="1">
      <c r="A466" s="24">
        <v>2023</v>
      </c>
      <c r="B466" s="24">
        <v>11</v>
      </c>
      <c r="C466" s="33" t="s">
        <v>14</v>
      </c>
      <c r="D466" s="105" t="s">
        <v>364</v>
      </c>
      <c r="E466" s="83" t="s">
        <v>96</v>
      </c>
      <c r="F466" s="83">
        <v>4014169401</v>
      </c>
      <c r="G466" s="83" t="s">
        <v>376</v>
      </c>
      <c r="H466" s="83" t="s">
        <v>377</v>
      </c>
      <c r="I466" s="84" t="s">
        <v>209</v>
      </c>
      <c r="J466" s="106">
        <v>1</v>
      </c>
      <c r="K466" s="84" t="s">
        <v>104</v>
      </c>
      <c r="L466" s="84">
        <v>2431500</v>
      </c>
      <c r="M466" s="38"/>
      <c r="N466" s="78" t="s">
        <v>1223</v>
      </c>
      <c r="O466" s="38"/>
      <c r="P466" s="130" t="s">
        <v>319</v>
      </c>
      <c r="Q466" s="82" t="s">
        <v>321</v>
      </c>
      <c r="R466" s="82" t="s">
        <v>322</v>
      </c>
      <c r="S466" s="33" t="s">
        <v>24</v>
      </c>
      <c r="T466" s="37"/>
      <c r="U466" s="37"/>
    </row>
    <row r="467" spans="1:21" ht="17.25" customHeight="1">
      <c r="A467" s="24">
        <v>2023</v>
      </c>
      <c r="B467" s="24">
        <v>11</v>
      </c>
      <c r="C467" s="33" t="s">
        <v>14</v>
      </c>
      <c r="D467" s="105" t="s">
        <v>364</v>
      </c>
      <c r="E467" s="83" t="s">
        <v>96</v>
      </c>
      <c r="F467" s="83">
        <v>3011160102</v>
      </c>
      <c r="G467" s="83" t="s">
        <v>508</v>
      </c>
      <c r="H467" s="83"/>
      <c r="I467" s="84" t="s">
        <v>209</v>
      </c>
      <c r="J467" s="106">
        <v>497</v>
      </c>
      <c r="K467" s="84" t="s">
        <v>229</v>
      </c>
      <c r="L467" s="84">
        <v>2365720</v>
      </c>
      <c r="M467" s="38"/>
      <c r="N467" s="78" t="s">
        <v>1223</v>
      </c>
      <c r="O467" s="38"/>
      <c r="P467" s="130" t="s">
        <v>319</v>
      </c>
      <c r="Q467" s="82" t="s">
        <v>321</v>
      </c>
      <c r="R467" s="82" t="s">
        <v>322</v>
      </c>
      <c r="S467" s="33" t="s">
        <v>24</v>
      </c>
      <c r="T467" s="37"/>
      <c r="U467" s="37"/>
    </row>
    <row r="468" spans="1:21" ht="17.25" customHeight="1">
      <c r="A468" s="83">
        <v>2023</v>
      </c>
      <c r="B468" s="83">
        <v>11</v>
      </c>
      <c r="C468" s="83" t="s">
        <v>14</v>
      </c>
      <c r="D468" s="105" t="s">
        <v>2327</v>
      </c>
      <c r="E468" s="83" t="s">
        <v>548</v>
      </c>
      <c r="F468" s="83">
        <v>4412200501</v>
      </c>
      <c r="G468" s="83" t="s">
        <v>2328</v>
      </c>
      <c r="H468" s="83" t="s">
        <v>2329</v>
      </c>
      <c r="I468" s="84" t="s">
        <v>2330</v>
      </c>
      <c r="J468" s="106">
        <v>13</v>
      </c>
      <c r="K468" s="84" t="s">
        <v>2331</v>
      </c>
      <c r="L468" s="84">
        <v>15000000</v>
      </c>
      <c r="M468" s="84"/>
      <c r="N468" s="84"/>
      <c r="O468" s="84"/>
      <c r="P468" s="105" t="s">
        <v>2332</v>
      </c>
      <c r="Q468" s="83" t="s">
        <v>2333</v>
      </c>
      <c r="R468" s="83" t="s">
        <v>2334</v>
      </c>
      <c r="S468" s="83" t="s">
        <v>552</v>
      </c>
      <c r="T468" s="83"/>
      <c r="U468" s="83"/>
    </row>
    <row r="469" spans="1:21" ht="17.25" customHeight="1">
      <c r="A469" s="83">
        <v>2023</v>
      </c>
      <c r="B469" s="83">
        <v>11</v>
      </c>
      <c r="C469" s="83" t="s">
        <v>14</v>
      </c>
      <c r="D469" s="105" t="s">
        <v>2335</v>
      </c>
      <c r="E469" s="83" t="s">
        <v>50</v>
      </c>
      <c r="F469" s="83">
        <v>4412200501</v>
      </c>
      <c r="G469" s="83" t="s">
        <v>2336</v>
      </c>
      <c r="H469" s="83" t="s">
        <v>2329</v>
      </c>
      <c r="I469" s="84" t="s">
        <v>2330</v>
      </c>
      <c r="J469" s="106">
        <v>763</v>
      </c>
      <c r="K469" s="84" t="s">
        <v>2337</v>
      </c>
      <c r="L469" s="84">
        <v>135000000</v>
      </c>
      <c r="M469" s="84"/>
      <c r="N469" s="84"/>
      <c r="O469" s="84"/>
      <c r="P469" s="105" t="s">
        <v>389</v>
      </c>
      <c r="Q469" s="83" t="s">
        <v>2338</v>
      </c>
      <c r="R469" s="83" t="s">
        <v>390</v>
      </c>
      <c r="S469" s="83" t="s">
        <v>24</v>
      </c>
      <c r="T469" s="83"/>
      <c r="U469" s="83"/>
    </row>
    <row r="470" spans="1:21" ht="17.25" customHeight="1">
      <c r="A470" s="24">
        <v>2023</v>
      </c>
      <c r="B470" s="24">
        <v>11</v>
      </c>
      <c r="C470" s="33" t="s">
        <v>14</v>
      </c>
      <c r="D470" s="34" t="s">
        <v>1104</v>
      </c>
      <c r="E470" s="33" t="s">
        <v>96</v>
      </c>
      <c r="F470" s="33">
        <v>4014178203</v>
      </c>
      <c r="G470" s="37" t="s">
        <v>109</v>
      </c>
      <c r="H470" s="33" t="s">
        <v>2339</v>
      </c>
      <c r="I470" s="38" t="s">
        <v>2340</v>
      </c>
      <c r="J470" s="38">
        <v>109</v>
      </c>
      <c r="K470" s="38" t="s">
        <v>211</v>
      </c>
      <c r="L470" s="38">
        <v>16854000</v>
      </c>
      <c r="M470" s="38"/>
      <c r="N470" s="78" t="s">
        <v>1223</v>
      </c>
      <c r="O470" s="38"/>
      <c r="P470" s="54" t="s">
        <v>451</v>
      </c>
      <c r="Q470" s="24" t="s">
        <v>1105</v>
      </c>
      <c r="R470" s="24" t="s">
        <v>1106</v>
      </c>
      <c r="S470" s="33" t="s">
        <v>24</v>
      </c>
      <c r="T470" s="37"/>
      <c r="U470" s="37" t="s">
        <v>70</v>
      </c>
    </row>
    <row r="471" spans="1:21" ht="17.25" customHeight="1">
      <c r="A471" s="24">
        <v>2023</v>
      </c>
      <c r="B471" s="24">
        <v>11</v>
      </c>
      <c r="C471" s="33" t="s">
        <v>14</v>
      </c>
      <c r="D471" s="34" t="s">
        <v>2341</v>
      </c>
      <c r="E471" s="33" t="s">
        <v>52</v>
      </c>
      <c r="F471" s="33">
        <v>2410168501</v>
      </c>
      <c r="G471" s="37" t="s">
        <v>2342</v>
      </c>
      <c r="H471" s="33"/>
      <c r="I471" s="38" t="s">
        <v>120</v>
      </c>
      <c r="J471" s="38">
        <v>4</v>
      </c>
      <c r="K471" s="38" t="s">
        <v>2343</v>
      </c>
      <c r="L471" s="38">
        <v>21000000</v>
      </c>
      <c r="M471" s="38"/>
      <c r="N471" s="38"/>
      <c r="O471" s="38"/>
      <c r="P471" s="54" t="s">
        <v>235</v>
      </c>
      <c r="Q471" s="24" t="s">
        <v>2344</v>
      </c>
      <c r="R471" s="24" t="s">
        <v>2345</v>
      </c>
      <c r="S471" s="33" t="s">
        <v>24</v>
      </c>
      <c r="T471" s="37"/>
      <c r="U471" s="37" t="s">
        <v>70</v>
      </c>
    </row>
    <row r="472" spans="1:21" ht="17.25" customHeight="1">
      <c r="A472" s="24">
        <v>2023</v>
      </c>
      <c r="B472" s="24">
        <v>11</v>
      </c>
      <c r="C472" s="33" t="s">
        <v>14</v>
      </c>
      <c r="D472" s="34" t="s">
        <v>2346</v>
      </c>
      <c r="E472" s="33" t="s">
        <v>50</v>
      </c>
      <c r="F472" s="33" t="s">
        <v>2347</v>
      </c>
      <c r="G472" s="37" t="s">
        <v>2348</v>
      </c>
      <c r="H472" s="33" t="s">
        <v>2349</v>
      </c>
      <c r="I472" s="38" t="s">
        <v>2350</v>
      </c>
      <c r="J472" s="38" t="s">
        <v>2349</v>
      </c>
      <c r="K472" s="38" t="s">
        <v>114</v>
      </c>
      <c r="L472" s="38">
        <v>1504245600</v>
      </c>
      <c r="M472" s="38"/>
      <c r="N472" s="38"/>
      <c r="O472" s="38"/>
      <c r="P472" s="54" t="s">
        <v>193</v>
      </c>
      <c r="Q472" s="24" t="s">
        <v>2351</v>
      </c>
      <c r="R472" s="24" t="s">
        <v>2352</v>
      </c>
      <c r="S472" s="33" t="s">
        <v>24</v>
      </c>
      <c r="T472" s="37"/>
      <c r="U472" s="37"/>
    </row>
    <row r="473" spans="1:21" ht="17.25" customHeight="1">
      <c r="A473" s="24">
        <v>2023</v>
      </c>
      <c r="B473" s="24">
        <v>11</v>
      </c>
      <c r="C473" s="33" t="s">
        <v>15</v>
      </c>
      <c r="D473" s="34" t="s">
        <v>2353</v>
      </c>
      <c r="E473" s="33" t="s">
        <v>96</v>
      </c>
      <c r="F473" s="33">
        <v>3015200101</v>
      </c>
      <c r="G473" s="37" t="s">
        <v>112</v>
      </c>
      <c r="H473" s="33" t="s">
        <v>2354</v>
      </c>
      <c r="I473" s="38" t="s">
        <v>1905</v>
      </c>
      <c r="J473" s="38">
        <v>400</v>
      </c>
      <c r="K473" s="38" t="s">
        <v>124</v>
      </c>
      <c r="L473" s="38">
        <v>98000000</v>
      </c>
      <c r="M473" s="38"/>
      <c r="N473" s="78" t="s">
        <v>1223</v>
      </c>
      <c r="O473" s="38"/>
      <c r="P473" s="54" t="s">
        <v>170</v>
      </c>
      <c r="Q473" s="24" t="s">
        <v>2355</v>
      </c>
      <c r="R473" s="24" t="s">
        <v>2356</v>
      </c>
      <c r="S473" s="33" t="s">
        <v>24</v>
      </c>
      <c r="T473" s="37"/>
      <c r="U473" s="37"/>
    </row>
    <row r="474" spans="1:21" ht="17.25" customHeight="1">
      <c r="A474" s="24">
        <v>2023</v>
      </c>
      <c r="B474" s="24">
        <v>11</v>
      </c>
      <c r="C474" s="33" t="s">
        <v>15</v>
      </c>
      <c r="D474" s="34" t="s">
        <v>2353</v>
      </c>
      <c r="E474" s="33" t="s">
        <v>96</v>
      </c>
      <c r="F474" s="33">
        <v>3011159501</v>
      </c>
      <c r="G474" s="37" t="s">
        <v>359</v>
      </c>
      <c r="H474" s="33" t="s">
        <v>2357</v>
      </c>
      <c r="I474" s="38" t="s">
        <v>217</v>
      </c>
      <c r="J474" s="38">
        <v>640</v>
      </c>
      <c r="K474" s="38" t="s">
        <v>125</v>
      </c>
      <c r="L474" s="38">
        <v>17472000</v>
      </c>
      <c r="M474" s="38"/>
      <c r="N474" s="78" t="s">
        <v>1223</v>
      </c>
      <c r="O474" s="38"/>
      <c r="P474" s="54" t="s">
        <v>170</v>
      </c>
      <c r="Q474" s="24" t="s">
        <v>2355</v>
      </c>
      <c r="R474" s="24" t="s">
        <v>2356</v>
      </c>
      <c r="S474" s="33" t="s">
        <v>24</v>
      </c>
      <c r="T474" s="37"/>
      <c r="U474" s="37"/>
    </row>
    <row r="475" spans="1:21" ht="17.25" customHeight="1">
      <c r="A475" s="24">
        <v>2023</v>
      </c>
      <c r="B475" s="24">
        <v>11</v>
      </c>
      <c r="C475" s="33" t="s">
        <v>15</v>
      </c>
      <c r="D475" s="34" t="s">
        <v>2353</v>
      </c>
      <c r="E475" s="33" t="s">
        <v>96</v>
      </c>
      <c r="F475" s="33">
        <v>4924151101</v>
      </c>
      <c r="G475" s="37" t="s">
        <v>2358</v>
      </c>
      <c r="H475" s="33" t="s">
        <v>2359</v>
      </c>
      <c r="I475" s="38" t="s">
        <v>2360</v>
      </c>
      <c r="J475" s="38">
        <v>1</v>
      </c>
      <c r="K475" s="38" t="s">
        <v>1697</v>
      </c>
      <c r="L475" s="38">
        <v>6500000</v>
      </c>
      <c r="M475" s="38"/>
      <c r="N475" s="78" t="s">
        <v>1223</v>
      </c>
      <c r="O475" s="38"/>
      <c r="P475" s="54" t="s">
        <v>170</v>
      </c>
      <c r="Q475" s="24" t="s">
        <v>2355</v>
      </c>
      <c r="R475" s="24" t="s">
        <v>2356</v>
      </c>
      <c r="S475" s="33" t="s">
        <v>24</v>
      </c>
      <c r="T475" s="37"/>
      <c r="U475" s="37"/>
    </row>
    <row r="476" spans="1:21" ht="17.25" customHeight="1">
      <c r="A476" s="24">
        <v>2023</v>
      </c>
      <c r="B476" s="24">
        <v>11</v>
      </c>
      <c r="C476" s="33" t="s">
        <v>14</v>
      </c>
      <c r="D476" s="34" t="s">
        <v>2361</v>
      </c>
      <c r="E476" s="33" t="s">
        <v>96</v>
      </c>
      <c r="F476" s="33">
        <v>3015200105</v>
      </c>
      <c r="G476" s="33" t="s">
        <v>113</v>
      </c>
      <c r="H476" s="33" t="s">
        <v>2362</v>
      </c>
      <c r="I476" s="85" t="s">
        <v>113</v>
      </c>
      <c r="J476" s="121">
        <v>152</v>
      </c>
      <c r="K476" s="85" t="s">
        <v>238</v>
      </c>
      <c r="L476" s="38">
        <v>27360000</v>
      </c>
      <c r="M476" s="38"/>
      <c r="N476" s="78" t="s">
        <v>1223</v>
      </c>
      <c r="O476" s="38"/>
      <c r="P476" s="212" t="s">
        <v>297</v>
      </c>
      <c r="Q476" s="33" t="s">
        <v>1123</v>
      </c>
      <c r="R476" s="33" t="s">
        <v>87</v>
      </c>
      <c r="S476" s="33" t="s">
        <v>24</v>
      </c>
      <c r="T476" s="37"/>
      <c r="U476" s="37"/>
    </row>
    <row r="477" spans="1:21" ht="17.25" customHeight="1">
      <c r="A477" s="24">
        <v>2023</v>
      </c>
      <c r="B477" s="24">
        <v>11</v>
      </c>
      <c r="C477" s="33" t="s">
        <v>14</v>
      </c>
      <c r="D477" s="34" t="s">
        <v>2363</v>
      </c>
      <c r="E477" s="33" t="s">
        <v>96</v>
      </c>
      <c r="F477" s="33">
        <v>3011159201</v>
      </c>
      <c r="G477" s="33" t="s">
        <v>111</v>
      </c>
      <c r="H477" s="33" t="s">
        <v>2364</v>
      </c>
      <c r="I477" s="85" t="s">
        <v>16</v>
      </c>
      <c r="J477" s="121">
        <v>875</v>
      </c>
      <c r="K477" s="85" t="s">
        <v>324</v>
      </c>
      <c r="L477" s="38">
        <v>66325000</v>
      </c>
      <c r="M477" s="38"/>
      <c r="N477" s="78" t="s">
        <v>1223</v>
      </c>
      <c r="O477" s="38"/>
      <c r="P477" s="212" t="s">
        <v>189</v>
      </c>
      <c r="Q477" s="33" t="s">
        <v>318</v>
      </c>
      <c r="R477" s="33" t="s">
        <v>400</v>
      </c>
      <c r="S477" s="33" t="s">
        <v>24</v>
      </c>
      <c r="T477" s="37"/>
      <c r="U477" s="37"/>
    </row>
    <row r="478" spans="1:21" ht="17.25" customHeight="1">
      <c r="A478" s="24">
        <v>2023</v>
      </c>
      <c r="B478" s="24">
        <v>11</v>
      </c>
      <c r="C478" s="33" t="s">
        <v>14</v>
      </c>
      <c r="D478" s="34" t="s">
        <v>2363</v>
      </c>
      <c r="E478" s="33" t="s">
        <v>96</v>
      </c>
      <c r="F478" s="33">
        <v>3011159701</v>
      </c>
      <c r="G478" s="33" t="s">
        <v>111</v>
      </c>
      <c r="H478" s="33" t="s">
        <v>2365</v>
      </c>
      <c r="I478" s="85" t="s">
        <v>16</v>
      </c>
      <c r="J478" s="121">
        <v>1138</v>
      </c>
      <c r="K478" s="85" t="s">
        <v>324</v>
      </c>
      <c r="L478" s="38">
        <v>73412380</v>
      </c>
      <c r="M478" s="38"/>
      <c r="N478" s="78" t="s">
        <v>1223</v>
      </c>
      <c r="O478" s="38"/>
      <c r="P478" s="212" t="s">
        <v>189</v>
      </c>
      <c r="Q478" s="33" t="s">
        <v>318</v>
      </c>
      <c r="R478" s="33" t="s">
        <v>400</v>
      </c>
      <c r="S478" s="33" t="s">
        <v>24</v>
      </c>
      <c r="T478" s="37"/>
      <c r="U478" s="37"/>
    </row>
    <row r="479" spans="1:21" ht="17.25" customHeight="1">
      <c r="A479" s="24">
        <v>2023</v>
      </c>
      <c r="B479" s="24">
        <v>11</v>
      </c>
      <c r="C479" s="33" t="s">
        <v>14</v>
      </c>
      <c r="D479" s="34" t="s">
        <v>2366</v>
      </c>
      <c r="E479" s="33" t="s">
        <v>96</v>
      </c>
      <c r="F479" s="33">
        <v>4014178201</v>
      </c>
      <c r="G479" s="33" t="s">
        <v>349</v>
      </c>
      <c r="H479" s="33" t="s">
        <v>2367</v>
      </c>
      <c r="I479" s="85" t="s">
        <v>470</v>
      </c>
      <c r="J479" s="121">
        <f>1245+397</f>
        <v>1642</v>
      </c>
      <c r="K479" s="85" t="s">
        <v>95</v>
      </c>
      <c r="L479" s="38">
        <f>250000000+50000000</f>
        <v>300000000</v>
      </c>
      <c r="M479" s="38"/>
      <c r="N479" s="78" t="s">
        <v>1223</v>
      </c>
      <c r="O479" s="38"/>
      <c r="P479" s="54" t="s">
        <v>391</v>
      </c>
      <c r="Q479" s="24" t="s">
        <v>2368</v>
      </c>
      <c r="R479" s="24" t="s">
        <v>2369</v>
      </c>
      <c r="S479" s="33" t="s">
        <v>24</v>
      </c>
      <c r="T479" s="37"/>
      <c r="U479" s="37"/>
    </row>
    <row r="480" spans="1:21" ht="17.25" customHeight="1">
      <c r="A480" s="24">
        <v>2023</v>
      </c>
      <c r="B480" s="24">
        <v>11</v>
      </c>
      <c r="C480" s="33" t="s">
        <v>14</v>
      </c>
      <c r="D480" s="34" t="s">
        <v>2370</v>
      </c>
      <c r="E480" s="33" t="s">
        <v>676</v>
      </c>
      <c r="F480" s="33">
        <v>3912110301</v>
      </c>
      <c r="G480" s="33" t="s">
        <v>108</v>
      </c>
      <c r="H480" s="33"/>
      <c r="I480" s="85" t="s">
        <v>35</v>
      </c>
      <c r="J480" s="121">
        <v>1</v>
      </c>
      <c r="K480" s="85" t="s">
        <v>1336</v>
      </c>
      <c r="L480" s="38">
        <v>43373000</v>
      </c>
      <c r="M480" s="38"/>
      <c r="N480" s="38"/>
      <c r="O480" s="38"/>
      <c r="P480" s="212" t="s">
        <v>268</v>
      </c>
      <c r="Q480" s="33" t="s">
        <v>2371</v>
      </c>
      <c r="R480" s="33" t="s">
        <v>2372</v>
      </c>
      <c r="S480" s="33" t="s">
        <v>24</v>
      </c>
      <c r="T480" s="37"/>
      <c r="U480" s="37"/>
    </row>
    <row r="481" spans="1:21" ht="17.25" customHeight="1">
      <c r="A481" s="24">
        <v>2023</v>
      </c>
      <c r="B481" s="24">
        <v>11</v>
      </c>
      <c r="C481" s="33" t="s">
        <v>14</v>
      </c>
      <c r="D481" s="34" t="s">
        <v>1999</v>
      </c>
      <c r="E481" s="33" t="s">
        <v>96</v>
      </c>
      <c r="F481" s="33">
        <v>3012179301</v>
      </c>
      <c r="G481" s="33" t="s">
        <v>1624</v>
      </c>
      <c r="H481" s="33" t="s">
        <v>2373</v>
      </c>
      <c r="I481" s="85" t="s">
        <v>117</v>
      </c>
      <c r="J481" s="121">
        <v>845</v>
      </c>
      <c r="K481" s="85" t="s">
        <v>238</v>
      </c>
      <c r="L481" s="38">
        <v>31434000</v>
      </c>
      <c r="M481" s="38"/>
      <c r="N481" s="78" t="s">
        <v>1223</v>
      </c>
      <c r="O481" s="38"/>
      <c r="P481" s="212" t="s">
        <v>272</v>
      </c>
      <c r="Q481" s="33" t="s">
        <v>2001</v>
      </c>
      <c r="R481" s="33" t="s">
        <v>2002</v>
      </c>
      <c r="S481" s="33" t="s">
        <v>24</v>
      </c>
      <c r="T481" s="37"/>
      <c r="U481" s="37"/>
    </row>
    <row r="482" spans="1:21" ht="17.25" customHeight="1">
      <c r="A482" s="24">
        <v>2023</v>
      </c>
      <c r="B482" s="24">
        <v>11</v>
      </c>
      <c r="C482" s="33" t="s">
        <v>14</v>
      </c>
      <c r="D482" s="34" t="s">
        <v>1999</v>
      </c>
      <c r="E482" s="33" t="s">
        <v>96</v>
      </c>
      <c r="F482" s="33">
        <v>3013150202</v>
      </c>
      <c r="G482" s="33" t="s">
        <v>2374</v>
      </c>
      <c r="H482" s="33" t="s">
        <v>2375</v>
      </c>
      <c r="I482" s="85" t="s">
        <v>2376</v>
      </c>
      <c r="J482" s="121">
        <v>927</v>
      </c>
      <c r="K482" s="85" t="s">
        <v>105</v>
      </c>
      <c r="L482" s="38">
        <v>27681000</v>
      </c>
      <c r="M482" s="38"/>
      <c r="N482" s="78" t="s">
        <v>1223</v>
      </c>
      <c r="O482" s="38"/>
      <c r="P482" s="212" t="s">
        <v>272</v>
      </c>
      <c r="Q482" s="33" t="s">
        <v>2001</v>
      </c>
      <c r="R482" s="33" t="s">
        <v>2002</v>
      </c>
      <c r="S482" s="33" t="s">
        <v>24</v>
      </c>
      <c r="T482" s="37"/>
      <c r="U482" s="37"/>
    </row>
    <row r="483" spans="1:21" ht="17.25" customHeight="1">
      <c r="A483" s="24">
        <v>2023</v>
      </c>
      <c r="B483" s="24">
        <v>11</v>
      </c>
      <c r="C483" s="33" t="s">
        <v>15</v>
      </c>
      <c r="D483" s="34" t="s">
        <v>2377</v>
      </c>
      <c r="E483" s="33" t="s">
        <v>96</v>
      </c>
      <c r="F483" s="33">
        <v>3011150501</v>
      </c>
      <c r="G483" s="33" t="s">
        <v>90</v>
      </c>
      <c r="H483" s="33" t="s">
        <v>215</v>
      </c>
      <c r="I483" s="85" t="s">
        <v>2040</v>
      </c>
      <c r="J483" s="121">
        <v>1</v>
      </c>
      <c r="K483" s="85" t="s">
        <v>88</v>
      </c>
      <c r="L483" s="38">
        <v>107000000</v>
      </c>
      <c r="M483" s="38"/>
      <c r="N483" s="78" t="s">
        <v>1223</v>
      </c>
      <c r="O483" s="38"/>
      <c r="P483" s="212" t="s">
        <v>101</v>
      </c>
      <c r="Q483" s="33" t="s">
        <v>2378</v>
      </c>
      <c r="R483" s="33" t="s">
        <v>2379</v>
      </c>
      <c r="S483" s="33" t="s">
        <v>24</v>
      </c>
      <c r="T483" s="37"/>
      <c r="U483" s="37"/>
    </row>
    <row r="484" spans="1:21" ht="17.25" customHeight="1">
      <c r="A484" s="24">
        <v>2023</v>
      </c>
      <c r="B484" s="24">
        <v>11</v>
      </c>
      <c r="C484" s="33" t="s">
        <v>14</v>
      </c>
      <c r="D484" s="34" t="s">
        <v>2380</v>
      </c>
      <c r="E484" s="33" t="s">
        <v>96</v>
      </c>
      <c r="F484" s="33">
        <v>4014178203</v>
      </c>
      <c r="G484" s="37" t="s">
        <v>2381</v>
      </c>
      <c r="H484" s="33" t="s">
        <v>2382</v>
      </c>
      <c r="I484" s="38" t="s">
        <v>2383</v>
      </c>
      <c r="J484" s="38">
        <v>91</v>
      </c>
      <c r="K484" s="38" t="s">
        <v>1235</v>
      </c>
      <c r="L484" s="38">
        <v>15646540</v>
      </c>
      <c r="M484" s="38"/>
      <c r="N484" s="78" t="s">
        <v>1223</v>
      </c>
      <c r="O484" s="38"/>
      <c r="P484" s="54" t="s">
        <v>906</v>
      </c>
      <c r="Q484" s="24" t="s">
        <v>2384</v>
      </c>
      <c r="R484" s="129" t="s">
        <v>908</v>
      </c>
      <c r="S484" s="33" t="s">
        <v>24</v>
      </c>
      <c r="T484" s="37"/>
      <c r="U484" s="37"/>
    </row>
    <row r="485" spans="1:21" ht="17.25" customHeight="1">
      <c r="A485" s="24">
        <v>2023</v>
      </c>
      <c r="B485" s="24">
        <v>11</v>
      </c>
      <c r="C485" s="33" t="s">
        <v>14</v>
      </c>
      <c r="D485" s="34" t="s">
        <v>2380</v>
      </c>
      <c r="E485" s="33" t="s">
        <v>96</v>
      </c>
      <c r="F485" s="33">
        <v>3013150201</v>
      </c>
      <c r="G485" s="37" t="s">
        <v>2385</v>
      </c>
      <c r="H485" s="37" t="s">
        <v>2386</v>
      </c>
      <c r="I485" s="38" t="s">
        <v>2383</v>
      </c>
      <c r="J485" s="38">
        <v>802</v>
      </c>
      <c r="K485" s="38" t="s">
        <v>1222</v>
      </c>
      <c r="L485" s="38">
        <v>14035000</v>
      </c>
      <c r="M485" s="38"/>
      <c r="N485" s="78" t="s">
        <v>1223</v>
      </c>
      <c r="O485" s="38"/>
      <c r="P485" s="54" t="s">
        <v>906</v>
      </c>
      <c r="Q485" s="24" t="s">
        <v>2384</v>
      </c>
      <c r="R485" s="129" t="s">
        <v>908</v>
      </c>
      <c r="S485" s="33" t="s">
        <v>24</v>
      </c>
      <c r="T485" s="37"/>
      <c r="U485" s="37"/>
    </row>
    <row r="486" spans="1:21" ht="17.25" customHeight="1">
      <c r="A486" s="24">
        <v>2023</v>
      </c>
      <c r="B486" s="24">
        <v>11</v>
      </c>
      <c r="C486" s="33" t="s">
        <v>14</v>
      </c>
      <c r="D486" s="34" t="s">
        <v>2380</v>
      </c>
      <c r="E486" s="33" t="s">
        <v>96</v>
      </c>
      <c r="F486" s="33">
        <v>3017169801</v>
      </c>
      <c r="G486" s="37" t="s">
        <v>2387</v>
      </c>
      <c r="H486" s="37" t="s">
        <v>2388</v>
      </c>
      <c r="I486" s="38" t="s">
        <v>2383</v>
      </c>
      <c r="J486" s="38">
        <v>1</v>
      </c>
      <c r="K486" s="38" t="s">
        <v>1336</v>
      </c>
      <c r="L486" s="38">
        <v>20584350</v>
      </c>
      <c r="M486" s="38"/>
      <c r="N486" s="78" t="s">
        <v>1223</v>
      </c>
      <c r="O486" s="38"/>
      <c r="P486" s="54" t="s">
        <v>906</v>
      </c>
      <c r="Q486" s="24" t="s">
        <v>2384</v>
      </c>
      <c r="R486" s="129" t="s">
        <v>908</v>
      </c>
      <c r="S486" s="33" t="s">
        <v>24</v>
      </c>
      <c r="T486" s="37"/>
      <c r="U486" s="37"/>
    </row>
    <row r="487" spans="1:21" ht="17.25" customHeight="1">
      <c r="A487" s="24">
        <v>2023</v>
      </c>
      <c r="B487" s="24">
        <v>11</v>
      </c>
      <c r="C487" s="33" t="s">
        <v>14</v>
      </c>
      <c r="D487" s="34" t="s">
        <v>2380</v>
      </c>
      <c r="E487" s="33" t="s">
        <v>96</v>
      </c>
      <c r="F487" s="33">
        <v>4010178702</v>
      </c>
      <c r="G487" s="37" t="s">
        <v>1409</v>
      </c>
      <c r="H487" s="37"/>
      <c r="I487" s="38" t="s">
        <v>1411</v>
      </c>
      <c r="J487" s="38">
        <v>1</v>
      </c>
      <c r="K487" s="38" t="s">
        <v>1336</v>
      </c>
      <c r="L487" s="38">
        <v>16519990</v>
      </c>
      <c r="M487" s="38"/>
      <c r="N487" s="78" t="s">
        <v>1223</v>
      </c>
      <c r="O487" s="38"/>
      <c r="P487" s="54" t="s">
        <v>906</v>
      </c>
      <c r="Q487" s="24" t="s">
        <v>2384</v>
      </c>
      <c r="R487" s="129" t="s">
        <v>908</v>
      </c>
      <c r="S487" s="33" t="s">
        <v>24</v>
      </c>
      <c r="T487" s="37"/>
      <c r="U487" s="37"/>
    </row>
    <row r="488" spans="1:21" ht="17.25" customHeight="1">
      <c r="A488" s="24">
        <v>2023</v>
      </c>
      <c r="B488" s="24">
        <v>11</v>
      </c>
      <c r="C488" s="33" t="s">
        <v>14</v>
      </c>
      <c r="D488" s="34" t="s">
        <v>2380</v>
      </c>
      <c r="E488" s="33" t="s">
        <v>96</v>
      </c>
      <c r="F488" s="33">
        <v>2611160701</v>
      </c>
      <c r="G488" s="37" t="s">
        <v>1403</v>
      </c>
      <c r="H488" s="37" t="s">
        <v>2389</v>
      </c>
      <c r="I488" s="38" t="s">
        <v>620</v>
      </c>
      <c r="J488" s="38">
        <v>1</v>
      </c>
      <c r="K488" s="38" t="s">
        <v>1336</v>
      </c>
      <c r="L488" s="38">
        <v>45280000</v>
      </c>
      <c r="M488" s="38"/>
      <c r="N488" s="78" t="s">
        <v>1223</v>
      </c>
      <c r="O488" s="38"/>
      <c r="P488" s="54" t="s">
        <v>906</v>
      </c>
      <c r="Q488" s="24" t="s">
        <v>2384</v>
      </c>
      <c r="R488" s="129" t="s">
        <v>908</v>
      </c>
      <c r="S488" s="33" t="s">
        <v>24</v>
      </c>
      <c r="T488" s="37"/>
      <c r="U488" s="37"/>
    </row>
    <row r="489" spans="1:21" ht="17.25" customHeight="1">
      <c r="A489" s="24">
        <v>2023</v>
      </c>
      <c r="B489" s="24">
        <v>11</v>
      </c>
      <c r="C489" s="33" t="s">
        <v>14</v>
      </c>
      <c r="D489" s="34" t="s">
        <v>2380</v>
      </c>
      <c r="E489" s="33" t="s">
        <v>96</v>
      </c>
      <c r="F489" s="33">
        <v>4617162201</v>
      </c>
      <c r="G489" s="37" t="s">
        <v>2390</v>
      </c>
      <c r="H489" s="37"/>
      <c r="I489" s="38" t="s">
        <v>668</v>
      </c>
      <c r="J489" s="38">
        <v>1</v>
      </c>
      <c r="K489" s="38" t="s">
        <v>1336</v>
      </c>
      <c r="L489" s="38">
        <v>10768700</v>
      </c>
      <c r="M489" s="85"/>
      <c r="N489" s="78" t="s">
        <v>1223</v>
      </c>
      <c r="O489" s="38"/>
      <c r="P489" s="54" t="s">
        <v>906</v>
      </c>
      <c r="Q489" s="24" t="s">
        <v>2384</v>
      </c>
      <c r="R489" s="129" t="s">
        <v>908</v>
      </c>
      <c r="S489" s="33" t="s">
        <v>24</v>
      </c>
      <c r="T489" s="37"/>
      <c r="U489" s="37"/>
    </row>
    <row r="490" spans="1:21" ht="17.25" customHeight="1">
      <c r="A490" s="24">
        <v>2023</v>
      </c>
      <c r="B490" s="24">
        <v>11</v>
      </c>
      <c r="C490" s="33" t="s">
        <v>14</v>
      </c>
      <c r="D490" s="34" t="s">
        <v>2391</v>
      </c>
      <c r="E490" s="33" t="s">
        <v>96</v>
      </c>
      <c r="F490" s="83">
        <v>4014178203</v>
      </c>
      <c r="G490" s="33" t="s">
        <v>2098</v>
      </c>
      <c r="H490" s="33" t="s">
        <v>2392</v>
      </c>
      <c r="I490" s="85" t="s">
        <v>2393</v>
      </c>
      <c r="J490" s="103">
        <v>550</v>
      </c>
      <c r="K490" s="85" t="s">
        <v>1235</v>
      </c>
      <c r="L490" s="38">
        <v>66583000</v>
      </c>
      <c r="M490" s="85"/>
      <c r="N490" s="78" t="s">
        <v>1223</v>
      </c>
      <c r="O490" s="38"/>
      <c r="P490" s="54" t="s">
        <v>919</v>
      </c>
      <c r="Q490" s="24" t="s">
        <v>920</v>
      </c>
      <c r="R490" s="24" t="s">
        <v>921</v>
      </c>
      <c r="S490" s="33" t="s">
        <v>24</v>
      </c>
      <c r="T490" s="37"/>
      <c r="U490" s="37"/>
    </row>
    <row r="491" spans="1:21" ht="17.25" customHeight="1">
      <c r="A491" s="24">
        <v>2023</v>
      </c>
      <c r="B491" s="24">
        <v>11</v>
      </c>
      <c r="C491" s="33" t="s">
        <v>14</v>
      </c>
      <c r="D491" s="34" t="s">
        <v>932</v>
      </c>
      <c r="E491" s="33" t="s">
        <v>96</v>
      </c>
      <c r="F491" s="83">
        <v>3010161901</v>
      </c>
      <c r="G491" s="33" t="s">
        <v>2098</v>
      </c>
      <c r="H491" s="33" t="s">
        <v>2394</v>
      </c>
      <c r="I491" s="85" t="s">
        <v>547</v>
      </c>
      <c r="J491" s="103">
        <v>200</v>
      </c>
      <c r="K491" s="85" t="s">
        <v>1239</v>
      </c>
      <c r="L491" s="38">
        <v>43200000</v>
      </c>
      <c r="M491" s="85"/>
      <c r="N491" s="78" t="s">
        <v>1223</v>
      </c>
      <c r="O491" s="38"/>
      <c r="P491" s="54" t="s">
        <v>933</v>
      </c>
      <c r="Q491" s="24" t="s">
        <v>934</v>
      </c>
      <c r="R491" s="24" t="s">
        <v>935</v>
      </c>
      <c r="S491" s="33" t="s">
        <v>552</v>
      </c>
      <c r="T491" s="37"/>
      <c r="U491" s="37"/>
    </row>
    <row r="492" spans="1:21" ht="17.25" customHeight="1">
      <c r="A492" s="24">
        <v>2023</v>
      </c>
      <c r="B492" s="24">
        <v>11</v>
      </c>
      <c r="C492" s="33" t="s">
        <v>14</v>
      </c>
      <c r="D492" s="34" t="s">
        <v>2395</v>
      </c>
      <c r="E492" s="33" t="s">
        <v>96</v>
      </c>
      <c r="F492" s="33">
        <v>3017169801</v>
      </c>
      <c r="G492" s="33" t="s">
        <v>2396</v>
      </c>
      <c r="H492" s="33" t="s">
        <v>2397</v>
      </c>
      <c r="I492" s="85" t="s">
        <v>1160</v>
      </c>
      <c r="J492" s="103">
        <v>399.1</v>
      </c>
      <c r="K492" s="85" t="s">
        <v>2069</v>
      </c>
      <c r="L492" s="38">
        <v>5587400</v>
      </c>
      <c r="M492" s="85"/>
      <c r="N492" s="78" t="s">
        <v>1223</v>
      </c>
      <c r="O492" s="38"/>
      <c r="P492" s="54" t="s">
        <v>943</v>
      </c>
      <c r="Q492" s="24" t="s">
        <v>2398</v>
      </c>
      <c r="R492" s="24" t="s">
        <v>2399</v>
      </c>
      <c r="S492" s="33" t="s">
        <v>24</v>
      </c>
      <c r="T492" s="37"/>
      <c r="U492" s="37"/>
    </row>
    <row r="493" spans="1:21" ht="17.25" customHeight="1">
      <c r="A493" s="24">
        <v>2023</v>
      </c>
      <c r="B493" s="24">
        <v>11</v>
      </c>
      <c r="C493" s="33" t="s">
        <v>14</v>
      </c>
      <c r="D493" s="34" t="s">
        <v>2400</v>
      </c>
      <c r="E493" s="33" t="s">
        <v>96</v>
      </c>
      <c r="F493" s="33">
        <v>3017169801</v>
      </c>
      <c r="G493" s="33" t="s">
        <v>2401</v>
      </c>
      <c r="H493" s="33" t="s">
        <v>2397</v>
      </c>
      <c r="I493" s="85" t="s">
        <v>1160</v>
      </c>
      <c r="J493" s="103">
        <v>1034.2</v>
      </c>
      <c r="K493" s="85" t="s">
        <v>2069</v>
      </c>
      <c r="L493" s="38">
        <v>14271960</v>
      </c>
      <c r="M493" s="85"/>
      <c r="N493" s="78" t="s">
        <v>1223</v>
      </c>
      <c r="O493" s="38"/>
      <c r="P493" s="54" t="s">
        <v>943</v>
      </c>
      <c r="Q493" s="24" t="s">
        <v>2398</v>
      </c>
      <c r="R493" s="24" t="s">
        <v>2399</v>
      </c>
      <c r="S493" s="33" t="s">
        <v>24</v>
      </c>
      <c r="T493" s="37"/>
      <c r="U493" s="37"/>
    </row>
    <row r="494" spans="1:21" ht="17.25" customHeight="1">
      <c r="A494" s="24">
        <v>2023</v>
      </c>
      <c r="B494" s="24">
        <v>11</v>
      </c>
      <c r="C494" s="33" t="s">
        <v>14</v>
      </c>
      <c r="D494" s="34" t="s">
        <v>2402</v>
      </c>
      <c r="E494" s="33" t="s">
        <v>96</v>
      </c>
      <c r="F494" s="33">
        <v>3017169801</v>
      </c>
      <c r="G494" s="33" t="s">
        <v>2403</v>
      </c>
      <c r="H494" s="33" t="s">
        <v>2404</v>
      </c>
      <c r="I494" s="85" t="s">
        <v>1160</v>
      </c>
      <c r="J494" s="103">
        <v>66</v>
      </c>
      <c r="K494" s="85" t="s">
        <v>2069</v>
      </c>
      <c r="L494" s="38">
        <v>937200</v>
      </c>
      <c r="M494" s="85"/>
      <c r="N494" s="78" t="s">
        <v>1223</v>
      </c>
      <c r="O494" s="38"/>
      <c r="P494" s="54" t="s">
        <v>943</v>
      </c>
      <c r="Q494" s="24" t="s">
        <v>2398</v>
      </c>
      <c r="R494" s="24" t="s">
        <v>2399</v>
      </c>
      <c r="S494" s="33" t="s">
        <v>24</v>
      </c>
      <c r="T494" s="37"/>
      <c r="U494" s="37"/>
    </row>
    <row r="495" spans="1:21" ht="17.25" customHeight="1">
      <c r="A495" s="24">
        <v>2023</v>
      </c>
      <c r="B495" s="24">
        <v>11</v>
      </c>
      <c r="C495" s="33" t="s">
        <v>14</v>
      </c>
      <c r="D495" s="34" t="s">
        <v>2405</v>
      </c>
      <c r="E495" s="33" t="s">
        <v>96</v>
      </c>
      <c r="F495" s="33">
        <v>3017169801</v>
      </c>
      <c r="G495" s="33" t="s">
        <v>2406</v>
      </c>
      <c r="H495" s="33" t="s">
        <v>2404</v>
      </c>
      <c r="I495" s="85" t="s">
        <v>1160</v>
      </c>
      <c r="J495" s="103">
        <v>13.9</v>
      </c>
      <c r="K495" s="85" t="s">
        <v>2069</v>
      </c>
      <c r="L495" s="38">
        <v>211280</v>
      </c>
      <c r="M495" s="85"/>
      <c r="N495" s="78" t="s">
        <v>1223</v>
      </c>
      <c r="O495" s="190"/>
      <c r="P495" s="54" t="s">
        <v>943</v>
      </c>
      <c r="Q495" s="24" t="s">
        <v>2398</v>
      </c>
      <c r="R495" s="24" t="s">
        <v>2399</v>
      </c>
      <c r="S495" s="33" t="s">
        <v>24</v>
      </c>
      <c r="T495" s="37"/>
      <c r="U495" s="37"/>
    </row>
    <row r="496" spans="1:21" ht="17.25" customHeight="1">
      <c r="A496" s="24">
        <v>2023</v>
      </c>
      <c r="B496" s="24">
        <v>11</v>
      </c>
      <c r="C496" s="33" t="s">
        <v>14</v>
      </c>
      <c r="D496" s="34" t="s">
        <v>2407</v>
      </c>
      <c r="E496" s="33" t="s">
        <v>96</v>
      </c>
      <c r="F496" s="33">
        <v>3017169801</v>
      </c>
      <c r="G496" s="33" t="s">
        <v>2408</v>
      </c>
      <c r="H496" s="33" t="s">
        <v>2409</v>
      </c>
      <c r="I496" s="85" t="s">
        <v>1160</v>
      </c>
      <c r="J496" s="103">
        <v>36</v>
      </c>
      <c r="K496" s="85" t="s">
        <v>2069</v>
      </c>
      <c r="L496" s="38">
        <v>482400</v>
      </c>
      <c r="M496" s="85"/>
      <c r="N496" s="78" t="s">
        <v>1223</v>
      </c>
      <c r="O496" s="38"/>
      <c r="P496" s="54" t="s">
        <v>943</v>
      </c>
      <c r="Q496" s="24" t="s">
        <v>2398</v>
      </c>
      <c r="R496" s="24" t="s">
        <v>2399</v>
      </c>
      <c r="S496" s="33" t="s">
        <v>24</v>
      </c>
      <c r="T496" s="37"/>
      <c r="U496" s="37"/>
    </row>
    <row r="497" spans="1:21" ht="17.25" customHeight="1">
      <c r="A497" s="24">
        <v>2023</v>
      </c>
      <c r="B497" s="24">
        <v>11</v>
      </c>
      <c r="C497" s="33" t="s">
        <v>14</v>
      </c>
      <c r="D497" s="34" t="s">
        <v>2410</v>
      </c>
      <c r="E497" s="33" t="s">
        <v>96</v>
      </c>
      <c r="F497" s="33">
        <v>3017169801</v>
      </c>
      <c r="G497" s="33" t="s">
        <v>2411</v>
      </c>
      <c r="H497" s="33" t="s">
        <v>2412</v>
      </c>
      <c r="I497" s="85" t="s">
        <v>1160</v>
      </c>
      <c r="J497" s="103">
        <v>14.4</v>
      </c>
      <c r="K497" s="85" t="s">
        <v>2069</v>
      </c>
      <c r="L497" s="38">
        <v>413280</v>
      </c>
      <c r="M497" s="85"/>
      <c r="N497" s="78" t="s">
        <v>1223</v>
      </c>
      <c r="O497" s="38"/>
      <c r="P497" s="54" t="s">
        <v>943</v>
      </c>
      <c r="Q497" s="24" t="s">
        <v>2398</v>
      </c>
      <c r="R497" s="24" t="s">
        <v>2399</v>
      </c>
      <c r="S497" s="33" t="s">
        <v>24</v>
      </c>
      <c r="T497" s="37"/>
      <c r="U497" s="37"/>
    </row>
    <row r="498" spans="1:21" ht="17.25" customHeight="1">
      <c r="A498" s="24">
        <v>2023</v>
      </c>
      <c r="B498" s="24">
        <v>11</v>
      </c>
      <c r="C498" s="33" t="s">
        <v>14</v>
      </c>
      <c r="D498" s="130" t="s">
        <v>972</v>
      </c>
      <c r="E498" s="33" t="s">
        <v>96</v>
      </c>
      <c r="F498" s="33">
        <v>3013150202</v>
      </c>
      <c r="G498" s="37" t="s">
        <v>2301</v>
      </c>
      <c r="H498" s="34" t="s">
        <v>2413</v>
      </c>
      <c r="I498" s="85" t="s">
        <v>547</v>
      </c>
      <c r="J498" s="85">
        <v>985</v>
      </c>
      <c r="K498" s="85" t="s">
        <v>1239</v>
      </c>
      <c r="L498" s="38">
        <v>42906600</v>
      </c>
      <c r="M498" s="38"/>
      <c r="N498" s="78" t="s">
        <v>1223</v>
      </c>
      <c r="O498" s="38"/>
      <c r="P498" s="54" t="s">
        <v>973</v>
      </c>
      <c r="Q498" s="24" t="s">
        <v>974</v>
      </c>
      <c r="R498" s="24" t="s">
        <v>975</v>
      </c>
      <c r="S498" s="33" t="s">
        <v>24</v>
      </c>
      <c r="T498" s="37"/>
      <c r="U498" s="37"/>
    </row>
    <row r="499" spans="1:21" ht="17.25" customHeight="1">
      <c r="A499" s="24">
        <v>2023</v>
      </c>
      <c r="B499" s="24">
        <v>11</v>
      </c>
      <c r="C499" s="33" t="s">
        <v>14</v>
      </c>
      <c r="D499" s="130" t="s">
        <v>972</v>
      </c>
      <c r="E499" s="33" t="s">
        <v>96</v>
      </c>
      <c r="F499" s="33">
        <v>3011150501</v>
      </c>
      <c r="G499" s="37" t="s">
        <v>1228</v>
      </c>
      <c r="H499" s="34" t="s">
        <v>1520</v>
      </c>
      <c r="I499" s="85" t="s">
        <v>1160</v>
      </c>
      <c r="J499" s="85">
        <v>71</v>
      </c>
      <c r="K499" s="84" t="s">
        <v>1421</v>
      </c>
      <c r="L499" s="38">
        <v>7352000</v>
      </c>
      <c r="M499" s="38"/>
      <c r="N499" s="78" t="s">
        <v>1223</v>
      </c>
      <c r="O499" s="38"/>
      <c r="P499" s="54" t="s">
        <v>973</v>
      </c>
      <c r="Q499" s="24" t="s">
        <v>974</v>
      </c>
      <c r="R499" s="24" t="s">
        <v>975</v>
      </c>
      <c r="S499" s="33" t="s">
        <v>24</v>
      </c>
      <c r="T499" s="37"/>
      <c r="U499" s="37"/>
    </row>
    <row r="500" spans="1:21" ht="17.25" customHeight="1">
      <c r="A500" s="24">
        <v>2023</v>
      </c>
      <c r="B500" s="24">
        <v>11</v>
      </c>
      <c r="C500" s="33" t="s">
        <v>14</v>
      </c>
      <c r="D500" s="130" t="s">
        <v>972</v>
      </c>
      <c r="E500" s="33" t="s">
        <v>96</v>
      </c>
      <c r="F500" s="33">
        <v>3011150501</v>
      </c>
      <c r="G500" s="37" t="s">
        <v>1228</v>
      </c>
      <c r="H500" s="34" t="s">
        <v>1416</v>
      </c>
      <c r="I500" s="85" t="s">
        <v>1160</v>
      </c>
      <c r="J500" s="85">
        <v>80</v>
      </c>
      <c r="K500" s="84" t="s">
        <v>1421</v>
      </c>
      <c r="L500" s="38">
        <v>8676000</v>
      </c>
      <c r="M500" s="38"/>
      <c r="N500" s="78" t="s">
        <v>1223</v>
      </c>
      <c r="O500" s="38"/>
      <c r="P500" s="54" t="s">
        <v>973</v>
      </c>
      <c r="Q500" s="24" t="s">
        <v>974</v>
      </c>
      <c r="R500" s="24" t="s">
        <v>975</v>
      </c>
      <c r="S500" s="33" t="s">
        <v>24</v>
      </c>
      <c r="T500" s="37"/>
      <c r="U500" s="37"/>
    </row>
    <row r="501" spans="1:21" ht="17.25" customHeight="1">
      <c r="A501" s="24">
        <v>2023</v>
      </c>
      <c r="B501" s="24">
        <v>12</v>
      </c>
      <c r="C501" s="33" t="s">
        <v>15</v>
      </c>
      <c r="D501" s="34" t="s">
        <v>2414</v>
      </c>
      <c r="E501" s="33" t="s">
        <v>96</v>
      </c>
      <c r="F501" s="83">
        <v>3010161901</v>
      </c>
      <c r="G501" s="33" t="s">
        <v>1777</v>
      </c>
      <c r="H501" s="33" t="s">
        <v>2220</v>
      </c>
      <c r="I501" s="85" t="s">
        <v>1332</v>
      </c>
      <c r="J501" s="85">
        <v>2160</v>
      </c>
      <c r="K501" s="85" t="s">
        <v>1314</v>
      </c>
      <c r="L501" s="38">
        <v>382900020</v>
      </c>
      <c r="M501" s="85"/>
      <c r="N501" s="85"/>
      <c r="O501" s="78" t="s">
        <v>1223</v>
      </c>
      <c r="P501" s="212" t="s">
        <v>1326</v>
      </c>
      <c r="Q501" s="33" t="s">
        <v>1327</v>
      </c>
      <c r="R501" s="24" t="s">
        <v>1328</v>
      </c>
      <c r="S501" s="33" t="s">
        <v>24</v>
      </c>
      <c r="T501" s="37"/>
      <c r="U501" s="37"/>
    </row>
    <row r="502" spans="1:21" ht="17.25" customHeight="1">
      <c r="A502" s="24">
        <v>2023</v>
      </c>
      <c r="B502" s="24">
        <v>12</v>
      </c>
      <c r="C502" s="33" t="s">
        <v>14</v>
      </c>
      <c r="D502" s="34" t="s">
        <v>1413</v>
      </c>
      <c r="E502" s="33" t="s">
        <v>96</v>
      </c>
      <c r="F502" s="33">
        <v>4014218902</v>
      </c>
      <c r="G502" s="33" t="s">
        <v>2186</v>
      </c>
      <c r="H502" s="37" t="s">
        <v>2415</v>
      </c>
      <c r="I502" s="38" t="s">
        <v>1415</v>
      </c>
      <c r="J502" s="38">
        <v>60</v>
      </c>
      <c r="K502" s="85" t="s">
        <v>1314</v>
      </c>
      <c r="L502" s="38">
        <v>74130000</v>
      </c>
      <c r="M502" s="38"/>
      <c r="N502" s="78" t="s">
        <v>1223</v>
      </c>
      <c r="O502" s="38"/>
      <c r="P502" s="54" t="s">
        <v>606</v>
      </c>
      <c r="Q502" s="24" t="s">
        <v>1026</v>
      </c>
      <c r="R502" s="24" t="s">
        <v>1027</v>
      </c>
      <c r="S502" s="33" t="s">
        <v>24</v>
      </c>
      <c r="T502" s="37"/>
      <c r="U502" s="37"/>
    </row>
    <row r="503" spans="1:21" ht="17.25" customHeight="1">
      <c r="A503" s="24">
        <v>2023</v>
      </c>
      <c r="B503" s="24">
        <v>12</v>
      </c>
      <c r="C503" s="33" t="s">
        <v>14</v>
      </c>
      <c r="D503" s="34" t="s">
        <v>1413</v>
      </c>
      <c r="E503" s="33" t="s">
        <v>96</v>
      </c>
      <c r="F503" s="33">
        <v>3013150202</v>
      </c>
      <c r="G503" s="33" t="s">
        <v>2416</v>
      </c>
      <c r="H503" s="37" t="s">
        <v>2417</v>
      </c>
      <c r="I503" s="38" t="s">
        <v>1415</v>
      </c>
      <c r="J503" s="38">
        <v>2108</v>
      </c>
      <c r="K503" s="85" t="s">
        <v>1395</v>
      </c>
      <c r="L503" s="38">
        <v>60499600</v>
      </c>
      <c r="M503" s="38"/>
      <c r="N503" s="78" t="s">
        <v>1223</v>
      </c>
      <c r="O503" s="38"/>
      <c r="P503" s="54" t="s">
        <v>606</v>
      </c>
      <c r="Q503" s="24" t="s">
        <v>1026</v>
      </c>
      <c r="R503" s="24" t="s">
        <v>1027</v>
      </c>
      <c r="S503" s="33" t="s">
        <v>24</v>
      </c>
      <c r="T503" s="37"/>
      <c r="U503" s="37"/>
    </row>
    <row r="504" spans="1:21" ht="17.25" customHeight="1">
      <c r="A504" s="24">
        <v>2023</v>
      </c>
      <c r="B504" s="24">
        <v>12</v>
      </c>
      <c r="C504" s="33" t="s">
        <v>15</v>
      </c>
      <c r="D504" s="105" t="s">
        <v>1454</v>
      </c>
      <c r="E504" s="33" t="s">
        <v>1266</v>
      </c>
      <c r="F504" s="83">
        <v>4014162001</v>
      </c>
      <c r="G504" s="83" t="s">
        <v>2418</v>
      </c>
      <c r="H504" s="33" t="s">
        <v>1456</v>
      </c>
      <c r="I504" s="84" t="s">
        <v>1439</v>
      </c>
      <c r="J504" s="38">
        <v>2</v>
      </c>
      <c r="K504" s="84" t="s">
        <v>1440</v>
      </c>
      <c r="L504" s="84">
        <v>17000000</v>
      </c>
      <c r="M504" s="38"/>
      <c r="N504" s="78" t="s">
        <v>1223</v>
      </c>
      <c r="O504" s="190"/>
      <c r="P504" s="54" t="s">
        <v>634</v>
      </c>
      <c r="Q504" s="83" t="s">
        <v>1457</v>
      </c>
      <c r="R504" s="82" t="s">
        <v>1458</v>
      </c>
      <c r="S504" s="33" t="s">
        <v>24</v>
      </c>
      <c r="T504" s="37"/>
      <c r="U504" s="37"/>
    </row>
    <row r="505" spans="1:21" ht="17.25" customHeight="1">
      <c r="A505" s="24">
        <v>2023</v>
      </c>
      <c r="B505" s="24">
        <v>12</v>
      </c>
      <c r="C505" s="33" t="s">
        <v>15</v>
      </c>
      <c r="D505" s="34" t="s">
        <v>1647</v>
      </c>
      <c r="E505" s="33" t="s">
        <v>1266</v>
      </c>
      <c r="F505" s="33">
        <v>3011150501</v>
      </c>
      <c r="G505" s="37" t="s">
        <v>1228</v>
      </c>
      <c r="H505" s="37" t="s">
        <v>2419</v>
      </c>
      <c r="I505" s="38" t="s">
        <v>1658</v>
      </c>
      <c r="J505" s="38">
        <v>1273</v>
      </c>
      <c r="K505" s="38" t="s">
        <v>1230</v>
      </c>
      <c r="L505" s="38">
        <v>112679329</v>
      </c>
      <c r="M505" s="38"/>
      <c r="N505" s="78" t="s">
        <v>1223</v>
      </c>
      <c r="O505" s="38"/>
      <c r="P505" s="54" t="s">
        <v>715</v>
      </c>
      <c r="Q505" s="24" t="s">
        <v>716</v>
      </c>
      <c r="R505" s="24" t="s">
        <v>717</v>
      </c>
      <c r="S505" s="33" t="s">
        <v>24</v>
      </c>
      <c r="T505" s="37"/>
      <c r="U505" s="37"/>
    </row>
    <row r="506" spans="1:21" ht="17.25" customHeight="1">
      <c r="A506" s="83">
        <v>2023</v>
      </c>
      <c r="B506" s="83">
        <v>12</v>
      </c>
      <c r="C506" s="83" t="s">
        <v>14</v>
      </c>
      <c r="D506" s="105" t="s">
        <v>2420</v>
      </c>
      <c r="E506" s="83" t="s">
        <v>676</v>
      </c>
      <c r="F506" s="83">
        <v>4323260801</v>
      </c>
      <c r="G506" s="83" t="s">
        <v>2421</v>
      </c>
      <c r="H506" s="83" t="s">
        <v>2329</v>
      </c>
      <c r="I506" s="84" t="s">
        <v>2422</v>
      </c>
      <c r="J506" s="106">
        <v>1</v>
      </c>
      <c r="K506" s="84" t="s">
        <v>98</v>
      </c>
      <c r="L506" s="84">
        <v>28600000</v>
      </c>
      <c r="M506" s="84"/>
      <c r="N506" s="84"/>
      <c r="O506" s="84"/>
      <c r="P506" s="105" t="s">
        <v>389</v>
      </c>
      <c r="Q506" s="83" t="s">
        <v>2338</v>
      </c>
      <c r="R506" s="83" t="s">
        <v>390</v>
      </c>
      <c r="S506" s="83" t="s">
        <v>24</v>
      </c>
      <c r="T506" s="83"/>
      <c r="U506" s="83"/>
    </row>
    <row r="507" spans="1:21" ht="17.25" customHeight="1">
      <c r="A507" s="24">
        <v>2023</v>
      </c>
      <c r="B507" s="24">
        <v>12</v>
      </c>
      <c r="C507" s="33" t="s">
        <v>14</v>
      </c>
      <c r="D507" s="34" t="s">
        <v>499</v>
      </c>
      <c r="E507" s="33" t="s">
        <v>51</v>
      </c>
      <c r="F507" s="33">
        <v>4617162201</v>
      </c>
      <c r="G507" s="37" t="s">
        <v>92</v>
      </c>
      <c r="H507" s="33" t="s">
        <v>500</v>
      </c>
      <c r="I507" s="38" t="s">
        <v>501</v>
      </c>
      <c r="J507" s="38">
        <v>1</v>
      </c>
      <c r="K507" s="38" t="s">
        <v>502</v>
      </c>
      <c r="L507" s="38">
        <v>73784000</v>
      </c>
      <c r="M507" s="38"/>
      <c r="N507" s="38"/>
      <c r="O507" s="78" t="s">
        <v>1223</v>
      </c>
      <c r="P507" s="54" t="s">
        <v>498</v>
      </c>
      <c r="Q507" s="24" t="s">
        <v>296</v>
      </c>
      <c r="R507" s="24" t="s">
        <v>2423</v>
      </c>
      <c r="S507" s="33" t="s">
        <v>24</v>
      </c>
      <c r="T507" s="37"/>
      <c r="U507" s="37"/>
    </row>
    <row r="508" spans="1:21" ht="17.25" customHeight="1">
      <c r="A508" s="24">
        <v>2023</v>
      </c>
      <c r="B508" s="24">
        <v>12</v>
      </c>
      <c r="C508" s="33" t="s">
        <v>14</v>
      </c>
      <c r="D508" s="34" t="s">
        <v>2424</v>
      </c>
      <c r="E508" s="33" t="s">
        <v>96</v>
      </c>
      <c r="F508" s="33"/>
      <c r="G508" s="33" t="s">
        <v>401</v>
      </c>
      <c r="H508" s="33" t="s">
        <v>2425</v>
      </c>
      <c r="I508" s="85" t="s">
        <v>16</v>
      </c>
      <c r="J508" s="121">
        <v>152.71</v>
      </c>
      <c r="K508" s="85" t="s">
        <v>98</v>
      </c>
      <c r="L508" s="38">
        <v>24134840</v>
      </c>
      <c r="M508" s="38"/>
      <c r="N508" s="78" t="s">
        <v>1223</v>
      </c>
      <c r="O508" s="38"/>
      <c r="P508" s="54" t="s">
        <v>165</v>
      </c>
      <c r="Q508" s="24" t="s">
        <v>467</v>
      </c>
      <c r="R508" s="24" t="s">
        <v>2426</v>
      </c>
      <c r="S508" s="33" t="s">
        <v>24</v>
      </c>
      <c r="T508" s="37"/>
      <c r="U508" s="37"/>
    </row>
    <row r="509" spans="1:21" ht="17.25" customHeight="1">
      <c r="A509" s="24">
        <v>2023</v>
      </c>
      <c r="B509" s="24">
        <v>12</v>
      </c>
      <c r="C509" s="33" t="s">
        <v>14</v>
      </c>
      <c r="D509" s="34" t="s">
        <v>2424</v>
      </c>
      <c r="E509" s="33" t="s">
        <v>96</v>
      </c>
      <c r="F509" s="33"/>
      <c r="G509" s="33" t="s">
        <v>118</v>
      </c>
      <c r="H509" s="33" t="s">
        <v>2427</v>
      </c>
      <c r="I509" s="85" t="s">
        <v>16</v>
      </c>
      <c r="J509" s="121">
        <v>2167</v>
      </c>
      <c r="K509" s="85" t="s">
        <v>98</v>
      </c>
      <c r="L509" s="38">
        <v>61148930</v>
      </c>
      <c r="M509" s="38"/>
      <c r="N509" s="78" t="s">
        <v>1223</v>
      </c>
      <c r="O509" s="190"/>
      <c r="P509" s="54" t="s">
        <v>165</v>
      </c>
      <c r="Q509" s="24" t="s">
        <v>467</v>
      </c>
      <c r="R509" s="24" t="s">
        <v>2426</v>
      </c>
      <c r="S509" s="33" t="s">
        <v>24</v>
      </c>
      <c r="T509" s="37"/>
      <c r="U509" s="37"/>
    </row>
    <row r="510" spans="1:21" ht="17.25" customHeight="1">
      <c r="A510" s="24">
        <v>2023</v>
      </c>
      <c r="B510" s="24">
        <v>12</v>
      </c>
      <c r="C510" s="33" t="s">
        <v>14</v>
      </c>
      <c r="D510" s="54" t="s">
        <v>2428</v>
      </c>
      <c r="E510" s="33" t="s">
        <v>676</v>
      </c>
      <c r="F510" s="33">
        <v>4015151301</v>
      </c>
      <c r="G510" s="33" t="s">
        <v>2429</v>
      </c>
      <c r="H510" s="33" t="s">
        <v>2430</v>
      </c>
      <c r="I510" s="85" t="s">
        <v>230</v>
      </c>
      <c r="J510" s="121">
        <v>2</v>
      </c>
      <c r="K510" s="85" t="s">
        <v>93</v>
      </c>
      <c r="L510" s="38">
        <v>96760000</v>
      </c>
      <c r="M510" s="38"/>
      <c r="N510" s="38"/>
      <c r="O510" s="38"/>
      <c r="P510" s="54" t="s">
        <v>268</v>
      </c>
      <c r="Q510" s="24" t="s">
        <v>270</v>
      </c>
      <c r="R510" s="24" t="s">
        <v>2431</v>
      </c>
      <c r="S510" s="33" t="s">
        <v>24</v>
      </c>
      <c r="T510" s="37"/>
      <c r="U510" s="37"/>
    </row>
    <row r="511" spans="1:21" ht="17.25" customHeight="1">
      <c r="A511" s="24">
        <v>2023</v>
      </c>
      <c r="B511" s="24">
        <v>12</v>
      </c>
      <c r="C511" s="33" t="s">
        <v>14</v>
      </c>
      <c r="D511" s="34" t="s">
        <v>2432</v>
      </c>
      <c r="E511" s="33" t="s">
        <v>96</v>
      </c>
      <c r="F511" s="33">
        <v>3020179401</v>
      </c>
      <c r="G511" s="33" t="s">
        <v>103</v>
      </c>
      <c r="H511" s="33" t="s">
        <v>392</v>
      </c>
      <c r="I511" s="85" t="s">
        <v>16</v>
      </c>
      <c r="J511" s="121">
        <v>10</v>
      </c>
      <c r="K511" s="85" t="s">
        <v>324</v>
      </c>
      <c r="L511" s="38">
        <v>12082950</v>
      </c>
      <c r="M511" s="38"/>
      <c r="N511" s="38"/>
      <c r="O511" s="78" t="s">
        <v>1223</v>
      </c>
      <c r="P511" s="54" t="s">
        <v>268</v>
      </c>
      <c r="Q511" s="24" t="s">
        <v>2433</v>
      </c>
      <c r="R511" s="24" t="s">
        <v>2434</v>
      </c>
      <c r="S511" s="33" t="s">
        <v>24</v>
      </c>
      <c r="T511" s="37"/>
      <c r="U511" s="37"/>
    </row>
    <row r="512" spans="1:21" ht="17.25" customHeight="1">
      <c r="A512" s="24">
        <v>2023</v>
      </c>
      <c r="B512" s="24">
        <v>12</v>
      </c>
      <c r="C512" s="33" t="s">
        <v>14</v>
      </c>
      <c r="D512" s="34" t="s">
        <v>434</v>
      </c>
      <c r="E512" s="33" t="s">
        <v>96</v>
      </c>
      <c r="F512" s="33">
        <v>2410168501</v>
      </c>
      <c r="G512" s="33" t="s">
        <v>2435</v>
      </c>
      <c r="H512" s="33" t="s">
        <v>2436</v>
      </c>
      <c r="I512" s="85" t="s">
        <v>99</v>
      </c>
      <c r="J512" s="121">
        <v>1</v>
      </c>
      <c r="K512" s="85" t="s">
        <v>93</v>
      </c>
      <c r="L512" s="38">
        <v>10455000</v>
      </c>
      <c r="M512" s="38"/>
      <c r="N512" s="78" t="s">
        <v>1223</v>
      </c>
      <c r="O512" s="38"/>
      <c r="P512" s="212" t="s">
        <v>272</v>
      </c>
      <c r="Q512" s="33" t="s">
        <v>1136</v>
      </c>
      <c r="R512" s="33" t="s">
        <v>1137</v>
      </c>
      <c r="S512" s="33" t="s">
        <v>24</v>
      </c>
      <c r="T512" s="37"/>
      <c r="U512" s="37"/>
    </row>
    <row r="513" spans="1:21" ht="17.25" customHeight="1">
      <c r="A513" s="24">
        <v>2023</v>
      </c>
      <c r="B513" s="24">
        <v>12</v>
      </c>
      <c r="C513" s="33" t="s">
        <v>14</v>
      </c>
      <c r="D513" s="34" t="s">
        <v>434</v>
      </c>
      <c r="E513" s="33" t="s">
        <v>96</v>
      </c>
      <c r="F513" s="33">
        <v>2410168501</v>
      </c>
      <c r="G513" s="33" t="s">
        <v>2435</v>
      </c>
      <c r="H513" s="33" t="s">
        <v>2437</v>
      </c>
      <c r="I513" s="85" t="s">
        <v>99</v>
      </c>
      <c r="J513" s="121">
        <v>1</v>
      </c>
      <c r="K513" s="85" t="s">
        <v>93</v>
      </c>
      <c r="L513" s="38">
        <v>14982000</v>
      </c>
      <c r="M513" s="38"/>
      <c r="N513" s="78" t="s">
        <v>1223</v>
      </c>
      <c r="O513" s="38"/>
      <c r="P513" s="212" t="s">
        <v>272</v>
      </c>
      <c r="Q513" s="33" t="s">
        <v>1136</v>
      </c>
      <c r="R513" s="33" t="s">
        <v>1137</v>
      </c>
      <c r="S513" s="33" t="s">
        <v>24</v>
      </c>
      <c r="T513" s="37"/>
      <c r="U513" s="37"/>
    </row>
    <row r="514" spans="1:21" ht="17.25" customHeight="1">
      <c r="A514" s="24">
        <v>2023</v>
      </c>
      <c r="B514" s="24">
        <v>12</v>
      </c>
      <c r="C514" s="33" t="s">
        <v>14</v>
      </c>
      <c r="D514" s="34" t="s">
        <v>2078</v>
      </c>
      <c r="E514" s="33" t="s">
        <v>96</v>
      </c>
      <c r="F514" s="33">
        <v>2410168501</v>
      </c>
      <c r="G514" s="33" t="s">
        <v>2438</v>
      </c>
      <c r="H514" s="33" t="s">
        <v>2439</v>
      </c>
      <c r="I514" s="85" t="s">
        <v>323</v>
      </c>
      <c r="J514" s="103">
        <v>5</v>
      </c>
      <c r="K514" s="85" t="s">
        <v>335</v>
      </c>
      <c r="L514" s="38">
        <v>9605000</v>
      </c>
      <c r="M514" s="85"/>
      <c r="N514" s="78" t="s">
        <v>1223</v>
      </c>
      <c r="O514" s="38"/>
      <c r="P514" s="54" t="s">
        <v>162</v>
      </c>
      <c r="Q514" s="24" t="s">
        <v>488</v>
      </c>
      <c r="R514" s="24" t="s">
        <v>489</v>
      </c>
      <c r="S514" s="33" t="s">
        <v>24</v>
      </c>
      <c r="T514" s="37"/>
      <c r="U514" s="37"/>
    </row>
    <row r="515" spans="1:21" ht="17.25" customHeight="1">
      <c r="A515" s="32">
        <v>2023</v>
      </c>
      <c r="B515" s="32">
        <v>12</v>
      </c>
      <c r="C515" s="30" t="s">
        <v>15</v>
      </c>
      <c r="D515" s="34" t="s">
        <v>2440</v>
      </c>
      <c r="E515" s="30" t="s">
        <v>96</v>
      </c>
      <c r="F515" s="30">
        <v>4924151101</v>
      </c>
      <c r="G515" s="35" t="s">
        <v>1354</v>
      </c>
      <c r="H515" s="29" t="s">
        <v>2441</v>
      </c>
      <c r="I515" s="78" t="s">
        <v>547</v>
      </c>
      <c r="J515" s="36">
        <v>1</v>
      </c>
      <c r="K515" s="78" t="s">
        <v>1654</v>
      </c>
      <c r="L515" s="36">
        <v>9698500</v>
      </c>
      <c r="M515" s="36"/>
      <c r="N515" s="78" t="s">
        <v>1223</v>
      </c>
      <c r="O515" s="38"/>
      <c r="P515" s="58" t="s">
        <v>2442</v>
      </c>
      <c r="Q515" s="24" t="s">
        <v>2443</v>
      </c>
      <c r="R515" s="24" t="s">
        <v>2444</v>
      </c>
      <c r="S515" s="33" t="s">
        <v>24</v>
      </c>
      <c r="T515" s="35"/>
      <c r="U515" s="35"/>
    </row>
    <row r="516" spans="1:21" ht="17.25" customHeight="1">
      <c r="A516" s="32">
        <v>2023</v>
      </c>
      <c r="B516" s="32">
        <v>12</v>
      </c>
      <c r="C516" s="30" t="s">
        <v>15</v>
      </c>
      <c r="D516" s="34" t="s">
        <v>2440</v>
      </c>
      <c r="E516" s="30" t="s">
        <v>96</v>
      </c>
      <c r="F516" s="30">
        <v>4920169701</v>
      </c>
      <c r="G516" s="35" t="s">
        <v>1638</v>
      </c>
      <c r="H516" s="29" t="s">
        <v>1410</v>
      </c>
      <c r="I516" s="78" t="s">
        <v>547</v>
      </c>
      <c r="J516" s="36">
        <v>4</v>
      </c>
      <c r="K516" s="78" t="s">
        <v>1440</v>
      </c>
      <c r="L516" s="36">
        <v>12050000</v>
      </c>
      <c r="M516" s="36"/>
      <c r="N516" s="78" t="s">
        <v>1223</v>
      </c>
      <c r="O516" s="38"/>
      <c r="P516" s="58" t="s">
        <v>2442</v>
      </c>
      <c r="Q516" s="24" t="s">
        <v>2443</v>
      </c>
      <c r="R516" s="24" t="s">
        <v>2444</v>
      </c>
      <c r="S516" s="33" t="s">
        <v>24</v>
      </c>
      <c r="T516" s="35"/>
      <c r="U516" s="35"/>
    </row>
    <row r="517" spans="1:21" ht="17.25" customHeight="1">
      <c r="A517" s="32">
        <v>2023</v>
      </c>
      <c r="B517" s="32">
        <v>12</v>
      </c>
      <c r="C517" s="30" t="s">
        <v>15</v>
      </c>
      <c r="D517" s="29" t="s">
        <v>2440</v>
      </c>
      <c r="E517" s="30" t="s">
        <v>96</v>
      </c>
      <c r="F517" s="30">
        <v>3015200101</v>
      </c>
      <c r="G517" s="35" t="s">
        <v>2445</v>
      </c>
      <c r="H517" s="29" t="s">
        <v>2446</v>
      </c>
      <c r="I517" s="78" t="s">
        <v>547</v>
      </c>
      <c r="J517" s="36">
        <v>90</v>
      </c>
      <c r="K517" s="78" t="s">
        <v>1269</v>
      </c>
      <c r="L517" s="36">
        <v>23130000</v>
      </c>
      <c r="M517" s="36"/>
      <c r="N517" s="78" t="s">
        <v>1223</v>
      </c>
      <c r="O517" s="36"/>
      <c r="P517" s="58" t="s">
        <v>2442</v>
      </c>
      <c r="Q517" s="32" t="s">
        <v>2443</v>
      </c>
      <c r="R517" s="32" t="s">
        <v>2444</v>
      </c>
      <c r="S517" s="33" t="s">
        <v>24</v>
      </c>
      <c r="T517" s="35"/>
      <c r="U517" s="35"/>
    </row>
  </sheetData>
  <mergeCells count="22">
    <mergeCell ref="H4:H5"/>
    <mergeCell ref="I4:I5"/>
    <mergeCell ref="J4:J5"/>
    <mergeCell ref="A3:U3"/>
    <mergeCell ref="U4:U5"/>
    <mergeCell ref="R4:R5"/>
    <mergeCell ref="M2:O2"/>
    <mergeCell ref="A1:C1"/>
    <mergeCell ref="S4:S5"/>
    <mergeCell ref="T4:T5"/>
    <mergeCell ref="K4:K5"/>
    <mergeCell ref="L4:L5"/>
    <mergeCell ref="P4:P5"/>
    <mergeCell ref="Q4:Q5"/>
    <mergeCell ref="M4:O4"/>
    <mergeCell ref="A4:A5"/>
    <mergeCell ref="B4:B5"/>
    <mergeCell ref="C4:C5"/>
    <mergeCell ref="D4:D5"/>
    <mergeCell ref="E4:E5"/>
    <mergeCell ref="F4:F5"/>
    <mergeCell ref="G4:G5"/>
  </mergeCells>
  <phoneticPr fontId="3" type="noConversion"/>
  <dataValidations count="5">
    <dataValidation type="list" allowBlank="1" showInputMessage="1" showErrorMessage="1" sqref="C6:C517" xr:uid="{B1C90B5E-C7BB-4650-83AF-B2DFE21C007C}">
      <formula1>"자체조달,중앙조달"</formula1>
    </dataValidation>
    <dataValidation type="list" allowBlank="1" showInputMessage="1" showErrorMessage="1" sqref="E241:E517 E237:E239 E6:E235" xr:uid="{57697414-A79C-4202-AF75-A170F7EC1D59}">
      <formula1>"일반경쟁,제한경쟁,수의계약,조달위탁,쇼핑몰"</formula1>
    </dataValidation>
    <dataValidation type="list" allowBlank="1" showInputMessage="1" showErrorMessage="1" sqref="S241:S517 S211:S239 S6:S205" xr:uid="{6CADF608-6CAE-4978-8B78-25F473317308}">
      <formula1>"비협정,협정"</formula1>
    </dataValidation>
    <dataValidation type="list" allowBlank="1" showInputMessage="1" showErrorMessage="1" sqref="B517 B29:B31 B43 B163 B258 B285:B288 B403:B411 B415:B416" xr:uid="{6F1AA62A-BBCE-4A5D-849B-2B7B592B5ED8}">
      <formula1>"1,2,3,4,5,6,7,8,9,10,11,12"</formula1>
    </dataValidation>
    <dataValidation type="list" allowBlank="1" showInputMessage="1" showErrorMessage="1" sqref="B433:B514 B32:B42 B44:B142 B144:B156 B166:B230 B259:B284 B234:B239 B241:B257 B289:B402 B409 B412:B414 B418:B430 B24:B28 B6:B11 B16:B20" xr:uid="{539F089F-FFA6-48BF-B9AE-C5526F3FC392}">
      <formula1>"10,11,12"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97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75.44140625" customWidth="1"/>
    <col min="5" max="5" width="9.5546875" bestFit="1" customWidth="1"/>
    <col min="6" max="6" width="11.33203125" customWidth="1"/>
    <col min="7" max="7" width="14.109375" customWidth="1"/>
    <col min="8" max="8" width="8.21875" style="4" bestFit="1" customWidth="1"/>
    <col min="9" max="9" width="18.5546875" style="6" bestFit="1" customWidth="1"/>
    <col min="10" max="10" width="25.88671875" customWidth="1"/>
    <col min="12" max="12" width="14.5546875" customWidth="1"/>
    <col min="14" max="14" width="39" bestFit="1" customWidth="1"/>
    <col min="15" max="15" width="38.88671875" bestFit="1" customWidth="1"/>
  </cols>
  <sheetData>
    <row r="1" spans="1:15" ht="33.75" customHeight="1">
      <c r="A1" s="201" t="s">
        <v>161</v>
      </c>
      <c r="B1" s="201"/>
      <c r="C1" s="201"/>
      <c r="I1" s="23" t="s">
        <v>58</v>
      </c>
    </row>
    <row r="2" spans="1:15" ht="6" customHeight="1">
      <c r="A2" s="8"/>
      <c r="I2" s="10"/>
    </row>
    <row r="3" spans="1:15" ht="25.5" customHeight="1">
      <c r="A3" s="202" t="s">
        <v>531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</row>
    <row r="4" spans="1:15" ht="33.75" thickBot="1">
      <c r="A4" s="48" t="s">
        <v>147</v>
      </c>
      <c r="B4" s="47" t="s">
        <v>148</v>
      </c>
      <c r="C4" s="49" t="s">
        <v>137</v>
      </c>
      <c r="D4" s="48" t="s">
        <v>149</v>
      </c>
      <c r="E4" s="48" t="s">
        <v>150</v>
      </c>
      <c r="F4" s="48" t="s">
        <v>151</v>
      </c>
      <c r="G4" s="47" t="s">
        <v>152</v>
      </c>
      <c r="H4" s="48" t="s">
        <v>18</v>
      </c>
      <c r="I4" s="52" t="s">
        <v>61</v>
      </c>
      <c r="J4" s="48" t="s">
        <v>19</v>
      </c>
      <c r="K4" s="48" t="s">
        <v>20</v>
      </c>
      <c r="L4" s="48" t="s">
        <v>21</v>
      </c>
      <c r="M4" s="48" t="s">
        <v>22</v>
      </c>
      <c r="N4" s="48" t="s">
        <v>23</v>
      </c>
      <c r="O4" s="48" t="s">
        <v>133</v>
      </c>
    </row>
    <row r="5" spans="1:15" ht="17.25" customHeight="1" thickTop="1">
      <c r="A5" s="33">
        <v>2023</v>
      </c>
      <c r="B5" s="33">
        <v>10</v>
      </c>
      <c r="C5" s="33" t="s">
        <v>14</v>
      </c>
      <c r="D5" s="34" t="s">
        <v>2868</v>
      </c>
      <c r="E5" s="33" t="s">
        <v>224</v>
      </c>
      <c r="F5" s="33" t="s">
        <v>40</v>
      </c>
      <c r="G5" s="33" t="s">
        <v>33</v>
      </c>
      <c r="H5" s="33" t="s">
        <v>34</v>
      </c>
      <c r="I5" s="85">
        <v>551455000</v>
      </c>
      <c r="J5" s="34" t="s">
        <v>2869</v>
      </c>
      <c r="K5" s="33" t="s">
        <v>2870</v>
      </c>
      <c r="L5" s="33" t="s">
        <v>2871</v>
      </c>
      <c r="M5" s="33" t="s">
        <v>24</v>
      </c>
      <c r="N5" s="33"/>
      <c r="O5" s="24"/>
    </row>
    <row r="6" spans="1:15" ht="17.25" customHeight="1">
      <c r="A6" s="33">
        <v>2023</v>
      </c>
      <c r="B6" s="33">
        <v>10</v>
      </c>
      <c r="C6" s="33" t="s">
        <v>14</v>
      </c>
      <c r="D6" s="34" t="s">
        <v>2872</v>
      </c>
      <c r="E6" s="33" t="s">
        <v>224</v>
      </c>
      <c r="F6" s="33" t="s">
        <v>40</v>
      </c>
      <c r="G6" s="33" t="s">
        <v>33</v>
      </c>
      <c r="H6" s="33" t="s">
        <v>34</v>
      </c>
      <c r="I6" s="85">
        <v>383024000</v>
      </c>
      <c r="J6" s="34" t="s">
        <v>2869</v>
      </c>
      <c r="K6" s="33" t="s">
        <v>2870</v>
      </c>
      <c r="L6" s="33" t="s">
        <v>2873</v>
      </c>
      <c r="M6" s="33" t="s">
        <v>24</v>
      </c>
      <c r="N6" s="33"/>
      <c r="O6" s="24"/>
    </row>
    <row r="7" spans="1:15" s="14" customFormat="1" ht="17.25" customHeight="1">
      <c r="A7" s="33">
        <v>2023</v>
      </c>
      <c r="B7" s="33">
        <v>10</v>
      </c>
      <c r="C7" s="30" t="s">
        <v>14</v>
      </c>
      <c r="D7" s="29" t="s">
        <v>2874</v>
      </c>
      <c r="E7" s="30" t="s">
        <v>224</v>
      </c>
      <c r="F7" s="30" t="s">
        <v>40</v>
      </c>
      <c r="G7" s="24" t="s">
        <v>41</v>
      </c>
      <c r="H7" s="30" t="s">
        <v>34</v>
      </c>
      <c r="I7" s="78">
        <v>383000000</v>
      </c>
      <c r="J7" s="29" t="s">
        <v>2869</v>
      </c>
      <c r="K7" s="30" t="s">
        <v>2875</v>
      </c>
      <c r="L7" s="30" t="s">
        <v>2876</v>
      </c>
      <c r="M7" s="33" t="s">
        <v>24</v>
      </c>
      <c r="N7" s="30"/>
      <c r="O7" s="32"/>
    </row>
    <row r="8" spans="1:15" ht="17.25" customHeight="1">
      <c r="A8" s="33">
        <v>2023</v>
      </c>
      <c r="B8" s="33">
        <v>10</v>
      </c>
      <c r="C8" s="33" t="s">
        <v>14</v>
      </c>
      <c r="D8" s="54" t="s">
        <v>2877</v>
      </c>
      <c r="E8" s="32" t="s">
        <v>224</v>
      </c>
      <c r="F8" s="32" t="s">
        <v>40</v>
      </c>
      <c r="G8" s="32" t="s">
        <v>33</v>
      </c>
      <c r="H8" s="32" t="s">
        <v>34</v>
      </c>
      <c r="I8" s="78">
        <v>120000000</v>
      </c>
      <c r="J8" s="29" t="s">
        <v>2869</v>
      </c>
      <c r="K8" s="24" t="s">
        <v>2878</v>
      </c>
      <c r="L8" s="24" t="s">
        <v>2879</v>
      </c>
      <c r="M8" s="33" t="s">
        <v>24</v>
      </c>
      <c r="N8" s="32"/>
      <c r="O8" s="32"/>
    </row>
    <row r="9" spans="1:15" ht="17.25" customHeight="1">
      <c r="A9" s="33">
        <v>2023</v>
      </c>
      <c r="B9" s="33">
        <v>10</v>
      </c>
      <c r="C9" s="33" t="s">
        <v>14</v>
      </c>
      <c r="D9" s="54" t="s">
        <v>2880</v>
      </c>
      <c r="E9" s="32" t="s">
        <v>224</v>
      </c>
      <c r="F9" s="32" t="s">
        <v>40</v>
      </c>
      <c r="G9" s="32" t="s">
        <v>33</v>
      </c>
      <c r="H9" s="32" t="s">
        <v>34</v>
      </c>
      <c r="I9" s="78">
        <v>120000000</v>
      </c>
      <c r="J9" s="29" t="s">
        <v>2869</v>
      </c>
      <c r="K9" s="30" t="s">
        <v>2870</v>
      </c>
      <c r="L9" s="30" t="s">
        <v>2871</v>
      </c>
      <c r="M9" s="33" t="s">
        <v>24</v>
      </c>
      <c r="N9" s="32"/>
      <c r="O9" s="32"/>
    </row>
    <row r="10" spans="1:15" ht="17.25" customHeight="1">
      <c r="A10" s="131">
        <v>2023</v>
      </c>
      <c r="B10" s="137">
        <v>10</v>
      </c>
      <c r="C10" s="140" t="s">
        <v>14</v>
      </c>
      <c r="D10" s="139" t="s">
        <v>2447</v>
      </c>
      <c r="E10" s="137" t="s">
        <v>2448</v>
      </c>
      <c r="F10" s="137" t="s">
        <v>32</v>
      </c>
      <c r="G10" s="137" t="s">
        <v>41</v>
      </c>
      <c r="H10" s="137" t="s">
        <v>43</v>
      </c>
      <c r="I10" s="141">
        <v>22000000</v>
      </c>
      <c r="J10" s="133" t="s">
        <v>533</v>
      </c>
      <c r="K10" s="131" t="s">
        <v>534</v>
      </c>
      <c r="L10" s="131" t="s">
        <v>535</v>
      </c>
      <c r="M10" s="132" t="s">
        <v>24</v>
      </c>
      <c r="N10" s="138"/>
      <c r="O10" s="137" t="s">
        <v>70</v>
      </c>
    </row>
    <row r="11" spans="1:15" ht="17.25" customHeight="1">
      <c r="A11" s="132">
        <v>2023</v>
      </c>
      <c r="B11" s="140">
        <v>10</v>
      </c>
      <c r="C11" s="140" t="s">
        <v>592</v>
      </c>
      <c r="D11" s="139" t="s">
        <v>2449</v>
      </c>
      <c r="E11" s="137" t="s">
        <v>2448</v>
      </c>
      <c r="F11" s="137" t="s">
        <v>32</v>
      </c>
      <c r="G11" s="131" t="s">
        <v>41</v>
      </c>
      <c r="H11" s="137" t="s">
        <v>2450</v>
      </c>
      <c r="I11" s="154">
        <v>1144480000</v>
      </c>
      <c r="J11" s="133" t="s">
        <v>2451</v>
      </c>
      <c r="K11" s="137" t="s">
        <v>2452</v>
      </c>
      <c r="L11" s="131" t="s">
        <v>2453</v>
      </c>
      <c r="M11" s="140" t="s">
        <v>24</v>
      </c>
      <c r="N11" s="137"/>
      <c r="O11" s="137"/>
    </row>
    <row r="12" spans="1:15" ht="17.25" customHeight="1">
      <c r="A12" s="131">
        <v>2023</v>
      </c>
      <c r="B12" s="132">
        <v>10</v>
      </c>
      <c r="C12" s="132" t="s">
        <v>14</v>
      </c>
      <c r="D12" s="133" t="s">
        <v>2454</v>
      </c>
      <c r="E12" s="131" t="s">
        <v>2448</v>
      </c>
      <c r="F12" s="131" t="s">
        <v>40</v>
      </c>
      <c r="G12" s="131" t="s">
        <v>41</v>
      </c>
      <c r="H12" s="131" t="s">
        <v>43</v>
      </c>
      <c r="I12" s="134">
        <v>25679000</v>
      </c>
      <c r="J12" s="133" t="s">
        <v>2451</v>
      </c>
      <c r="K12" s="131" t="s">
        <v>2452</v>
      </c>
      <c r="L12" s="131" t="s">
        <v>2453</v>
      </c>
      <c r="M12" s="132" t="s">
        <v>24</v>
      </c>
      <c r="N12" s="135"/>
      <c r="O12" s="131" t="s">
        <v>70</v>
      </c>
    </row>
    <row r="13" spans="1:15" ht="17.25" customHeight="1">
      <c r="A13" s="132">
        <v>2023</v>
      </c>
      <c r="B13" s="132">
        <v>10</v>
      </c>
      <c r="C13" s="132" t="s">
        <v>14</v>
      </c>
      <c r="D13" s="133" t="s">
        <v>2455</v>
      </c>
      <c r="E13" s="131" t="s">
        <v>2448</v>
      </c>
      <c r="F13" s="131" t="s">
        <v>32</v>
      </c>
      <c r="G13" s="131" t="s">
        <v>41</v>
      </c>
      <c r="H13" s="131" t="s">
        <v>34</v>
      </c>
      <c r="I13" s="136">
        <v>79415000</v>
      </c>
      <c r="J13" s="133" t="s">
        <v>542</v>
      </c>
      <c r="K13" s="131" t="s">
        <v>2456</v>
      </c>
      <c r="L13" s="131" t="s">
        <v>2457</v>
      </c>
      <c r="M13" s="132" t="s">
        <v>24</v>
      </c>
      <c r="N13" s="135"/>
      <c r="O13" s="137"/>
    </row>
    <row r="14" spans="1:15" ht="17.25" customHeight="1">
      <c r="A14" s="131">
        <v>2023</v>
      </c>
      <c r="B14" s="137">
        <v>10</v>
      </c>
      <c r="C14" s="140" t="s">
        <v>14</v>
      </c>
      <c r="D14" s="139" t="s">
        <v>2458</v>
      </c>
      <c r="E14" s="137" t="s">
        <v>2459</v>
      </c>
      <c r="F14" s="137" t="s">
        <v>40</v>
      </c>
      <c r="G14" s="137" t="s">
        <v>33</v>
      </c>
      <c r="H14" s="137" t="s">
        <v>34</v>
      </c>
      <c r="I14" s="154">
        <v>500000000</v>
      </c>
      <c r="J14" s="139" t="s">
        <v>2460</v>
      </c>
      <c r="K14" s="137" t="s">
        <v>2461</v>
      </c>
      <c r="L14" s="137" t="s">
        <v>2462</v>
      </c>
      <c r="M14" s="140" t="s">
        <v>24</v>
      </c>
      <c r="N14" s="138"/>
      <c r="O14" s="137"/>
    </row>
    <row r="15" spans="1:15" ht="17.25" customHeight="1">
      <c r="A15" s="131">
        <v>2023</v>
      </c>
      <c r="B15" s="137">
        <v>10</v>
      </c>
      <c r="C15" s="140" t="s">
        <v>14</v>
      </c>
      <c r="D15" s="139" t="s">
        <v>2463</v>
      </c>
      <c r="E15" s="137" t="s">
        <v>2448</v>
      </c>
      <c r="F15" s="137" t="s">
        <v>40</v>
      </c>
      <c r="G15" s="137" t="s">
        <v>33</v>
      </c>
      <c r="H15" s="137" t="s">
        <v>2464</v>
      </c>
      <c r="I15" s="141">
        <v>20000000</v>
      </c>
      <c r="J15" s="139" t="s">
        <v>2460</v>
      </c>
      <c r="K15" s="137" t="s">
        <v>2465</v>
      </c>
      <c r="L15" s="137" t="s">
        <v>2466</v>
      </c>
      <c r="M15" s="140" t="s">
        <v>24</v>
      </c>
      <c r="N15" s="138"/>
      <c r="O15" s="137" t="s">
        <v>70</v>
      </c>
    </row>
    <row r="16" spans="1:15" ht="17.25" customHeight="1">
      <c r="A16" s="131">
        <v>2023</v>
      </c>
      <c r="B16" s="131">
        <v>10</v>
      </c>
      <c r="C16" s="132" t="s">
        <v>14</v>
      </c>
      <c r="D16" s="133" t="s">
        <v>2467</v>
      </c>
      <c r="E16" s="131" t="s">
        <v>2448</v>
      </c>
      <c r="F16" s="131" t="s">
        <v>40</v>
      </c>
      <c r="G16" s="131" t="s">
        <v>33</v>
      </c>
      <c r="H16" s="131" t="s">
        <v>34</v>
      </c>
      <c r="I16" s="134">
        <v>714821000</v>
      </c>
      <c r="J16" s="133" t="s">
        <v>2468</v>
      </c>
      <c r="K16" s="131" t="s">
        <v>2469</v>
      </c>
      <c r="L16" s="131" t="s">
        <v>2470</v>
      </c>
      <c r="M16" s="132" t="s">
        <v>24</v>
      </c>
      <c r="N16" s="135"/>
      <c r="O16" s="131"/>
    </row>
    <row r="17" spans="1:15" ht="17.25" customHeight="1">
      <c r="A17" s="131">
        <v>2023</v>
      </c>
      <c r="B17" s="131">
        <v>10</v>
      </c>
      <c r="C17" s="132" t="s">
        <v>14</v>
      </c>
      <c r="D17" s="133" t="s">
        <v>2471</v>
      </c>
      <c r="E17" s="131" t="s">
        <v>224</v>
      </c>
      <c r="F17" s="131" t="s">
        <v>40</v>
      </c>
      <c r="G17" s="131" t="s">
        <v>41</v>
      </c>
      <c r="H17" s="131" t="s">
        <v>43</v>
      </c>
      <c r="I17" s="134">
        <v>53481000</v>
      </c>
      <c r="J17" s="133" t="s">
        <v>2468</v>
      </c>
      <c r="K17" s="131" t="s">
        <v>2472</v>
      </c>
      <c r="L17" s="131" t="s">
        <v>2473</v>
      </c>
      <c r="M17" s="132" t="s">
        <v>24</v>
      </c>
      <c r="N17" s="138"/>
      <c r="O17" s="137" t="s">
        <v>2474</v>
      </c>
    </row>
    <row r="18" spans="1:15" ht="17.25" customHeight="1">
      <c r="A18" s="131">
        <v>2023</v>
      </c>
      <c r="B18" s="131">
        <v>10</v>
      </c>
      <c r="C18" s="132" t="s">
        <v>14</v>
      </c>
      <c r="D18" s="133" t="s">
        <v>2475</v>
      </c>
      <c r="E18" s="131" t="s">
        <v>224</v>
      </c>
      <c r="F18" s="131" t="s">
        <v>40</v>
      </c>
      <c r="G18" s="131" t="s">
        <v>41</v>
      </c>
      <c r="H18" s="131" t="s">
        <v>43</v>
      </c>
      <c r="I18" s="134">
        <v>46127000</v>
      </c>
      <c r="J18" s="133" t="s">
        <v>2468</v>
      </c>
      <c r="K18" s="131" t="s">
        <v>2472</v>
      </c>
      <c r="L18" s="131" t="s">
        <v>2473</v>
      </c>
      <c r="M18" s="132" t="s">
        <v>24</v>
      </c>
      <c r="N18" s="138"/>
      <c r="O18" s="137" t="s">
        <v>2474</v>
      </c>
    </row>
    <row r="19" spans="1:15" ht="17.25" customHeight="1">
      <c r="A19" s="131">
        <v>2023</v>
      </c>
      <c r="B19" s="131">
        <v>10</v>
      </c>
      <c r="C19" s="132" t="s">
        <v>14</v>
      </c>
      <c r="D19" s="133" t="s">
        <v>2476</v>
      </c>
      <c r="E19" s="131" t="s">
        <v>224</v>
      </c>
      <c r="F19" s="131" t="s">
        <v>32</v>
      </c>
      <c r="G19" s="131" t="s">
        <v>33</v>
      </c>
      <c r="H19" s="131" t="s">
        <v>34</v>
      </c>
      <c r="I19" s="134">
        <v>45000000</v>
      </c>
      <c r="J19" s="133" t="s">
        <v>244</v>
      </c>
      <c r="K19" s="131" t="s">
        <v>1283</v>
      </c>
      <c r="L19" s="131" t="s">
        <v>2477</v>
      </c>
      <c r="M19" s="132" t="s">
        <v>24</v>
      </c>
      <c r="N19" s="138"/>
      <c r="O19" s="137"/>
    </row>
    <row r="20" spans="1:15" ht="17.25" customHeight="1">
      <c r="A20" s="131">
        <v>2023</v>
      </c>
      <c r="B20" s="131">
        <v>10</v>
      </c>
      <c r="C20" s="132" t="s">
        <v>14</v>
      </c>
      <c r="D20" s="133" t="s">
        <v>2478</v>
      </c>
      <c r="E20" s="131" t="s">
        <v>224</v>
      </c>
      <c r="F20" s="131" t="s">
        <v>40</v>
      </c>
      <c r="G20" s="131" t="s">
        <v>33</v>
      </c>
      <c r="H20" s="131" t="s">
        <v>34</v>
      </c>
      <c r="I20" s="134">
        <v>11310000</v>
      </c>
      <c r="J20" s="133" t="s">
        <v>244</v>
      </c>
      <c r="K20" s="131" t="s">
        <v>413</v>
      </c>
      <c r="L20" s="131" t="s">
        <v>414</v>
      </c>
      <c r="M20" s="132" t="s">
        <v>24</v>
      </c>
      <c r="N20" s="138"/>
      <c r="O20" s="137"/>
    </row>
    <row r="21" spans="1:15" ht="17.25" customHeight="1">
      <c r="A21" s="131">
        <v>2023</v>
      </c>
      <c r="B21" s="131">
        <v>10</v>
      </c>
      <c r="C21" s="132" t="s">
        <v>14</v>
      </c>
      <c r="D21" s="139" t="s">
        <v>2479</v>
      </c>
      <c r="E21" s="131" t="s">
        <v>224</v>
      </c>
      <c r="F21" s="131" t="s">
        <v>40</v>
      </c>
      <c r="G21" s="131" t="s">
        <v>41</v>
      </c>
      <c r="H21" s="131" t="s">
        <v>34</v>
      </c>
      <c r="I21" s="134">
        <v>166415000</v>
      </c>
      <c r="J21" s="133" t="s">
        <v>245</v>
      </c>
      <c r="K21" s="131" t="s">
        <v>569</v>
      </c>
      <c r="L21" s="131" t="s">
        <v>570</v>
      </c>
      <c r="M21" s="132" t="s">
        <v>24</v>
      </c>
      <c r="N21" s="138"/>
      <c r="O21" s="137"/>
    </row>
    <row r="22" spans="1:15" ht="17.25" customHeight="1">
      <c r="A22" s="131">
        <v>2023</v>
      </c>
      <c r="B22" s="131">
        <v>10</v>
      </c>
      <c r="C22" s="132" t="s">
        <v>14</v>
      </c>
      <c r="D22" s="139" t="s">
        <v>2480</v>
      </c>
      <c r="E22" s="131" t="s">
        <v>2448</v>
      </c>
      <c r="F22" s="131" t="s">
        <v>32</v>
      </c>
      <c r="G22" s="131" t="s">
        <v>41</v>
      </c>
      <c r="H22" s="131" t="s">
        <v>43</v>
      </c>
      <c r="I22" s="134">
        <v>13000000</v>
      </c>
      <c r="J22" s="133" t="s">
        <v>1012</v>
      </c>
      <c r="K22" s="131" t="s">
        <v>1013</v>
      </c>
      <c r="L22" s="131" t="s">
        <v>1014</v>
      </c>
      <c r="M22" s="132" t="s">
        <v>24</v>
      </c>
      <c r="N22" s="138"/>
      <c r="O22" s="137" t="s">
        <v>70</v>
      </c>
    </row>
    <row r="23" spans="1:15" ht="17.25" customHeight="1">
      <c r="A23" s="131">
        <v>2023</v>
      </c>
      <c r="B23" s="131">
        <v>10</v>
      </c>
      <c r="C23" s="132" t="s">
        <v>14</v>
      </c>
      <c r="D23" s="139" t="s">
        <v>2481</v>
      </c>
      <c r="E23" s="131" t="s">
        <v>2448</v>
      </c>
      <c r="F23" s="131" t="s">
        <v>32</v>
      </c>
      <c r="G23" s="131" t="s">
        <v>41</v>
      </c>
      <c r="H23" s="131" t="s">
        <v>34</v>
      </c>
      <c r="I23" s="142">
        <v>422686000</v>
      </c>
      <c r="J23" s="133" t="s">
        <v>2482</v>
      </c>
      <c r="K23" s="131" t="s">
        <v>2483</v>
      </c>
      <c r="L23" s="131" t="s">
        <v>2484</v>
      </c>
      <c r="M23" s="132" t="s">
        <v>24</v>
      </c>
      <c r="N23" s="138"/>
      <c r="O23" s="137"/>
    </row>
    <row r="24" spans="1:15" ht="17.25" customHeight="1">
      <c r="A24" s="131">
        <v>2023</v>
      </c>
      <c r="B24" s="131">
        <v>10</v>
      </c>
      <c r="C24" s="132" t="s">
        <v>14</v>
      </c>
      <c r="D24" s="133" t="s">
        <v>2485</v>
      </c>
      <c r="E24" s="131" t="s">
        <v>224</v>
      </c>
      <c r="F24" s="131" t="s">
        <v>32</v>
      </c>
      <c r="G24" s="131" t="s">
        <v>41</v>
      </c>
      <c r="H24" s="131" t="s">
        <v>34</v>
      </c>
      <c r="I24" s="142">
        <v>39600000</v>
      </c>
      <c r="J24" s="133" t="s">
        <v>2482</v>
      </c>
      <c r="K24" s="131" t="s">
        <v>2483</v>
      </c>
      <c r="L24" s="131" t="s">
        <v>2484</v>
      </c>
      <c r="M24" s="132" t="s">
        <v>24</v>
      </c>
      <c r="N24" s="135"/>
      <c r="O24" s="131"/>
    </row>
    <row r="25" spans="1:15" ht="17.25" customHeight="1">
      <c r="A25" s="131">
        <v>2023</v>
      </c>
      <c r="B25" s="131">
        <v>10</v>
      </c>
      <c r="C25" s="132" t="s">
        <v>14</v>
      </c>
      <c r="D25" s="133" t="s">
        <v>2486</v>
      </c>
      <c r="E25" s="131" t="s">
        <v>2448</v>
      </c>
      <c r="F25" s="131" t="s">
        <v>40</v>
      </c>
      <c r="G25" s="131" t="s">
        <v>33</v>
      </c>
      <c r="H25" s="131" t="s">
        <v>43</v>
      </c>
      <c r="I25" s="134">
        <v>5000000</v>
      </c>
      <c r="J25" s="133" t="s">
        <v>1357</v>
      </c>
      <c r="K25" s="131" t="s">
        <v>2487</v>
      </c>
      <c r="L25" s="131" t="s">
        <v>2488</v>
      </c>
      <c r="M25" s="132" t="s">
        <v>24</v>
      </c>
      <c r="N25" s="135"/>
      <c r="O25" s="132" t="s">
        <v>70</v>
      </c>
    </row>
    <row r="26" spans="1:15" ht="17.25" customHeight="1">
      <c r="A26" s="131">
        <v>2023</v>
      </c>
      <c r="B26" s="131">
        <v>10</v>
      </c>
      <c r="C26" s="132" t="s">
        <v>592</v>
      </c>
      <c r="D26" s="133" t="s">
        <v>2489</v>
      </c>
      <c r="E26" s="131" t="s">
        <v>224</v>
      </c>
      <c r="F26" s="131" t="s">
        <v>40</v>
      </c>
      <c r="G26" s="131" t="s">
        <v>33</v>
      </c>
      <c r="H26" s="131" t="s">
        <v>43</v>
      </c>
      <c r="I26" s="134">
        <v>2500000</v>
      </c>
      <c r="J26" s="133" t="s">
        <v>1357</v>
      </c>
      <c r="K26" s="131" t="s">
        <v>2487</v>
      </c>
      <c r="L26" s="131" t="s">
        <v>2488</v>
      </c>
      <c r="M26" s="132" t="s">
        <v>24</v>
      </c>
      <c r="N26" s="135"/>
      <c r="O26" s="140" t="s">
        <v>70</v>
      </c>
    </row>
    <row r="27" spans="1:15" ht="17.25" customHeight="1">
      <c r="A27" s="131">
        <v>2023</v>
      </c>
      <c r="B27" s="131">
        <v>10</v>
      </c>
      <c r="C27" s="132" t="s">
        <v>14</v>
      </c>
      <c r="D27" s="139" t="s">
        <v>2490</v>
      </c>
      <c r="E27" s="131" t="s">
        <v>2448</v>
      </c>
      <c r="F27" s="131" t="s">
        <v>32</v>
      </c>
      <c r="G27" s="131" t="s">
        <v>41</v>
      </c>
      <c r="H27" s="131" t="s">
        <v>34</v>
      </c>
      <c r="I27" s="134">
        <v>350000000</v>
      </c>
      <c r="J27" s="139" t="s">
        <v>1357</v>
      </c>
      <c r="K27" s="131" t="s">
        <v>1344</v>
      </c>
      <c r="L27" s="131" t="s">
        <v>1345</v>
      </c>
      <c r="M27" s="132" t="s">
        <v>24</v>
      </c>
      <c r="N27" s="135"/>
      <c r="O27" s="131"/>
    </row>
    <row r="28" spans="1:15" ht="17.25" customHeight="1">
      <c r="A28" s="32">
        <v>2023</v>
      </c>
      <c r="B28" s="32">
        <v>10</v>
      </c>
      <c r="C28" s="30" t="s">
        <v>15</v>
      </c>
      <c r="D28" s="58" t="s">
        <v>2491</v>
      </c>
      <c r="E28" s="32" t="s">
        <v>2448</v>
      </c>
      <c r="F28" s="32" t="s">
        <v>32</v>
      </c>
      <c r="G28" s="32" t="s">
        <v>41</v>
      </c>
      <c r="H28" s="32" t="s">
        <v>34</v>
      </c>
      <c r="I28" s="143">
        <v>13356000</v>
      </c>
      <c r="J28" s="58" t="s">
        <v>598</v>
      </c>
      <c r="K28" s="32" t="s">
        <v>603</v>
      </c>
      <c r="L28" s="24" t="s">
        <v>604</v>
      </c>
      <c r="M28" s="30" t="s">
        <v>24</v>
      </c>
      <c r="N28" s="32"/>
      <c r="O28" s="32"/>
    </row>
    <row r="29" spans="1:15" ht="17.25" customHeight="1">
      <c r="A29" s="24">
        <v>2023</v>
      </c>
      <c r="B29" s="24">
        <v>10</v>
      </c>
      <c r="C29" s="33" t="s">
        <v>15</v>
      </c>
      <c r="D29" s="54" t="s">
        <v>2492</v>
      </c>
      <c r="E29" s="24" t="s">
        <v>224</v>
      </c>
      <c r="F29" s="24" t="s">
        <v>32</v>
      </c>
      <c r="G29" s="24" t="s">
        <v>41</v>
      </c>
      <c r="H29" s="24" t="s">
        <v>34</v>
      </c>
      <c r="I29" s="198">
        <v>22000000</v>
      </c>
      <c r="J29" s="54" t="s">
        <v>598</v>
      </c>
      <c r="K29" s="24" t="s">
        <v>603</v>
      </c>
      <c r="L29" s="24" t="s">
        <v>604</v>
      </c>
      <c r="M29" s="33" t="s">
        <v>24</v>
      </c>
      <c r="N29" s="24"/>
      <c r="O29" s="24"/>
    </row>
    <row r="30" spans="1:15" ht="17.25" customHeight="1">
      <c r="A30" s="24">
        <v>2023</v>
      </c>
      <c r="B30" s="24">
        <v>10</v>
      </c>
      <c r="C30" s="33" t="s">
        <v>14</v>
      </c>
      <c r="D30" s="54" t="s">
        <v>2493</v>
      </c>
      <c r="E30" s="24" t="s">
        <v>2448</v>
      </c>
      <c r="F30" s="24" t="s">
        <v>40</v>
      </c>
      <c r="G30" s="24" t="s">
        <v>41</v>
      </c>
      <c r="H30" s="24" t="s">
        <v>43</v>
      </c>
      <c r="I30" s="76">
        <v>8976000</v>
      </c>
      <c r="J30" s="54" t="s">
        <v>1029</v>
      </c>
      <c r="K30" s="24" t="s">
        <v>1030</v>
      </c>
      <c r="L30" s="24" t="s">
        <v>1031</v>
      </c>
      <c r="M30" s="33" t="s">
        <v>24</v>
      </c>
      <c r="N30" s="16"/>
      <c r="O30" s="32" t="s">
        <v>70</v>
      </c>
    </row>
    <row r="31" spans="1:15" ht="17.25" customHeight="1">
      <c r="A31" s="24">
        <v>2023</v>
      </c>
      <c r="B31" s="24">
        <v>10</v>
      </c>
      <c r="C31" s="33" t="s">
        <v>14</v>
      </c>
      <c r="D31" s="54" t="s">
        <v>2494</v>
      </c>
      <c r="E31" s="24" t="s">
        <v>224</v>
      </c>
      <c r="F31" s="24" t="s">
        <v>40</v>
      </c>
      <c r="G31" s="24" t="s">
        <v>41</v>
      </c>
      <c r="H31" s="24" t="s">
        <v>43</v>
      </c>
      <c r="I31" s="76">
        <v>3564000</v>
      </c>
      <c r="J31" s="54" t="s">
        <v>1029</v>
      </c>
      <c r="K31" s="24" t="s">
        <v>1030</v>
      </c>
      <c r="L31" s="24" t="s">
        <v>1031</v>
      </c>
      <c r="M31" s="33" t="s">
        <v>24</v>
      </c>
      <c r="N31" s="16"/>
      <c r="O31" s="24" t="s">
        <v>70</v>
      </c>
    </row>
    <row r="32" spans="1:15" ht="17.25" customHeight="1">
      <c r="A32" s="24">
        <v>2023</v>
      </c>
      <c r="B32" s="24">
        <v>10</v>
      </c>
      <c r="C32" s="33" t="s">
        <v>14</v>
      </c>
      <c r="D32" s="54" t="s">
        <v>2495</v>
      </c>
      <c r="E32" s="24" t="s">
        <v>224</v>
      </c>
      <c r="F32" s="24" t="s">
        <v>40</v>
      </c>
      <c r="G32" s="24" t="s">
        <v>41</v>
      </c>
      <c r="H32" s="24" t="s">
        <v>43</v>
      </c>
      <c r="I32" s="76">
        <v>2772000</v>
      </c>
      <c r="J32" s="54" t="s">
        <v>1029</v>
      </c>
      <c r="K32" s="24" t="s">
        <v>1030</v>
      </c>
      <c r="L32" s="24" t="s">
        <v>1031</v>
      </c>
      <c r="M32" s="33" t="s">
        <v>24</v>
      </c>
      <c r="N32" s="16"/>
      <c r="O32" s="24" t="s">
        <v>70</v>
      </c>
    </row>
    <row r="33" spans="1:15" ht="17.25" customHeight="1">
      <c r="A33" s="24">
        <v>2023</v>
      </c>
      <c r="B33" s="24">
        <v>10</v>
      </c>
      <c r="C33" s="33" t="s">
        <v>14</v>
      </c>
      <c r="D33" s="54" t="s">
        <v>2496</v>
      </c>
      <c r="E33" s="24" t="s">
        <v>2448</v>
      </c>
      <c r="F33" s="24" t="s">
        <v>40</v>
      </c>
      <c r="G33" s="24" t="s">
        <v>41</v>
      </c>
      <c r="H33" s="24" t="s">
        <v>43</v>
      </c>
      <c r="I33" s="76">
        <v>2772000</v>
      </c>
      <c r="J33" s="54" t="s">
        <v>1029</v>
      </c>
      <c r="K33" s="24" t="s">
        <v>1030</v>
      </c>
      <c r="L33" s="24" t="s">
        <v>1031</v>
      </c>
      <c r="M33" s="33" t="s">
        <v>24</v>
      </c>
      <c r="N33" s="16"/>
      <c r="O33" s="24" t="s">
        <v>70</v>
      </c>
    </row>
    <row r="34" spans="1:15" ht="17.25" customHeight="1">
      <c r="A34" s="32">
        <v>2023</v>
      </c>
      <c r="B34" s="30">
        <v>10</v>
      </c>
      <c r="C34" s="30" t="s">
        <v>14</v>
      </c>
      <c r="D34" s="58" t="s">
        <v>2497</v>
      </c>
      <c r="E34" s="32" t="s">
        <v>224</v>
      </c>
      <c r="F34" s="32" t="s">
        <v>32</v>
      </c>
      <c r="G34" s="32" t="s">
        <v>41</v>
      </c>
      <c r="H34" s="32" t="s">
        <v>34</v>
      </c>
      <c r="I34" s="56">
        <v>138690000</v>
      </c>
      <c r="J34" s="58" t="s">
        <v>183</v>
      </c>
      <c r="K34" s="32" t="s">
        <v>2498</v>
      </c>
      <c r="L34" s="32" t="s">
        <v>2499</v>
      </c>
      <c r="M34" s="30" t="s">
        <v>24</v>
      </c>
      <c r="N34" s="31"/>
      <c r="O34" s="32"/>
    </row>
    <row r="35" spans="1:15" ht="17.25" customHeight="1">
      <c r="A35" s="32">
        <v>2023</v>
      </c>
      <c r="B35" s="32">
        <v>10</v>
      </c>
      <c r="C35" s="30" t="s">
        <v>14</v>
      </c>
      <c r="D35" s="58" t="s">
        <v>2500</v>
      </c>
      <c r="E35" s="32" t="s">
        <v>2448</v>
      </c>
      <c r="F35" s="32" t="s">
        <v>32</v>
      </c>
      <c r="G35" s="32" t="s">
        <v>41</v>
      </c>
      <c r="H35" s="32" t="s">
        <v>34</v>
      </c>
      <c r="I35" s="56">
        <v>49330000</v>
      </c>
      <c r="J35" s="58" t="s">
        <v>1466</v>
      </c>
      <c r="K35" s="32" t="s">
        <v>2501</v>
      </c>
      <c r="L35" s="32" t="s">
        <v>2502</v>
      </c>
      <c r="M35" s="30" t="s">
        <v>24</v>
      </c>
      <c r="N35" s="31"/>
      <c r="O35" s="32" t="s">
        <v>70</v>
      </c>
    </row>
    <row r="36" spans="1:15" ht="17.25" customHeight="1">
      <c r="A36" s="24">
        <v>2023</v>
      </c>
      <c r="B36" s="24">
        <v>10</v>
      </c>
      <c r="C36" s="33" t="s">
        <v>14</v>
      </c>
      <c r="D36" s="54" t="s">
        <v>2503</v>
      </c>
      <c r="E36" s="32" t="s">
        <v>224</v>
      </c>
      <c r="F36" s="32" t="s">
        <v>32</v>
      </c>
      <c r="G36" s="32" t="s">
        <v>41</v>
      </c>
      <c r="H36" s="32" t="s">
        <v>43</v>
      </c>
      <c r="I36" s="76">
        <v>11170000</v>
      </c>
      <c r="J36" s="54" t="s">
        <v>250</v>
      </c>
      <c r="K36" s="24" t="s">
        <v>443</v>
      </c>
      <c r="L36" s="24" t="s">
        <v>444</v>
      </c>
      <c r="M36" s="30" t="s">
        <v>24</v>
      </c>
      <c r="N36" s="16"/>
      <c r="O36" s="32" t="s">
        <v>70</v>
      </c>
    </row>
    <row r="37" spans="1:15" ht="17.25" customHeight="1">
      <c r="A37" s="33">
        <v>2023</v>
      </c>
      <c r="B37" s="33">
        <v>10</v>
      </c>
      <c r="C37" s="33" t="s">
        <v>15</v>
      </c>
      <c r="D37" s="34" t="s">
        <v>2504</v>
      </c>
      <c r="E37" s="32" t="s">
        <v>2448</v>
      </c>
      <c r="F37" s="32" t="s">
        <v>32</v>
      </c>
      <c r="G37" s="32" t="s">
        <v>41</v>
      </c>
      <c r="H37" s="32" t="s">
        <v>34</v>
      </c>
      <c r="I37" s="147">
        <v>75864000</v>
      </c>
      <c r="J37" s="34" t="s">
        <v>185</v>
      </c>
      <c r="K37" s="33" t="s">
        <v>2505</v>
      </c>
      <c r="L37" s="33" t="s">
        <v>2506</v>
      </c>
      <c r="M37" s="30" t="s">
        <v>24</v>
      </c>
      <c r="N37" s="16"/>
      <c r="O37" s="32"/>
    </row>
    <row r="38" spans="1:15" ht="17.25" customHeight="1">
      <c r="A38" s="33">
        <v>2023</v>
      </c>
      <c r="B38" s="33">
        <v>10</v>
      </c>
      <c r="C38" s="33" t="s">
        <v>15</v>
      </c>
      <c r="D38" s="34" t="s">
        <v>2507</v>
      </c>
      <c r="E38" s="32" t="s">
        <v>224</v>
      </c>
      <c r="F38" s="32" t="s">
        <v>32</v>
      </c>
      <c r="G38" s="32" t="s">
        <v>41</v>
      </c>
      <c r="H38" s="32" t="s">
        <v>34</v>
      </c>
      <c r="I38" s="147">
        <v>135000000</v>
      </c>
      <c r="J38" s="34" t="s">
        <v>185</v>
      </c>
      <c r="K38" s="33" t="s">
        <v>2508</v>
      </c>
      <c r="L38" s="33" t="s">
        <v>661</v>
      </c>
      <c r="M38" s="30" t="s">
        <v>24</v>
      </c>
      <c r="N38" s="24"/>
      <c r="O38" s="32"/>
    </row>
    <row r="39" spans="1:15" ht="17.25" customHeight="1">
      <c r="A39" s="24">
        <v>2023</v>
      </c>
      <c r="B39" s="24">
        <v>10</v>
      </c>
      <c r="C39" s="33" t="s">
        <v>14</v>
      </c>
      <c r="D39" s="54" t="s">
        <v>2509</v>
      </c>
      <c r="E39" s="32" t="s">
        <v>2448</v>
      </c>
      <c r="F39" s="32" t="s">
        <v>40</v>
      </c>
      <c r="G39" s="32" t="s">
        <v>41</v>
      </c>
      <c r="H39" s="32" t="s">
        <v>34</v>
      </c>
      <c r="I39" s="151">
        <v>80000000</v>
      </c>
      <c r="J39" s="54" t="s">
        <v>671</v>
      </c>
      <c r="K39" s="24" t="s">
        <v>1490</v>
      </c>
      <c r="L39" s="24" t="s">
        <v>1491</v>
      </c>
      <c r="M39" s="30" t="s">
        <v>24</v>
      </c>
      <c r="N39" s="16"/>
      <c r="O39" s="32"/>
    </row>
    <row r="40" spans="1:15" ht="17.25" customHeight="1">
      <c r="A40" s="24">
        <v>2023</v>
      </c>
      <c r="B40" s="24">
        <v>10</v>
      </c>
      <c r="C40" s="33" t="s">
        <v>14</v>
      </c>
      <c r="D40" s="54" t="s">
        <v>2510</v>
      </c>
      <c r="E40" s="24" t="s">
        <v>2448</v>
      </c>
      <c r="F40" s="24" t="s">
        <v>32</v>
      </c>
      <c r="G40" s="24" t="s">
        <v>2511</v>
      </c>
      <c r="H40" s="32" t="s">
        <v>43</v>
      </c>
      <c r="I40" s="76">
        <v>11000000</v>
      </c>
      <c r="J40" s="54" t="s">
        <v>1054</v>
      </c>
      <c r="K40" s="24" t="s">
        <v>2512</v>
      </c>
      <c r="L40" s="24" t="s">
        <v>2513</v>
      </c>
      <c r="M40" s="33" t="s">
        <v>24</v>
      </c>
      <c r="N40" s="16"/>
      <c r="O40" s="32" t="s">
        <v>70</v>
      </c>
    </row>
    <row r="41" spans="1:15" ht="17.25" customHeight="1">
      <c r="A41" s="32">
        <v>2023</v>
      </c>
      <c r="B41" s="32">
        <v>10</v>
      </c>
      <c r="C41" s="30" t="s">
        <v>14</v>
      </c>
      <c r="D41" s="58" t="s">
        <v>2514</v>
      </c>
      <c r="E41" s="32" t="s">
        <v>2448</v>
      </c>
      <c r="F41" s="32" t="s">
        <v>32</v>
      </c>
      <c r="G41" s="32" t="s">
        <v>2511</v>
      </c>
      <c r="H41" s="32" t="s">
        <v>2464</v>
      </c>
      <c r="I41" s="56">
        <v>5984000</v>
      </c>
      <c r="J41" s="58" t="s">
        <v>677</v>
      </c>
      <c r="K41" s="32" t="s">
        <v>1532</v>
      </c>
      <c r="L41" s="32" t="s">
        <v>1533</v>
      </c>
      <c r="M41" s="30" t="s">
        <v>24</v>
      </c>
      <c r="N41" s="31"/>
      <c r="O41" s="32" t="s">
        <v>70</v>
      </c>
    </row>
    <row r="42" spans="1:15" ht="17.25" customHeight="1">
      <c r="A42" s="32">
        <v>2023</v>
      </c>
      <c r="B42" s="32">
        <v>10</v>
      </c>
      <c r="C42" s="30" t="s">
        <v>14</v>
      </c>
      <c r="D42" s="58" t="s">
        <v>2515</v>
      </c>
      <c r="E42" s="32" t="s">
        <v>2448</v>
      </c>
      <c r="F42" s="32" t="s">
        <v>32</v>
      </c>
      <c r="G42" s="32" t="s">
        <v>41</v>
      </c>
      <c r="H42" s="32" t="s">
        <v>43</v>
      </c>
      <c r="I42" s="56">
        <v>20000000</v>
      </c>
      <c r="J42" s="58" t="s">
        <v>677</v>
      </c>
      <c r="K42" s="32" t="s">
        <v>2516</v>
      </c>
      <c r="L42" s="32" t="s">
        <v>2517</v>
      </c>
      <c r="M42" s="30" t="s">
        <v>24</v>
      </c>
      <c r="N42" s="31"/>
      <c r="O42" s="32" t="s">
        <v>70</v>
      </c>
    </row>
    <row r="43" spans="1:15" ht="17.25" customHeight="1">
      <c r="A43" s="137">
        <v>2023</v>
      </c>
      <c r="B43" s="137">
        <v>10</v>
      </c>
      <c r="C43" s="140" t="s">
        <v>592</v>
      </c>
      <c r="D43" s="139" t="s">
        <v>2518</v>
      </c>
      <c r="E43" s="137" t="s">
        <v>2448</v>
      </c>
      <c r="F43" s="137" t="s">
        <v>32</v>
      </c>
      <c r="G43" s="137" t="s">
        <v>41</v>
      </c>
      <c r="H43" s="137" t="s">
        <v>43</v>
      </c>
      <c r="I43" s="141">
        <v>20000000</v>
      </c>
      <c r="J43" s="145" t="s">
        <v>180</v>
      </c>
      <c r="K43" s="137" t="s">
        <v>2519</v>
      </c>
      <c r="L43" s="137" t="s">
        <v>2520</v>
      </c>
      <c r="M43" s="140" t="s">
        <v>552</v>
      </c>
      <c r="N43" s="138"/>
      <c r="O43" s="137" t="s">
        <v>70</v>
      </c>
    </row>
    <row r="44" spans="1:15" ht="17.25" customHeight="1">
      <c r="A44" s="137">
        <v>2023</v>
      </c>
      <c r="B44" s="137">
        <v>10</v>
      </c>
      <c r="C44" s="140" t="s">
        <v>592</v>
      </c>
      <c r="D44" s="139" t="s">
        <v>2521</v>
      </c>
      <c r="E44" s="137" t="s">
        <v>2448</v>
      </c>
      <c r="F44" s="137" t="s">
        <v>32</v>
      </c>
      <c r="G44" s="137" t="s">
        <v>41</v>
      </c>
      <c r="H44" s="137" t="s">
        <v>43</v>
      </c>
      <c r="I44" s="141">
        <v>15000000</v>
      </c>
      <c r="J44" s="145" t="s">
        <v>180</v>
      </c>
      <c r="K44" s="137" t="s">
        <v>2519</v>
      </c>
      <c r="L44" s="137" t="s">
        <v>2520</v>
      </c>
      <c r="M44" s="140" t="s">
        <v>552</v>
      </c>
      <c r="N44" s="138"/>
      <c r="O44" s="137" t="s">
        <v>70</v>
      </c>
    </row>
    <row r="45" spans="1:15" ht="17.25" customHeight="1">
      <c r="A45" s="137">
        <v>2023</v>
      </c>
      <c r="B45" s="137">
        <v>10</v>
      </c>
      <c r="C45" s="140" t="s">
        <v>14</v>
      </c>
      <c r="D45" s="139" t="s">
        <v>2522</v>
      </c>
      <c r="E45" s="137" t="s">
        <v>2448</v>
      </c>
      <c r="F45" s="137" t="s">
        <v>32</v>
      </c>
      <c r="G45" s="137" t="s">
        <v>41</v>
      </c>
      <c r="H45" s="137" t="s">
        <v>43</v>
      </c>
      <c r="I45" s="141">
        <v>50000000</v>
      </c>
      <c r="J45" s="145" t="s">
        <v>180</v>
      </c>
      <c r="K45" s="137" t="s">
        <v>1184</v>
      </c>
      <c r="L45" s="137" t="s">
        <v>1185</v>
      </c>
      <c r="M45" s="140" t="s">
        <v>24</v>
      </c>
      <c r="N45" s="138"/>
      <c r="O45" s="137" t="s">
        <v>70</v>
      </c>
    </row>
    <row r="46" spans="1:15" ht="17.25" customHeight="1">
      <c r="A46" s="32">
        <v>2023</v>
      </c>
      <c r="B46" s="32">
        <v>10</v>
      </c>
      <c r="C46" s="30" t="s">
        <v>14</v>
      </c>
      <c r="D46" s="58" t="s">
        <v>523</v>
      </c>
      <c r="E46" s="32" t="s">
        <v>224</v>
      </c>
      <c r="F46" s="32" t="s">
        <v>32</v>
      </c>
      <c r="G46" s="32" t="s">
        <v>41</v>
      </c>
      <c r="H46" s="32" t="s">
        <v>43</v>
      </c>
      <c r="I46" s="56">
        <v>24187000</v>
      </c>
      <c r="J46" s="58" t="s">
        <v>182</v>
      </c>
      <c r="K46" s="32" t="s">
        <v>446</v>
      </c>
      <c r="L46" s="32" t="s">
        <v>1608</v>
      </c>
      <c r="M46" s="30"/>
      <c r="N46" s="31"/>
      <c r="O46" s="32" t="s">
        <v>70</v>
      </c>
    </row>
    <row r="47" spans="1:15" ht="17.25" customHeight="1">
      <c r="A47" s="32">
        <v>2023</v>
      </c>
      <c r="B47" s="32">
        <v>10</v>
      </c>
      <c r="C47" s="30" t="s">
        <v>14</v>
      </c>
      <c r="D47" s="58" t="s">
        <v>524</v>
      </c>
      <c r="E47" s="32" t="s">
        <v>224</v>
      </c>
      <c r="F47" s="32" t="s">
        <v>32</v>
      </c>
      <c r="G47" s="32" t="s">
        <v>41</v>
      </c>
      <c r="H47" s="32" t="s">
        <v>43</v>
      </c>
      <c r="I47" s="56">
        <v>18594000</v>
      </c>
      <c r="J47" s="58" t="s">
        <v>182</v>
      </c>
      <c r="K47" s="32" t="s">
        <v>1610</v>
      </c>
      <c r="L47" s="32" t="s">
        <v>1611</v>
      </c>
      <c r="M47" s="30"/>
      <c r="N47" s="31"/>
      <c r="O47" s="32" t="s">
        <v>70</v>
      </c>
    </row>
    <row r="48" spans="1:15" ht="17.25" customHeight="1">
      <c r="A48" s="32">
        <v>2023</v>
      </c>
      <c r="B48" s="32">
        <v>10</v>
      </c>
      <c r="C48" s="30" t="s">
        <v>592</v>
      </c>
      <c r="D48" s="58" t="s">
        <v>2523</v>
      </c>
      <c r="E48" s="32" t="s">
        <v>2448</v>
      </c>
      <c r="F48" s="32" t="s">
        <v>40</v>
      </c>
      <c r="G48" s="32" t="s">
        <v>2511</v>
      </c>
      <c r="H48" s="32" t="s">
        <v>34</v>
      </c>
      <c r="I48" s="56">
        <v>22000000</v>
      </c>
      <c r="J48" s="58" t="s">
        <v>715</v>
      </c>
      <c r="K48" s="32" t="s">
        <v>1664</v>
      </c>
      <c r="L48" s="32" t="s">
        <v>1665</v>
      </c>
      <c r="M48" s="30" t="s">
        <v>24</v>
      </c>
      <c r="N48" s="31"/>
      <c r="O48" s="32"/>
    </row>
    <row r="49" spans="1:15" ht="17.25" customHeight="1">
      <c r="A49" s="32">
        <v>2023</v>
      </c>
      <c r="B49" s="32">
        <v>10</v>
      </c>
      <c r="C49" s="30" t="s">
        <v>592</v>
      </c>
      <c r="D49" s="58" t="s">
        <v>2524</v>
      </c>
      <c r="E49" s="32" t="s">
        <v>2448</v>
      </c>
      <c r="F49" s="32" t="s">
        <v>40</v>
      </c>
      <c r="G49" s="32" t="s">
        <v>2511</v>
      </c>
      <c r="H49" s="32" t="s">
        <v>34</v>
      </c>
      <c r="I49" s="56">
        <v>18000000</v>
      </c>
      <c r="J49" s="58" t="s">
        <v>715</v>
      </c>
      <c r="K49" s="32" t="s">
        <v>1664</v>
      </c>
      <c r="L49" s="32" t="s">
        <v>1665</v>
      </c>
      <c r="M49" s="30" t="s">
        <v>552</v>
      </c>
      <c r="N49" s="31"/>
      <c r="O49" s="32"/>
    </row>
    <row r="50" spans="1:15" ht="17.25" customHeight="1">
      <c r="A50" s="32">
        <v>2023</v>
      </c>
      <c r="B50" s="32">
        <v>10</v>
      </c>
      <c r="C50" s="30" t="s">
        <v>592</v>
      </c>
      <c r="D50" s="58" t="s">
        <v>2525</v>
      </c>
      <c r="E50" s="32" t="s">
        <v>2448</v>
      </c>
      <c r="F50" s="32" t="s">
        <v>32</v>
      </c>
      <c r="G50" s="32" t="s">
        <v>2511</v>
      </c>
      <c r="H50" s="32" t="s">
        <v>34</v>
      </c>
      <c r="I50" s="56">
        <v>55296000</v>
      </c>
      <c r="J50" s="58" t="s">
        <v>715</v>
      </c>
      <c r="K50" s="32" t="s">
        <v>716</v>
      </c>
      <c r="L50" s="32" t="s">
        <v>717</v>
      </c>
      <c r="M50" s="30" t="s">
        <v>24</v>
      </c>
      <c r="N50" s="31"/>
      <c r="O50" s="32"/>
    </row>
    <row r="51" spans="1:15" ht="17.25" customHeight="1">
      <c r="A51" s="32">
        <v>2023</v>
      </c>
      <c r="B51" s="32">
        <v>10</v>
      </c>
      <c r="C51" s="30" t="s">
        <v>14</v>
      </c>
      <c r="D51" s="58" t="s">
        <v>2526</v>
      </c>
      <c r="E51" s="32" t="s">
        <v>2448</v>
      </c>
      <c r="F51" s="32" t="s">
        <v>40</v>
      </c>
      <c r="G51" s="32" t="s">
        <v>41</v>
      </c>
      <c r="H51" s="32" t="s">
        <v>34</v>
      </c>
      <c r="I51" s="146">
        <v>80000000</v>
      </c>
      <c r="J51" s="58" t="s">
        <v>1676</v>
      </c>
      <c r="K51" s="32" t="s">
        <v>2527</v>
      </c>
      <c r="L51" s="32" t="s">
        <v>2528</v>
      </c>
      <c r="M51" s="30" t="s">
        <v>24</v>
      </c>
      <c r="N51" s="31"/>
      <c r="O51" s="32"/>
    </row>
    <row r="52" spans="1:15" ht="17.25" customHeight="1">
      <c r="A52" s="24">
        <v>2023</v>
      </c>
      <c r="B52" s="33">
        <v>10</v>
      </c>
      <c r="C52" s="33" t="s">
        <v>14</v>
      </c>
      <c r="D52" s="54" t="s">
        <v>2529</v>
      </c>
      <c r="E52" s="24" t="s">
        <v>224</v>
      </c>
      <c r="F52" s="24" t="s">
        <v>32</v>
      </c>
      <c r="G52" s="24" t="s">
        <v>41</v>
      </c>
      <c r="H52" s="24" t="s">
        <v>34</v>
      </c>
      <c r="I52" s="76">
        <v>261000000</v>
      </c>
      <c r="J52" s="54" t="s">
        <v>2530</v>
      </c>
      <c r="K52" s="24" t="s">
        <v>2531</v>
      </c>
      <c r="L52" s="24" t="s">
        <v>2532</v>
      </c>
      <c r="M52" s="33" t="s">
        <v>24</v>
      </c>
      <c r="N52" s="16"/>
      <c r="O52" s="32"/>
    </row>
    <row r="53" spans="1:15" ht="17.25" customHeight="1">
      <c r="A53" s="24">
        <v>2023</v>
      </c>
      <c r="B53" s="24">
        <v>10</v>
      </c>
      <c r="C53" s="33" t="s">
        <v>14</v>
      </c>
      <c r="D53" s="54" t="s">
        <v>2533</v>
      </c>
      <c r="E53" s="24" t="s">
        <v>2448</v>
      </c>
      <c r="F53" s="24" t="s">
        <v>32</v>
      </c>
      <c r="G53" s="24" t="s">
        <v>41</v>
      </c>
      <c r="H53" s="24" t="s">
        <v>34</v>
      </c>
      <c r="I53" s="151">
        <v>15260000</v>
      </c>
      <c r="J53" s="54" t="s">
        <v>771</v>
      </c>
      <c r="K53" s="24" t="s">
        <v>772</v>
      </c>
      <c r="L53" s="24" t="s">
        <v>773</v>
      </c>
      <c r="M53" s="33" t="s">
        <v>552</v>
      </c>
      <c r="N53" s="16"/>
      <c r="O53" s="24"/>
    </row>
    <row r="54" spans="1:15" ht="17.25" customHeight="1">
      <c r="A54" s="24">
        <v>2023</v>
      </c>
      <c r="B54" s="24">
        <v>10</v>
      </c>
      <c r="C54" s="33" t="s">
        <v>592</v>
      </c>
      <c r="D54" s="54" t="s">
        <v>2534</v>
      </c>
      <c r="E54" s="24" t="s">
        <v>2448</v>
      </c>
      <c r="F54" s="24" t="s">
        <v>40</v>
      </c>
      <c r="G54" s="24" t="s">
        <v>33</v>
      </c>
      <c r="H54" s="24" t="s">
        <v>43</v>
      </c>
      <c r="I54" s="151">
        <v>3564000</v>
      </c>
      <c r="J54" s="54" t="s">
        <v>771</v>
      </c>
      <c r="K54" s="24" t="s">
        <v>772</v>
      </c>
      <c r="L54" s="24" t="s">
        <v>773</v>
      </c>
      <c r="M54" s="33" t="s">
        <v>552</v>
      </c>
      <c r="N54" s="16"/>
      <c r="O54" s="24" t="s">
        <v>539</v>
      </c>
    </row>
    <row r="55" spans="1:15" ht="17.25" customHeight="1">
      <c r="A55" s="24">
        <v>2023</v>
      </c>
      <c r="B55" s="24">
        <v>10</v>
      </c>
      <c r="C55" s="33" t="s">
        <v>592</v>
      </c>
      <c r="D55" s="54" t="s">
        <v>2535</v>
      </c>
      <c r="E55" s="24" t="s">
        <v>2448</v>
      </c>
      <c r="F55" s="24" t="s">
        <v>32</v>
      </c>
      <c r="G55" s="24" t="s">
        <v>41</v>
      </c>
      <c r="H55" s="24" t="s">
        <v>43</v>
      </c>
      <c r="I55" s="151">
        <v>4000000</v>
      </c>
      <c r="J55" s="54" t="s">
        <v>771</v>
      </c>
      <c r="K55" s="24" t="s">
        <v>772</v>
      </c>
      <c r="L55" s="24" t="s">
        <v>773</v>
      </c>
      <c r="M55" s="33" t="s">
        <v>552</v>
      </c>
      <c r="N55" s="16"/>
      <c r="O55" s="24" t="s">
        <v>539</v>
      </c>
    </row>
    <row r="56" spans="1:15" ht="17.25" customHeight="1">
      <c r="A56" s="24">
        <v>2023</v>
      </c>
      <c r="B56" s="24">
        <v>10</v>
      </c>
      <c r="C56" s="33" t="s">
        <v>14</v>
      </c>
      <c r="D56" s="54" t="s">
        <v>2536</v>
      </c>
      <c r="E56" s="24" t="s">
        <v>2448</v>
      </c>
      <c r="F56" s="24" t="s">
        <v>32</v>
      </c>
      <c r="G56" s="24" t="s">
        <v>41</v>
      </c>
      <c r="H56" s="24" t="s">
        <v>43</v>
      </c>
      <c r="I56" s="151">
        <v>6700000</v>
      </c>
      <c r="J56" s="54" t="s">
        <v>771</v>
      </c>
      <c r="K56" s="24" t="s">
        <v>772</v>
      </c>
      <c r="L56" s="24" t="s">
        <v>773</v>
      </c>
      <c r="M56" s="33" t="s">
        <v>552</v>
      </c>
      <c r="N56" s="16"/>
      <c r="O56" s="24" t="s">
        <v>539</v>
      </c>
    </row>
    <row r="57" spans="1:15" ht="17.25" customHeight="1">
      <c r="A57" s="32">
        <v>2023</v>
      </c>
      <c r="B57" s="32">
        <v>10</v>
      </c>
      <c r="C57" s="30" t="s">
        <v>592</v>
      </c>
      <c r="D57" s="58" t="s">
        <v>2537</v>
      </c>
      <c r="E57" s="32" t="s">
        <v>2448</v>
      </c>
      <c r="F57" s="32" t="s">
        <v>40</v>
      </c>
      <c r="G57" s="32" t="s">
        <v>33</v>
      </c>
      <c r="H57" s="32" t="s">
        <v>43</v>
      </c>
      <c r="I57" s="144">
        <v>3564000</v>
      </c>
      <c r="J57" s="54" t="s">
        <v>771</v>
      </c>
      <c r="K57" s="24" t="s">
        <v>772</v>
      </c>
      <c r="L57" s="24" t="s">
        <v>773</v>
      </c>
      <c r="M57" s="30" t="s">
        <v>552</v>
      </c>
      <c r="N57" s="31"/>
      <c r="O57" s="32" t="s">
        <v>539</v>
      </c>
    </row>
    <row r="58" spans="1:15" ht="17.25" customHeight="1">
      <c r="A58" s="24">
        <v>2023</v>
      </c>
      <c r="B58" s="24">
        <v>10</v>
      </c>
      <c r="C58" s="33" t="s">
        <v>14</v>
      </c>
      <c r="D58" s="54" t="s">
        <v>2538</v>
      </c>
      <c r="E58" s="24" t="s">
        <v>2448</v>
      </c>
      <c r="F58" s="24" t="s">
        <v>32</v>
      </c>
      <c r="G58" s="24" t="s">
        <v>41</v>
      </c>
      <c r="H58" s="24" t="s">
        <v>34</v>
      </c>
      <c r="I58" s="76">
        <v>70000000</v>
      </c>
      <c r="J58" s="58" t="s">
        <v>2539</v>
      </c>
      <c r="K58" s="24" t="s">
        <v>2540</v>
      </c>
      <c r="L58" s="24" t="s">
        <v>2541</v>
      </c>
      <c r="M58" s="33" t="s">
        <v>24</v>
      </c>
      <c r="N58" s="16"/>
      <c r="O58" s="24"/>
    </row>
    <row r="59" spans="1:15" ht="17.25" customHeight="1">
      <c r="A59" s="27">
        <v>2023</v>
      </c>
      <c r="B59" s="27">
        <v>10</v>
      </c>
      <c r="C59" s="25" t="s">
        <v>14</v>
      </c>
      <c r="D59" s="26" t="s">
        <v>2542</v>
      </c>
      <c r="E59" s="27" t="s">
        <v>2448</v>
      </c>
      <c r="F59" s="27" t="s">
        <v>2543</v>
      </c>
      <c r="G59" s="27" t="s">
        <v>2544</v>
      </c>
      <c r="H59" s="27" t="s">
        <v>2450</v>
      </c>
      <c r="I59" s="28">
        <v>33000000</v>
      </c>
      <c r="J59" s="26" t="s">
        <v>2545</v>
      </c>
      <c r="K59" s="27" t="s">
        <v>2546</v>
      </c>
      <c r="L59" s="27" t="s">
        <v>2547</v>
      </c>
      <c r="M59" s="25" t="s">
        <v>24</v>
      </c>
      <c r="N59" s="26"/>
      <c r="O59" s="26"/>
    </row>
    <row r="60" spans="1:15" ht="17.25" customHeight="1">
      <c r="A60" s="27">
        <v>2023</v>
      </c>
      <c r="B60" s="27">
        <v>10</v>
      </c>
      <c r="C60" s="25" t="s">
        <v>14</v>
      </c>
      <c r="D60" s="26" t="s">
        <v>2548</v>
      </c>
      <c r="E60" s="27" t="s">
        <v>2448</v>
      </c>
      <c r="F60" s="27" t="s">
        <v>2543</v>
      </c>
      <c r="G60" s="27" t="s">
        <v>2544</v>
      </c>
      <c r="H60" s="27" t="s">
        <v>2450</v>
      </c>
      <c r="I60" s="28">
        <v>25000000</v>
      </c>
      <c r="J60" s="26" t="s">
        <v>2545</v>
      </c>
      <c r="K60" s="27" t="s">
        <v>2546</v>
      </c>
      <c r="L60" s="27" t="s">
        <v>2547</v>
      </c>
      <c r="M60" s="25" t="s">
        <v>24</v>
      </c>
      <c r="N60" s="26"/>
      <c r="O60" s="26"/>
    </row>
    <row r="61" spans="1:15" ht="17.25" customHeight="1">
      <c r="A61" s="27">
        <v>2023</v>
      </c>
      <c r="B61" s="27">
        <v>10</v>
      </c>
      <c r="C61" s="25" t="s">
        <v>14</v>
      </c>
      <c r="D61" s="26" t="s">
        <v>2549</v>
      </c>
      <c r="E61" s="27" t="s">
        <v>2448</v>
      </c>
      <c r="F61" s="27" t="s">
        <v>2543</v>
      </c>
      <c r="G61" s="27" t="s">
        <v>2544</v>
      </c>
      <c r="H61" s="27" t="s">
        <v>2450</v>
      </c>
      <c r="I61" s="28">
        <v>25000000</v>
      </c>
      <c r="J61" s="26" t="s">
        <v>2545</v>
      </c>
      <c r="K61" s="27" t="s">
        <v>2546</v>
      </c>
      <c r="L61" s="27" t="s">
        <v>2547</v>
      </c>
      <c r="M61" s="25" t="s">
        <v>24</v>
      </c>
      <c r="N61" s="26"/>
      <c r="O61" s="26"/>
    </row>
    <row r="62" spans="1:15" ht="17.25" customHeight="1">
      <c r="A62" s="27">
        <v>2023</v>
      </c>
      <c r="B62" s="27">
        <v>10</v>
      </c>
      <c r="C62" s="25" t="s">
        <v>14</v>
      </c>
      <c r="D62" s="26" t="s">
        <v>2550</v>
      </c>
      <c r="E62" s="27" t="s">
        <v>2448</v>
      </c>
      <c r="F62" s="27" t="s">
        <v>2543</v>
      </c>
      <c r="G62" s="27" t="s">
        <v>2544</v>
      </c>
      <c r="H62" s="27" t="s">
        <v>2450</v>
      </c>
      <c r="I62" s="28">
        <v>25000000</v>
      </c>
      <c r="J62" s="26" t="s">
        <v>2545</v>
      </c>
      <c r="K62" s="27" t="s">
        <v>2546</v>
      </c>
      <c r="L62" s="27" t="s">
        <v>2547</v>
      </c>
      <c r="M62" s="25" t="s">
        <v>24</v>
      </c>
      <c r="N62" s="26"/>
      <c r="O62" s="26"/>
    </row>
    <row r="63" spans="1:15" ht="17.25" customHeight="1">
      <c r="A63" s="27">
        <v>2023</v>
      </c>
      <c r="B63" s="27">
        <v>10</v>
      </c>
      <c r="C63" s="25" t="s">
        <v>14</v>
      </c>
      <c r="D63" s="26" t="s">
        <v>2551</v>
      </c>
      <c r="E63" s="27" t="s">
        <v>2448</v>
      </c>
      <c r="F63" s="27" t="s">
        <v>2543</v>
      </c>
      <c r="G63" s="27" t="s">
        <v>2544</v>
      </c>
      <c r="H63" s="27" t="s">
        <v>2450</v>
      </c>
      <c r="I63" s="28">
        <v>25000000</v>
      </c>
      <c r="J63" s="26" t="s">
        <v>2545</v>
      </c>
      <c r="K63" s="27" t="s">
        <v>2546</v>
      </c>
      <c r="L63" s="27" t="s">
        <v>2547</v>
      </c>
      <c r="M63" s="25" t="s">
        <v>24</v>
      </c>
      <c r="N63" s="26"/>
      <c r="O63" s="26"/>
    </row>
    <row r="64" spans="1:15" ht="17.25" customHeight="1">
      <c r="A64" s="27">
        <v>2023</v>
      </c>
      <c r="B64" s="27">
        <v>10</v>
      </c>
      <c r="C64" s="25" t="s">
        <v>14</v>
      </c>
      <c r="D64" s="26" t="s">
        <v>2552</v>
      </c>
      <c r="E64" s="27" t="s">
        <v>2448</v>
      </c>
      <c r="F64" s="27" t="s">
        <v>2543</v>
      </c>
      <c r="G64" s="27" t="s">
        <v>2544</v>
      </c>
      <c r="H64" s="27" t="s">
        <v>2450</v>
      </c>
      <c r="I64" s="28">
        <v>25000000</v>
      </c>
      <c r="J64" s="26" t="s">
        <v>2545</v>
      </c>
      <c r="K64" s="27" t="s">
        <v>2546</v>
      </c>
      <c r="L64" s="27" t="s">
        <v>2547</v>
      </c>
      <c r="M64" s="25" t="s">
        <v>24</v>
      </c>
      <c r="N64" s="26"/>
      <c r="O64" s="26"/>
    </row>
    <row r="65" spans="1:15" ht="17.25" customHeight="1">
      <c r="A65" s="27">
        <v>2023</v>
      </c>
      <c r="B65" s="27">
        <v>10</v>
      </c>
      <c r="C65" s="25" t="s">
        <v>14</v>
      </c>
      <c r="D65" s="26" t="s">
        <v>2553</v>
      </c>
      <c r="E65" s="27" t="s">
        <v>2448</v>
      </c>
      <c r="F65" s="27" t="s">
        <v>2543</v>
      </c>
      <c r="G65" s="27" t="s">
        <v>2544</v>
      </c>
      <c r="H65" s="27" t="s">
        <v>2450</v>
      </c>
      <c r="I65" s="28">
        <v>35000000</v>
      </c>
      <c r="J65" s="26" t="s">
        <v>2545</v>
      </c>
      <c r="K65" s="27" t="s">
        <v>2546</v>
      </c>
      <c r="L65" s="27" t="s">
        <v>2547</v>
      </c>
      <c r="M65" s="25" t="s">
        <v>24</v>
      </c>
      <c r="N65" s="26"/>
      <c r="O65" s="26"/>
    </row>
    <row r="66" spans="1:15" ht="17.25" customHeight="1">
      <c r="A66" s="32">
        <v>2023</v>
      </c>
      <c r="B66" s="32">
        <v>10</v>
      </c>
      <c r="C66" s="30" t="s">
        <v>14</v>
      </c>
      <c r="D66" s="58" t="s">
        <v>2554</v>
      </c>
      <c r="E66" s="32" t="s">
        <v>2448</v>
      </c>
      <c r="F66" s="32" t="s">
        <v>32</v>
      </c>
      <c r="G66" s="32" t="s">
        <v>41</v>
      </c>
      <c r="H66" s="32" t="s">
        <v>43</v>
      </c>
      <c r="I66" s="68">
        <v>50000000</v>
      </c>
      <c r="J66" s="58" t="s">
        <v>2555</v>
      </c>
      <c r="K66" s="24" t="s">
        <v>2556</v>
      </c>
      <c r="L66" s="24" t="s">
        <v>2557</v>
      </c>
      <c r="M66" s="30" t="s">
        <v>24</v>
      </c>
      <c r="N66" s="32"/>
      <c r="O66" s="32" t="s">
        <v>539</v>
      </c>
    </row>
    <row r="67" spans="1:15" ht="17.25" customHeight="1">
      <c r="A67" s="32">
        <v>2023</v>
      </c>
      <c r="B67" s="32">
        <v>10</v>
      </c>
      <c r="C67" s="30" t="s">
        <v>14</v>
      </c>
      <c r="D67" s="58" t="s">
        <v>2558</v>
      </c>
      <c r="E67" s="32" t="s">
        <v>2448</v>
      </c>
      <c r="F67" s="32" t="s">
        <v>40</v>
      </c>
      <c r="G67" s="32" t="s">
        <v>41</v>
      </c>
      <c r="H67" s="32" t="s">
        <v>43</v>
      </c>
      <c r="I67" s="146">
        <v>20000000</v>
      </c>
      <c r="J67" s="58" t="s">
        <v>2559</v>
      </c>
      <c r="K67" s="24" t="s">
        <v>2560</v>
      </c>
      <c r="L67" s="24" t="s">
        <v>2561</v>
      </c>
      <c r="M67" s="30" t="s">
        <v>24</v>
      </c>
      <c r="N67" s="31"/>
      <c r="O67" s="32" t="s">
        <v>539</v>
      </c>
    </row>
    <row r="68" spans="1:15" ht="17.25" customHeight="1">
      <c r="A68" s="24">
        <v>2023</v>
      </c>
      <c r="B68" s="24">
        <v>10</v>
      </c>
      <c r="C68" s="30" t="s">
        <v>14</v>
      </c>
      <c r="D68" s="54" t="s">
        <v>2562</v>
      </c>
      <c r="E68" s="32" t="s">
        <v>2448</v>
      </c>
      <c r="F68" s="32" t="s">
        <v>40</v>
      </c>
      <c r="G68" s="32" t="s">
        <v>33</v>
      </c>
      <c r="H68" s="24" t="s">
        <v>34</v>
      </c>
      <c r="I68" s="148">
        <v>192692000</v>
      </c>
      <c r="J68" s="54" t="s">
        <v>2563</v>
      </c>
      <c r="K68" s="24" t="s">
        <v>2564</v>
      </c>
      <c r="L68" s="24" t="s">
        <v>2565</v>
      </c>
      <c r="M68" s="33" t="s">
        <v>24</v>
      </c>
      <c r="N68" s="24"/>
      <c r="O68" s="24"/>
    </row>
    <row r="69" spans="1:15" ht="17.25" customHeight="1">
      <c r="A69" s="32">
        <v>2023</v>
      </c>
      <c r="B69" s="32">
        <v>10</v>
      </c>
      <c r="C69" s="30" t="s">
        <v>14</v>
      </c>
      <c r="D69" s="58" t="s">
        <v>2566</v>
      </c>
      <c r="E69" s="32" t="s">
        <v>2448</v>
      </c>
      <c r="F69" s="32" t="s">
        <v>40</v>
      </c>
      <c r="G69" s="32" t="s">
        <v>41</v>
      </c>
      <c r="H69" s="32" t="s">
        <v>43</v>
      </c>
      <c r="I69" s="148">
        <v>19000000</v>
      </c>
      <c r="J69" s="58" t="s">
        <v>2563</v>
      </c>
      <c r="K69" s="24" t="s">
        <v>2567</v>
      </c>
      <c r="L69" s="24" t="s">
        <v>2568</v>
      </c>
      <c r="M69" s="30" t="s">
        <v>24</v>
      </c>
      <c r="N69" s="32"/>
      <c r="O69" s="32" t="s">
        <v>2569</v>
      </c>
    </row>
    <row r="70" spans="1:15" ht="17.25" customHeight="1">
      <c r="A70" s="32">
        <v>2023</v>
      </c>
      <c r="B70" s="32">
        <v>10</v>
      </c>
      <c r="C70" s="30" t="s">
        <v>14</v>
      </c>
      <c r="D70" s="58" t="s">
        <v>2570</v>
      </c>
      <c r="E70" s="32" t="s">
        <v>224</v>
      </c>
      <c r="F70" s="32" t="s">
        <v>32</v>
      </c>
      <c r="G70" s="32" t="s">
        <v>41</v>
      </c>
      <c r="H70" s="32" t="s">
        <v>34</v>
      </c>
      <c r="I70" s="56">
        <v>7300000000</v>
      </c>
      <c r="J70" s="58" t="s">
        <v>410</v>
      </c>
      <c r="K70" s="24" t="s">
        <v>512</v>
      </c>
      <c r="L70" s="24" t="s">
        <v>513</v>
      </c>
      <c r="M70" s="30" t="s">
        <v>24</v>
      </c>
      <c r="N70" s="31"/>
      <c r="O70" s="32"/>
    </row>
    <row r="71" spans="1:15" ht="17.25" customHeight="1">
      <c r="A71" s="32">
        <v>2023</v>
      </c>
      <c r="B71" s="24">
        <v>10</v>
      </c>
      <c r="C71" s="33" t="s">
        <v>14</v>
      </c>
      <c r="D71" s="54" t="s">
        <v>2571</v>
      </c>
      <c r="E71" s="24" t="s">
        <v>224</v>
      </c>
      <c r="F71" s="24" t="s">
        <v>32</v>
      </c>
      <c r="G71" s="24" t="s">
        <v>41</v>
      </c>
      <c r="H71" s="24" t="s">
        <v>38</v>
      </c>
      <c r="I71" s="76">
        <v>4471192000</v>
      </c>
      <c r="J71" s="54" t="s">
        <v>2572</v>
      </c>
      <c r="K71" s="24" t="s">
        <v>514</v>
      </c>
      <c r="L71" s="24" t="s">
        <v>515</v>
      </c>
      <c r="M71" s="33" t="s">
        <v>44</v>
      </c>
      <c r="N71" s="16" t="s">
        <v>2573</v>
      </c>
      <c r="O71" s="32"/>
    </row>
    <row r="72" spans="1:15" ht="17.25" customHeight="1">
      <c r="A72" s="24">
        <v>2023</v>
      </c>
      <c r="B72" s="24">
        <v>10</v>
      </c>
      <c r="C72" s="33" t="s">
        <v>14</v>
      </c>
      <c r="D72" s="54" t="s">
        <v>2574</v>
      </c>
      <c r="E72" s="24" t="s">
        <v>224</v>
      </c>
      <c r="F72" s="24" t="s">
        <v>32</v>
      </c>
      <c r="G72" s="24" t="s">
        <v>41</v>
      </c>
      <c r="H72" s="24" t="s">
        <v>34</v>
      </c>
      <c r="I72" s="76">
        <v>126300000</v>
      </c>
      <c r="J72" s="54" t="s">
        <v>2572</v>
      </c>
      <c r="K72" s="24" t="s">
        <v>514</v>
      </c>
      <c r="L72" s="24" t="s">
        <v>515</v>
      </c>
      <c r="M72" s="33" t="s">
        <v>24</v>
      </c>
      <c r="N72" s="16" t="s">
        <v>2575</v>
      </c>
      <c r="O72" s="24"/>
    </row>
    <row r="73" spans="1:15" ht="17.25" customHeight="1">
      <c r="A73" s="24">
        <v>2023</v>
      </c>
      <c r="B73" s="24">
        <v>10</v>
      </c>
      <c r="C73" s="33" t="s">
        <v>14</v>
      </c>
      <c r="D73" s="54" t="s">
        <v>2576</v>
      </c>
      <c r="E73" s="24" t="s">
        <v>224</v>
      </c>
      <c r="F73" s="24" t="s">
        <v>32</v>
      </c>
      <c r="G73" s="24" t="s">
        <v>41</v>
      </c>
      <c r="H73" s="24" t="s">
        <v>34</v>
      </c>
      <c r="I73" s="76">
        <v>116000000</v>
      </c>
      <c r="J73" s="54" t="s">
        <v>2572</v>
      </c>
      <c r="K73" s="24" t="s">
        <v>514</v>
      </c>
      <c r="L73" s="24" t="s">
        <v>515</v>
      </c>
      <c r="M73" s="33" t="s">
        <v>24</v>
      </c>
      <c r="N73" s="16"/>
      <c r="O73" s="32"/>
    </row>
    <row r="74" spans="1:15" ht="17.25" customHeight="1">
      <c r="A74" s="32">
        <v>2023</v>
      </c>
      <c r="B74" s="32">
        <v>10</v>
      </c>
      <c r="C74" s="30" t="s">
        <v>14</v>
      </c>
      <c r="D74" s="58" t="s">
        <v>2577</v>
      </c>
      <c r="E74" s="32" t="s">
        <v>224</v>
      </c>
      <c r="F74" s="32" t="s">
        <v>32</v>
      </c>
      <c r="G74" s="32" t="s">
        <v>41</v>
      </c>
      <c r="H74" s="32" t="s">
        <v>34</v>
      </c>
      <c r="I74" s="56">
        <v>28000000</v>
      </c>
      <c r="J74" s="58" t="s">
        <v>2578</v>
      </c>
      <c r="K74" s="32" t="s">
        <v>2579</v>
      </c>
      <c r="L74" s="32" t="s">
        <v>2580</v>
      </c>
      <c r="M74" s="30" t="s">
        <v>24</v>
      </c>
      <c r="N74" s="31"/>
      <c r="O74" s="32"/>
    </row>
    <row r="75" spans="1:15" ht="17.25" customHeight="1">
      <c r="A75" s="32">
        <v>2023</v>
      </c>
      <c r="B75" s="24">
        <v>10</v>
      </c>
      <c r="C75" s="33" t="s">
        <v>15</v>
      </c>
      <c r="D75" s="54" t="s">
        <v>2581</v>
      </c>
      <c r="E75" s="24" t="s">
        <v>224</v>
      </c>
      <c r="F75" s="24" t="s">
        <v>32</v>
      </c>
      <c r="G75" s="24" t="s">
        <v>41</v>
      </c>
      <c r="H75" s="24" t="s">
        <v>34</v>
      </c>
      <c r="I75" s="76">
        <v>811120000</v>
      </c>
      <c r="J75" s="58" t="s">
        <v>2582</v>
      </c>
      <c r="K75" s="24" t="s">
        <v>2583</v>
      </c>
      <c r="L75" s="24" t="s">
        <v>411</v>
      </c>
      <c r="M75" s="33" t="s">
        <v>24</v>
      </c>
      <c r="N75" s="16"/>
      <c r="O75" s="24"/>
    </row>
    <row r="76" spans="1:15" ht="17.25" customHeight="1">
      <c r="A76" s="33">
        <v>2023</v>
      </c>
      <c r="B76" s="33">
        <v>10</v>
      </c>
      <c r="C76" s="33" t="s">
        <v>14</v>
      </c>
      <c r="D76" s="54" t="s">
        <v>2584</v>
      </c>
      <c r="E76" s="32" t="s">
        <v>2448</v>
      </c>
      <c r="F76" s="32" t="s">
        <v>32</v>
      </c>
      <c r="G76" s="32" t="s">
        <v>41</v>
      </c>
      <c r="H76" s="32" t="s">
        <v>43</v>
      </c>
      <c r="I76" s="68">
        <v>20162000</v>
      </c>
      <c r="J76" s="58" t="s">
        <v>1823</v>
      </c>
      <c r="K76" s="32" t="s">
        <v>1824</v>
      </c>
      <c r="L76" s="32" t="s">
        <v>1825</v>
      </c>
      <c r="M76" s="33" t="s">
        <v>24</v>
      </c>
      <c r="N76" s="32"/>
      <c r="O76" s="32" t="s">
        <v>862</v>
      </c>
    </row>
    <row r="77" spans="1:15" ht="17.25" customHeight="1">
      <c r="A77" s="24">
        <v>2023</v>
      </c>
      <c r="B77" s="24">
        <v>10</v>
      </c>
      <c r="C77" s="33" t="s">
        <v>14</v>
      </c>
      <c r="D77" s="54" t="s">
        <v>2585</v>
      </c>
      <c r="E77" s="24" t="s">
        <v>2448</v>
      </c>
      <c r="F77" s="24" t="s">
        <v>40</v>
      </c>
      <c r="G77" s="24" t="s">
        <v>41</v>
      </c>
      <c r="H77" s="24" t="s">
        <v>43</v>
      </c>
      <c r="I77" s="149">
        <v>50000000</v>
      </c>
      <c r="J77" s="54" t="s">
        <v>2586</v>
      </c>
      <c r="K77" s="24" t="s">
        <v>2587</v>
      </c>
      <c r="L77" s="24" t="s">
        <v>1830</v>
      </c>
      <c r="M77" s="33" t="s">
        <v>24</v>
      </c>
      <c r="N77" s="31"/>
      <c r="O77" s="32" t="s">
        <v>70</v>
      </c>
    </row>
    <row r="78" spans="1:15" ht="17.25" customHeight="1">
      <c r="A78" s="33">
        <v>2023</v>
      </c>
      <c r="B78" s="30">
        <v>10</v>
      </c>
      <c r="C78" s="30" t="s">
        <v>14</v>
      </c>
      <c r="D78" s="29" t="s">
        <v>2588</v>
      </c>
      <c r="E78" s="30" t="s">
        <v>2448</v>
      </c>
      <c r="F78" s="30" t="s">
        <v>32</v>
      </c>
      <c r="G78" s="30" t="s">
        <v>2511</v>
      </c>
      <c r="H78" s="30" t="s">
        <v>34</v>
      </c>
      <c r="I78" s="36">
        <v>60000000</v>
      </c>
      <c r="J78" s="34" t="s">
        <v>2589</v>
      </c>
      <c r="K78" s="30" t="s">
        <v>2590</v>
      </c>
      <c r="L78" s="30" t="s">
        <v>2591</v>
      </c>
      <c r="M78" s="30" t="s">
        <v>24</v>
      </c>
      <c r="N78" s="35"/>
      <c r="O78" s="30"/>
    </row>
    <row r="79" spans="1:15" ht="17.25" customHeight="1">
      <c r="A79" s="24">
        <v>2023</v>
      </c>
      <c r="B79" s="24">
        <v>10</v>
      </c>
      <c r="C79" s="33" t="s">
        <v>14</v>
      </c>
      <c r="D79" s="54" t="s">
        <v>2592</v>
      </c>
      <c r="E79" s="24" t="s">
        <v>224</v>
      </c>
      <c r="F79" s="24" t="s">
        <v>40</v>
      </c>
      <c r="G79" s="24" t="s">
        <v>33</v>
      </c>
      <c r="H79" s="24" t="s">
        <v>34</v>
      </c>
      <c r="I79" s="76">
        <v>2640000</v>
      </c>
      <c r="J79" s="54" t="s">
        <v>447</v>
      </c>
      <c r="K79" s="24" t="s">
        <v>295</v>
      </c>
      <c r="L79" s="24" t="s">
        <v>448</v>
      </c>
      <c r="M79" s="33" t="s">
        <v>24</v>
      </c>
      <c r="N79" s="16"/>
      <c r="O79" s="32"/>
    </row>
    <row r="80" spans="1:15" ht="17.25" customHeight="1">
      <c r="A80" s="32">
        <v>2023</v>
      </c>
      <c r="B80" s="32">
        <v>10</v>
      </c>
      <c r="C80" s="33" t="s">
        <v>14</v>
      </c>
      <c r="D80" s="58" t="s">
        <v>2593</v>
      </c>
      <c r="E80" s="32" t="s">
        <v>224</v>
      </c>
      <c r="F80" s="32" t="s">
        <v>32</v>
      </c>
      <c r="G80" s="32" t="s">
        <v>41</v>
      </c>
      <c r="H80" s="32" t="s">
        <v>34</v>
      </c>
      <c r="I80" s="56">
        <v>357000000</v>
      </c>
      <c r="J80" s="58" t="s">
        <v>2594</v>
      </c>
      <c r="K80" s="32" t="s">
        <v>2595</v>
      </c>
      <c r="L80" s="32" t="s">
        <v>2596</v>
      </c>
      <c r="M80" s="30" t="s">
        <v>24</v>
      </c>
      <c r="N80" s="31"/>
      <c r="O80" s="32"/>
    </row>
    <row r="81" spans="1:15" ht="17.25" customHeight="1">
      <c r="A81" s="24">
        <v>2023</v>
      </c>
      <c r="B81" s="24">
        <v>10</v>
      </c>
      <c r="C81" s="33" t="s">
        <v>14</v>
      </c>
      <c r="D81" s="54" t="s">
        <v>2597</v>
      </c>
      <c r="E81" s="24" t="s">
        <v>224</v>
      </c>
      <c r="F81" s="24" t="s">
        <v>40</v>
      </c>
      <c r="G81" s="24" t="s">
        <v>41</v>
      </c>
      <c r="H81" s="24" t="s">
        <v>34</v>
      </c>
      <c r="I81" s="76">
        <v>100000000</v>
      </c>
      <c r="J81" s="54" t="s">
        <v>195</v>
      </c>
      <c r="K81" s="24" t="s">
        <v>82</v>
      </c>
      <c r="L81" s="24" t="s">
        <v>83</v>
      </c>
      <c r="M81" s="33"/>
      <c r="N81" s="16"/>
      <c r="O81" s="24"/>
    </row>
    <row r="82" spans="1:15" ht="17.25" customHeight="1">
      <c r="A82" s="24">
        <v>2023</v>
      </c>
      <c r="B82" s="24">
        <v>10</v>
      </c>
      <c r="C82" s="33" t="s">
        <v>14</v>
      </c>
      <c r="D82" s="54" t="s">
        <v>2598</v>
      </c>
      <c r="E82" s="24" t="s">
        <v>224</v>
      </c>
      <c r="F82" s="24" t="s">
        <v>32</v>
      </c>
      <c r="G82" s="24" t="s">
        <v>41</v>
      </c>
      <c r="H82" s="24" t="s">
        <v>43</v>
      </c>
      <c r="I82" s="76">
        <v>21622000</v>
      </c>
      <c r="J82" s="54" t="s">
        <v>235</v>
      </c>
      <c r="K82" s="24" t="s">
        <v>462</v>
      </c>
      <c r="L82" s="24" t="s">
        <v>463</v>
      </c>
      <c r="M82" s="33" t="s">
        <v>24</v>
      </c>
      <c r="N82" s="16"/>
      <c r="O82" s="24" t="s">
        <v>70</v>
      </c>
    </row>
    <row r="83" spans="1:15" ht="17.25" customHeight="1">
      <c r="A83" s="24">
        <v>2023</v>
      </c>
      <c r="B83" s="24">
        <v>10</v>
      </c>
      <c r="C83" s="33" t="s">
        <v>14</v>
      </c>
      <c r="D83" s="54" t="s">
        <v>2599</v>
      </c>
      <c r="E83" s="24" t="s">
        <v>224</v>
      </c>
      <c r="F83" s="24" t="s">
        <v>32</v>
      </c>
      <c r="G83" s="24" t="s">
        <v>41</v>
      </c>
      <c r="H83" s="24" t="s">
        <v>34</v>
      </c>
      <c r="I83" s="76">
        <v>100014000</v>
      </c>
      <c r="J83" s="54" t="s">
        <v>190</v>
      </c>
      <c r="K83" s="24" t="s">
        <v>821</v>
      </c>
      <c r="L83" s="24" t="s">
        <v>822</v>
      </c>
      <c r="M83" s="33" t="s">
        <v>24</v>
      </c>
      <c r="N83" s="16"/>
      <c r="O83" s="24"/>
    </row>
    <row r="84" spans="1:15" ht="17.25" customHeight="1">
      <c r="A84" s="32">
        <v>2023</v>
      </c>
      <c r="B84" s="32">
        <v>10</v>
      </c>
      <c r="C84" s="30" t="s">
        <v>14</v>
      </c>
      <c r="D84" s="58" t="s">
        <v>2600</v>
      </c>
      <c r="E84" s="32" t="s">
        <v>224</v>
      </c>
      <c r="F84" s="32" t="s">
        <v>32</v>
      </c>
      <c r="G84" s="32" t="s">
        <v>41</v>
      </c>
      <c r="H84" s="32" t="s">
        <v>38</v>
      </c>
      <c r="I84" s="56">
        <v>812000000</v>
      </c>
      <c r="J84" s="54" t="s">
        <v>190</v>
      </c>
      <c r="K84" s="24" t="s">
        <v>821</v>
      </c>
      <c r="L84" s="24" t="s">
        <v>822</v>
      </c>
      <c r="M84" s="30" t="s">
        <v>24</v>
      </c>
      <c r="N84" s="31"/>
      <c r="O84" s="150"/>
    </row>
    <row r="85" spans="1:15" ht="17.25" customHeight="1">
      <c r="A85" s="32">
        <v>2023</v>
      </c>
      <c r="B85" s="32">
        <v>10</v>
      </c>
      <c r="C85" s="30" t="s">
        <v>15</v>
      </c>
      <c r="D85" s="58" t="s">
        <v>2601</v>
      </c>
      <c r="E85" s="32" t="s">
        <v>224</v>
      </c>
      <c r="F85" s="32" t="s">
        <v>32</v>
      </c>
      <c r="G85" s="32" t="s">
        <v>41</v>
      </c>
      <c r="H85" s="32" t="s">
        <v>34</v>
      </c>
      <c r="I85" s="56">
        <v>12342000</v>
      </c>
      <c r="J85" s="54" t="s">
        <v>170</v>
      </c>
      <c r="K85" s="24" t="s">
        <v>296</v>
      </c>
      <c r="L85" s="24" t="s">
        <v>84</v>
      </c>
      <c r="M85" s="30" t="s">
        <v>24</v>
      </c>
      <c r="N85" s="31"/>
      <c r="O85" s="150"/>
    </row>
    <row r="86" spans="1:15" ht="17.25" customHeight="1">
      <c r="A86" s="32">
        <v>2023</v>
      </c>
      <c r="B86" s="32">
        <v>10</v>
      </c>
      <c r="C86" s="30" t="s">
        <v>15</v>
      </c>
      <c r="D86" s="58" t="s">
        <v>2602</v>
      </c>
      <c r="E86" s="32" t="s">
        <v>224</v>
      </c>
      <c r="F86" s="32" t="s">
        <v>40</v>
      </c>
      <c r="G86" s="32" t="s">
        <v>33</v>
      </c>
      <c r="H86" s="32" t="s">
        <v>34</v>
      </c>
      <c r="I86" s="56">
        <v>42240000</v>
      </c>
      <c r="J86" s="54" t="s">
        <v>170</v>
      </c>
      <c r="K86" s="24" t="s">
        <v>296</v>
      </c>
      <c r="L86" s="24" t="s">
        <v>84</v>
      </c>
      <c r="M86" s="30" t="s">
        <v>24</v>
      </c>
      <c r="N86" s="31"/>
      <c r="O86" s="150"/>
    </row>
    <row r="87" spans="1:15" ht="17.25" customHeight="1">
      <c r="A87" s="32">
        <v>2023</v>
      </c>
      <c r="B87" s="32">
        <v>10</v>
      </c>
      <c r="C87" s="30" t="s">
        <v>15</v>
      </c>
      <c r="D87" s="58" t="s">
        <v>2603</v>
      </c>
      <c r="E87" s="32" t="s">
        <v>224</v>
      </c>
      <c r="F87" s="32" t="s">
        <v>40</v>
      </c>
      <c r="G87" s="32" t="s">
        <v>33</v>
      </c>
      <c r="H87" s="32" t="s">
        <v>34</v>
      </c>
      <c r="I87" s="56">
        <v>2746000</v>
      </c>
      <c r="J87" s="54" t="s">
        <v>170</v>
      </c>
      <c r="K87" s="24" t="s">
        <v>296</v>
      </c>
      <c r="L87" s="24" t="s">
        <v>84</v>
      </c>
      <c r="M87" s="30" t="s">
        <v>24</v>
      </c>
      <c r="N87" s="31"/>
      <c r="O87" s="150"/>
    </row>
    <row r="88" spans="1:15" ht="17.25" customHeight="1">
      <c r="A88" s="32">
        <v>2023</v>
      </c>
      <c r="B88" s="32">
        <v>10</v>
      </c>
      <c r="C88" s="30" t="s">
        <v>15</v>
      </c>
      <c r="D88" s="58" t="s">
        <v>2604</v>
      </c>
      <c r="E88" s="32" t="s">
        <v>224</v>
      </c>
      <c r="F88" s="32" t="s">
        <v>40</v>
      </c>
      <c r="G88" s="32" t="s">
        <v>33</v>
      </c>
      <c r="H88" s="32" t="s">
        <v>34</v>
      </c>
      <c r="I88" s="56">
        <v>2129000</v>
      </c>
      <c r="J88" s="54" t="s">
        <v>170</v>
      </c>
      <c r="K88" s="24" t="s">
        <v>296</v>
      </c>
      <c r="L88" s="24" t="s">
        <v>84</v>
      </c>
      <c r="M88" s="30" t="s">
        <v>24</v>
      </c>
      <c r="N88" s="31"/>
      <c r="O88" s="150"/>
    </row>
    <row r="89" spans="1:15" ht="17.25" customHeight="1">
      <c r="A89" s="32">
        <v>2023</v>
      </c>
      <c r="B89" s="32">
        <v>10</v>
      </c>
      <c r="C89" s="30" t="s">
        <v>14</v>
      </c>
      <c r="D89" s="58" t="s">
        <v>2605</v>
      </c>
      <c r="E89" s="32" t="s">
        <v>224</v>
      </c>
      <c r="F89" s="32" t="s">
        <v>40</v>
      </c>
      <c r="G89" s="32" t="s">
        <v>41</v>
      </c>
      <c r="H89" s="32" t="s">
        <v>43</v>
      </c>
      <c r="I89" s="56">
        <v>14350000</v>
      </c>
      <c r="J89" s="54" t="s">
        <v>345</v>
      </c>
      <c r="K89" s="24" t="s">
        <v>2606</v>
      </c>
      <c r="L89" s="24" t="s">
        <v>2607</v>
      </c>
      <c r="M89" s="30" t="s">
        <v>24</v>
      </c>
      <c r="N89" s="31"/>
      <c r="O89" s="150" t="s">
        <v>2608</v>
      </c>
    </row>
    <row r="90" spans="1:15" ht="17.25" customHeight="1">
      <c r="A90" s="24">
        <v>2023</v>
      </c>
      <c r="B90" s="24">
        <v>10</v>
      </c>
      <c r="C90" s="33" t="s">
        <v>14</v>
      </c>
      <c r="D90" s="54" t="s">
        <v>2609</v>
      </c>
      <c r="E90" s="24" t="s">
        <v>224</v>
      </c>
      <c r="F90" s="24" t="s">
        <v>32</v>
      </c>
      <c r="G90" s="24" t="s">
        <v>41</v>
      </c>
      <c r="H90" s="24" t="s">
        <v>43</v>
      </c>
      <c r="I90" s="76">
        <v>8000000</v>
      </c>
      <c r="J90" s="54" t="s">
        <v>226</v>
      </c>
      <c r="K90" s="24" t="s">
        <v>2610</v>
      </c>
      <c r="L90" s="24" t="s">
        <v>2611</v>
      </c>
      <c r="M90" s="33" t="s">
        <v>24</v>
      </c>
      <c r="N90" s="16"/>
      <c r="O90" s="24" t="s">
        <v>70</v>
      </c>
    </row>
    <row r="91" spans="1:15" ht="17.25" customHeight="1">
      <c r="A91" s="24">
        <v>2023</v>
      </c>
      <c r="B91" s="24">
        <v>10</v>
      </c>
      <c r="C91" s="33" t="s">
        <v>14</v>
      </c>
      <c r="D91" s="54" t="s">
        <v>2612</v>
      </c>
      <c r="E91" s="24" t="s">
        <v>224</v>
      </c>
      <c r="F91" s="24" t="s">
        <v>40</v>
      </c>
      <c r="G91" s="24" t="s">
        <v>33</v>
      </c>
      <c r="H91" s="24" t="s">
        <v>38</v>
      </c>
      <c r="I91" s="76">
        <v>374000000</v>
      </c>
      <c r="J91" s="54" t="s">
        <v>172</v>
      </c>
      <c r="K91" s="24" t="s">
        <v>852</v>
      </c>
      <c r="L91" s="24" t="s">
        <v>853</v>
      </c>
      <c r="M91" s="33" t="s">
        <v>24</v>
      </c>
      <c r="N91" s="16"/>
      <c r="O91" s="24"/>
    </row>
    <row r="92" spans="1:15" ht="17.25" customHeight="1">
      <c r="A92" s="24">
        <v>2023</v>
      </c>
      <c r="B92" s="24">
        <v>10</v>
      </c>
      <c r="C92" s="33" t="s">
        <v>14</v>
      </c>
      <c r="D92" s="54" t="s">
        <v>2613</v>
      </c>
      <c r="E92" s="24" t="s">
        <v>224</v>
      </c>
      <c r="F92" s="24" t="s">
        <v>40</v>
      </c>
      <c r="G92" s="24" t="s">
        <v>33</v>
      </c>
      <c r="H92" s="24" t="s">
        <v>34</v>
      </c>
      <c r="I92" s="76">
        <v>18414000</v>
      </c>
      <c r="J92" s="54" t="s">
        <v>173</v>
      </c>
      <c r="K92" s="24" t="s">
        <v>426</v>
      </c>
      <c r="L92" s="24" t="s">
        <v>427</v>
      </c>
      <c r="M92" s="33"/>
      <c r="N92" s="16"/>
      <c r="O92" s="24"/>
    </row>
    <row r="93" spans="1:15" ht="17.25" customHeight="1">
      <c r="A93" s="24">
        <v>2023</v>
      </c>
      <c r="B93" s="24">
        <v>10</v>
      </c>
      <c r="C93" s="33" t="s">
        <v>14</v>
      </c>
      <c r="D93" s="54" t="s">
        <v>2614</v>
      </c>
      <c r="E93" s="24" t="s">
        <v>224</v>
      </c>
      <c r="F93" s="24" t="s">
        <v>40</v>
      </c>
      <c r="G93" s="24" t="s">
        <v>33</v>
      </c>
      <c r="H93" s="24" t="s">
        <v>34</v>
      </c>
      <c r="I93" s="76">
        <v>4752000</v>
      </c>
      <c r="J93" s="54" t="s">
        <v>173</v>
      </c>
      <c r="K93" s="24" t="s">
        <v>174</v>
      </c>
      <c r="L93" s="24" t="s">
        <v>175</v>
      </c>
      <c r="M93" s="33"/>
      <c r="N93" s="16"/>
      <c r="O93" s="24"/>
    </row>
    <row r="94" spans="1:15" ht="17.25" customHeight="1">
      <c r="A94" s="24">
        <v>2023</v>
      </c>
      <c r="B94" s="24">
        <v>10</v>
      </c>
      <c r="C94" s="33" t="s">
        <v>14</v>
      </c>
      <c r="D94" s="54" t="s">
        <v>2615</v>
      </c>
      <c r="E94" s="24" t="s">
        <v>224</v>
      </c>
      <c r="F94" s="24" t="s">
        <v>40</v>
      </c>
      <c r="G94" s="24" t="s">
        <v>41</v>
      </c>
      <c r="H94" s="24" t="s">
        <v>43</v>
      </c>
      <c r="I94" s="76">
        <v>20000000</v>
      </c>
      <c r="J94" s="54" t="s">
        <v>79</v>
      </c>
      <c r="K94" s="24" t="s">
        <v>2616</v>
      </c>
      <c r="L94" s="24" t="s">
        <v>2617</v>
      </c>
      <c r="M94" s="33" t="s">
        <v>24</v>
      </c>
      <c r="N94" s="16"/>
      <c r="O94" s="24" t="s">
        <v>70</v>
      </c>
    </row>
    <row r="95" spans="1:15" ht="17.25" customHeight="1">
      <c r="A95" s="24">
        <v>2023</v>
      </c>
      <c r="B95" s="24">
        <v>10</v>
      </c>
      <c r="C95" s="33" t="s">
        <v>14</v>
      </c>
      <c r="D95" s="54" t="s">
        <v>529</v>
      </c>
      <c r="E95" s="24" t="s">
        <v>224</v>
      </c>
      <c r="F95" s="24" t="s">
        <v>40</v>
      </c>
      <c r="G95" s="24" t="s">
        <v>41</v>
      </c>
      <c r="H95" s="24" t="s">
        <v>43</v>
      </c>
      <c r="I95" s="76">
        <v>14000000</v>
      </c>
      <c r="J95" s="54" t="s">
        <v>79</v>
      </c>
      <c r="K95" s="24" t="s">
        <v>233</v>
      </c>
      <c r="L95" s="24" t="s">
        <v>234</v>
      </c>
      <c r="M95" s="33" t="s">
        <v>24</v>
      </c>
      <c r="N95" s="16"/>
      <c r="O95" s="24" t="s">
        <v>70</v>
      </c>
    </row>
    <row r="96" spans="1:15" ht="17.25" customHeight="1">
      <c r="A96" s="24">
        <v>2023</v>
      </c>
      <c r="B96" s="24">
        <v>10</v>
      </c>
      <c r="C96" s="33" t="s">
        <v>14</v>
      </c>
      <c r="D96" s="54" t="s">
        <v>2618</v>
      </c>
      <c r="E96" s="24" t="s">
        <v>224</v>
      </c>
      <c r="F96" s="24" t="s">
        <v>40</v>
      </c>
      <c r="G96" s="24" t="s">
        <v>33</v>
      </c>
      <c r="H96" s="24" t="s">
        <v>43</v>
      </c>
      <c r="I96" s="151">
        <v>14305000</v>
      </c>
      <c r="J96" s="54" t="s">
        <v>167</v>
      </c>
      <c r="K96" s="24" t="s">
        <v>196</v>
      </c>
      <c r="L96" s="24" t="s">
        <v>454</v>
      </c>
      <c r="M96" s="24" t="s">
        <v>24</v>
      </c>
      <c r="N96" s="16"/>
      <c r="O96" s="24" t="s">
        <v>862</v>
      </c>
    </row>
    <row r="97" spans="1:15" ht="17.25" customHeight="1">
      <c r="A97" s="24">
        <v>2023</v>
      </c>
      <c r="B97" s="24">
        <v>10</v>
      </c>
      <c r="C97" s="33" t="s">
        <v>14</v>
      </c>
      <c r="D97" s="54" t="s">
        <v>2619</v>
      </c>
      <c r="E97" s="24" t="s">
        <v>224</v>
      </c>
      <c r="F97" s="24" t="s">
        <v>40</v>
      </c>
      <c r="G97" s="24" t="s">
        <v>33</v>
      </c>
      <c r="H97" s="24" t="s">
        <v>38</v>
      </c>
      <c r="I97" s="151">
        <v>1685437000</v>
      </c>
      <c r="J97" s="54" t="s">
        <v>165</v>
      </c>
      <c r="K97" s="24" t="s">
        <v>465</v>
      </c>
      <c r="L97" s="24" t="s">
        <v>466</v>
      </c>
      <c r="M97" s="24" t="s">
        <v>44</v>
      </c>
      <c r="N97" s="16"/>
      <c r="O97" s="24"/>
    </row>
    <row r="98" spans="1:15" ht="17.25" customHeight="1">
      <c r="A98" s="24">
        <v>2023</v>
      </c>
      <c r="B98" s="24">
        <v>10</v>
      </c>
      <c r="C98" s="33" t="s">
        <v>14</v>
      </c>
      <c r="D98" s="58" t="s">
        <v>2620</v>
      </c>
      <c r="E98" s="24" t="s">
        <v>224</v>
      </c>
      <c r="F98" s="24" t="s">
        <v>32</v>
      </c>
      <c r="G98" s="24" t="s">
        <v>41</v>
      </c>
      <c r="H98" s="24" t="s">
        <v>43</v>
      </c>
      <c r="I98" s="144">
        <v>26858000</v>
      </c>
      <c r="J98" s="58" t="s">
        <v>73</v>
      </c>
      <c r="K98" s="24" t="s">
        <v>871</v>
      </c>
      <c r="L98" s="24" t="s">
        <v>872</v>
      </c>
      <c r="M98" s="24" t="s">
        <v>24</v>
      </c>
      <c r="N98" s="16"/>
      <c r="O98" s="32" t="s">
        <v>862</v>
      </c>
    </row>
    <row r="99" spans="1:15" ht="17.25" customHeight="1">
      <c r="A99" s="24">
        <v>2023</v>
      </c>
      <c r="B99" s="24">
        <v>10</v>
      </c>
      <c r="C99" s="33" t="s">
        <v>14</v>
      </c>
      <c r="D99" s="58" t="s">
        <v>2621</v>
      </c>
      <c r="E99" s="24" t="s">
        <v>224</v>
      </c>
      <c r="F99" s="24" t="s">
        <v>32</v>
      </c>
      <c r="G99" s="24" t="s">
        <v>41</v>
      </c>
      <c r="H99" s="24" t="s">
        <v>43</v>
      </c>
      <c r="I99" s="144">
        <v>15578000</v>
      </c>
      <c r="J99" s="58" t="s">
        <v>73</v>
      </c>
      <c r="K99" s="24" t="s">
        <v>871</v>
      </c>
      <c r="L99" s="24" t="s">
        <v>872</v>
      </c>
      <c r="M99" s="24" t="s">
        <v>24</v>
      </c>
      <c r="N99" s="16"/>
      <c r="O99" s="32" t="s">
        <v>862</v>
      </c>
    </row>
    <row r="100" spans="1:15" ht="17.25" customHeight="1">
      <c r="A100" s="24">
        <v>2023</v>
      </c>
      <c r="B100" s="24">
        <v>10</v>
      </c>
      <c r="C100" s="33" t="s">
        <v>14</v>
      </c>
      <c r="D100" s="58" t="s">
        <v>2622</v>
      </c>
      <c r="E100" s="24" t="s">
        <v>224</v>
      </c>
      <c r="F100" s="24" t="s">
        <v>32</v>
      </c>
      <c r="G100" s="24" t="s">
        <v>41</v>
      </c>
      <c r="H100" s="24" t="s">
        <v>34</v>
      </c>
      <c r="I100" s="144">
        <v>800493000</v>
      </c>
      <c r="J100" s="58" t="s">
        <v>278</v>
      </c>
      <c r="K100" s="24" t="s">
        <v>242</v>
      </c>
      <c r="L100" s="24" t="s">
        <v>435</v>
      </c>
      <c r="M100" s="24" t="s">
        <v>44</v>
      </c>
      <c r="N100" s="16"/>
      <c r="O100" s="32"/>
    </row>
    <row r="101" spans="1:15" ht="17.25" customHeight="1">
      <c r="A101" s="32">
        <v>2023</v>
      </c>
      <c r="B101" s="32">
        <v>10</v>
      </c>
      <c r="C101" s="30" t="s">
        <v>14</v>
      </c>
      <c r="D101" s="58" t="s">
        <v>2623</v>
      </c>
      <c r="E101" s="24" t="s">
        <v>224</v>
      </c>
      <c r="F101" s="24" t="s">
        <v>32</v>
      </c>
      <c r="G101" s="32" t="s">
        <v>41</v>
      </c>
      <c r="H101" s="24" t="s">
        <v>43</v>
      </c>
      <c r="I101" s="144">
        <v>18000000</v>
      </c>
      <c r="J101" s="58" t="s">
        <v>280</v>
      </c>
      <c r="K101" s="24" t="s">
        <v>518</v>
      </c>
      <c r="L101" s="32" t="s">
        <v>519</v>
      </c>
      <c r="M101" s="24" t="s">
        <v>24</v>
      </c>
      <c r="N101" s="31"/>
      <c r="O101" s="32" t="s">
        <v>862</v>
      </c>
    </row>
    <row r="102" spans="1:15" ht="17.25" customHeight="1">
      <c r="A102" s="32">
        <v>2023</v>
      </c>
      <c r="B102" s="32">
        <v>10</v>
      </c>
      <c r="C102" s="30" t="s">
        <v>14</v>
      </c>
      <c r="D102" s="58" t="s">
        <v>2624</v>
      </c>
      <c r="E102" s="24" t="s">
        <v>224</v>
      </c>
      <c r="F102" s="24" t="s">
        <v>32</v>
      </c>
      <c r="G102" s="32" t="s">
        <v>41</v>
      </c>
      <c r="H102" s="24" t="s">
        <v>43</v>
      </c>
      <c r="I102" s="144">
        <v>17430000</v>
      </c>
      <c r="J102" s="58" t="s">
        <v>280</v>
      </c>
      <c r="K102" s="32" t="s">
        <v>518</v>
      </c>
      <c r="L102" s="24" t="s">
        <v>519</v>
      </c>
      <c r="M102" s="24" t="s">
        <v>24</v>
      </c>
      <c r="N102" s="31"/>
      <c r="O102" s="32" t="s">
        <v>862</v>
      </c>
    </row>
    <row r="103" spans="1:15" ht="17.25" customHeight="1">
      <c r="A103" s="32">
        <v>2023</v>
      </c>
      <c r="B103" s="32">
        <v>10</v>
      </c>
      <c r="C103" s="30" t="s">
        <v>14</v>
      </c>
      <c r="D103" s="58" t="s">
        <v>2625</v>
      </c>
      <c r="E103" s="24" t="s">
        <v>224</v>
      </c>
      <c r="F103" s="24" t="s">
        <v>32</v>
      </c>
      <c r="G103" s="32" t="s">
        <v>41</v>
      </c>
      <c r="H103" s="24" t="s">
        <v>43</v>
      </c>
      <c r="I103" s="144">
        <v>22000000</v>
      </c>
      <c r="J103" s="58" t="s">
        <v>280</v>
      </c>
      <c r="K103" s="32" t="s">
        <v>518</v>
      </c>
      <c r="L103" s="24" t="s">
        <v>519</v>
      </c>
      <c r="M103" s="24" t="s">
        <v>24</v>
      </c>
      <c r="N103" s="31"/>
      <c r="O103" s="32" t="s">
        <v>862</v>
      </c>
    </row>
    <row r="104" spans="1:15" ht="17.25" customHeight="1">
      <c r="A104" s="32">
        <v>2023</v>
      </c>
      <c r="B104" s="32">
        <v>10</v>
      </c>
      <c r="C104" s="30" t="s">
        <v>14</v>
      </c>
      <c r="D104" s="58" t="s">
        <v>2626</v>
      </c>
      <c r="E104" s="32" t="s">
        <v>2448</v>
      </c>
      <c r="F104" s="32" t="s">
        <v>40</v>
      </c>
      <c r="G104" s="32" t="s">
        <v>33</v>
      </c>
      <c r="H104" s="24" t="s">
        <v>43</v>
      </c>
      <c r="I104" s="152">
        <v>15000000</v>
      </c>
      <c r="J104" s="58" t="s">
        <v>906</v>
      </c>
      <c r="K104" s="32" t="s">
        <v>2384</v>
      </c>
      <c r="L104" s="129" t="s">
        <v>908</v>
      </c>
      <c r="M104" s="33" t="s">
        <v>24</v>
      </c>
      <c r="N104" s="31"/>
      <c r="O104" s="32" t="s">
        <v>70</v>
      </c>
    </row>
    <row r="105" spans="1:15" ht="17.25" customHeight="1">
      <c r="A105" s="32">
        <v>2023</v>
      </c>
      <c r="B105" s="32">
        <v>10</v>
      </c>
      <c r="C105" s="30" t="s">
        <v>14</v>
      </c>
      <c r="D105" s="58" t="s">
        <v>2627</v>
      </c>
      <c r="E105" s="32" t="s">
        <v>2448</v>
      </c>
      <c r="F105" s="32" t="s">
        <v>32</v>
      </c>
      <c r="G105" s="32" t="s">
        <v>41</v>
      </c>
      <c r="H105" s="24" t="s">
        <v>34</v>
      </c>
      <c r="I105" s="56">
        <v>69000000</v>
      </c>
      <c r="J105" s="58" t="s">
        <v>915</v>
      </c>
      <c r="K105" s="32" t="s">
        <v>2076</v>
      </c>
      <c r="L105" s="24" t="s">
        <v>2077</v>
      </c>
      <c r="M105" s="33" t="s">
        <v>24</v>
      </c>
      <c r="N105" s="31"/>
      <c r="O105" s="32"/>
    </row>
    <row r="106" spans="1:15" ht="17.25" customHeight="1">
      <c r="A106" s="32">
        <v>2023</v>
      </c>
      <c r="B106" s="32">
        <v>10</v>
      </c>
      <c r="C106" s="30" t="s">
        <v>14</v>
      </c>
      <c r="D106" s="58" t="s">
        <v>528</v>
      </c>
      <c r="E106" s="32" t="s">
        <v>2448</v>
      </c>
      <c r="F106" s="32" t="s">
        <v>32</v>
      </c>
      <c r="G106" s="32" t="s">
        <v>41</v>
      </c>
      <c r="H106" s="24" t="s">
        <v>2464</v>
      </c>
      <c r="I106" s="56">
        <v>19000000</v>
      </c>
      <c r="J106" s="58" t="s">
        <v>2628</v>
      </c>
      <c r="K106" s="32" t="s">
        <v>2629</v>
      </c>
      <c r="L106" s="24" t="s">
        <v>2630</v>
      </c>
      <c r="M106" s="33" t="s">
        <v>24</v>
      </c>
      <c r="N106" s="31"/>
      <c r="O106" s="30" t="s">
        <v>539</v>
      </c>
    </row>
    <row r="107" spans="1:15" ht="17.25" customHeight="1">
      <c r="A107" s="24">
        <v>2023</v>
      </c>
      <c r="B107" s="24">
        <v>10</v>
      </c>
      <c r="C107" s="33" t="s">
        <v>14</v>
      </c>
      <c r="D107" s="199" t="s">
        <v>2631</v>
      </c>
      <c r="E107" s="24" t="s">
        <v>2448</v>
      </c>
      <c r="F107" s="24" t="s">
        <v>32</v>
      </c>
      <c r="G107" s="24" t="s">
        <v>41</v>
      </c>
      <c r="H107" s="24" t="s">
        <v>2464</v>
      </c>
      <c r="I107" s="76">
        <v>48960000</v>
      </c>
      <c r="J107" s="54" t="s">
        <v>2628</v>
      </c>
      <c r="K107" s="24" t="s">
        <v>2632</v>
      </c>
      <c r="L107" s="24" t="s">
        <v>2633</v>
      </c>
      <c r="M107" s="33" t="s">
        <v>24</v>
      </c>
      <c r="N107" s="16"/>
      <c r="O107" s="33" t="s">
        <v>539</v>
      </c>
    </row>
    <row r="108" spans="1:15" ht="17.25" customHeight="1">
      <c r="A108" s="32">
        <v>2023</v>
      </c>
      <c r="B108" s="32">
        <v>10</v>
      </c>
      <c r="C108" s="30" t="s">
        <v>14</v>
      </c>
      <c r="D108" s="34" t="s">
        <v>2634</v>
      </c>
      <c r="E108" s="24" t="s">
        <v>2448</v>
      </c>
      <c r="F108" s="32" t="s">
        <v>32</v>
      </c>
      <c r="G108" s="32" t="s">
        <v>41</v>
      </c>
      <c r="H108" s="32" t="s">
        <v>2464</v>
      </c>
      <c r="I108" s="56">
        <v>10000000</v>
      </c>
      <c r="J108" s="54" t="s">
        <v>2628</v>
      </c>
      <c r="K108" s="24" t="s">
        <v>2635</v>
      </c>
      <c r="L108" s="24" t="s">
        <v>2636</v>
      </c>
      <c r="M108" s="33" t="s">
        <v>24</v>
      </c>
      <c r="N108" s="31"/>
      <c r="O108" s="30" t="s">
        <v>539</v>
      </c>
    </row>
    <row r="109" spans="1:15" ht="17.25" customHeight="1">
      <c r="A109" s="24">
        <v>2023</v>
      </c>
      <c r="B109" s="24">
        <v>10</v>
      </c>
      <c r="C109" s="33" t="s">
        <v>14</v>
      </c>
      <c r="D109" s="54" t="s">
        <v>2637</v>
      </c>
      <c r="E109" s="24" t="s">
        <v>224</v>
      </c>
      <c r="F109" s="24" t="s">
        <v>32</v>
      </c>
      <c r="G109" s="32" t="s">
        <v>41</v>
      </c>
      <c r="H109" s="32" t="s">
        <v>34</v>
      </c>
      <c r="I109" s="76">
        <v>350000000</v>
      </c>
      <c r="J109" s="54" t="s">
        <v>225</v>
      </c>
      <c r="K109" s="24" t="s">
        <v>520</v>
      </c>
      <c r="L109" s="24" t="s">
        <v>521</v>
      </c>
      <c r="M109" s="33" t="s">
        <v>24</v>
      </c>
      <c r="N109" s="16"/>
      <c r="O109" s="24"/>
    </row>
    <row r="110" spans="1:15" ht="17.25" customHeight="1">
      <c r="A110" s="32">
        <v>2023</v>
      </c>
      <c r="B110" s="32">
        <v>10</v>
      </c>
      <c r="C110" s="30" t="s">
        <v>14</v>
      </c>
      <c r="D110" s="58" t="s">
        <v>2638</v>
      </c>
      <c r="E110" s="32" t="s">
        <v>2448</v>
      </c>
      <c r="F110" s="32" t="s">
        <v>32</v>
      </c>
      <c r="G110" s="32" t="s">
        <v>41</v>
      </c>
      <c r="H110" s="32" t="s">
        <v>34</v>
      </c>
      <c r="I110" s="56">
        <v>31752000</v>
      </c>
      <c r="J110" s="58" t="s">
        <v>2092</v>
      </c>
      <c r="K110" s="32" t="s">
        <v>2639</v>
      </c>
      <c r="L110" s="32" t="s">
        <v>2640</v>
      </c>
      <c r="M110" s="30" t="s">
        <v>24</v>
      </c>
      <c r="N110" s="31"/>
      <c r="O110" s="32"/>
    </row>
    <row r="111" spans="1:15" ht="17.25" customHeight="1">
      <c r="A111" s="24">
        <v>2023</v>
      </c>
      <c r="B111" s="32">
        <v>10</v>
      </c>
      <c r="C111" s="30" t="s">
        <v>14</v>
      </c>
      <c r="D111" s="58" t="s">
        <v>2641</v>
      </c>
      <c r="E111" s="32" t="s">
        <v>2448</v>
      </c>
      <c r="F111" s="32" t="s">
        <v>40</v>
      </c>
      <c r="G111" s="32" t="s">
        <v>33</v>
      </c>
      <c r="H111" s="32" t="s">
        <v>34</v>
      </c>
      <c r="I111" s="56">
        <v>111882000</v>
      </c>
      <c r="J111" s="58" t="s">
        <v>2642</v>
      </c>
      <c r="K111" s="32" t="s">
        <v>2643</v>
      </c>
      <c r="L111" s="32" t="s">
        <v>2644</v>
      </c>
      <c r="M111" s="30" t="s">
        <v>24</v>
      </c>
      <c r="N111" s="31"/>
      <c r="O111" s="32"/>
    </row>
    <row r="112" spans="1:15" ht="17.25" customHeight="1">
      <c r="A112" s="24">
        <v>2023</v>
      </c>
      <c r="B112" s="24">
        <v>10</v>
      </c>
      <c r="C112" s="33" t="s">
        <v>14</v>
      </c>
      <c r="D112" s="54" t="s">
        <v>2645</v>
      </c>
      <c r="E112" s="24" t="s">
        <v>2448</v>
      </c>
      <c r="F112" s="24" t="s">
        <v>32</v>
      </c>
      <c r="G112" s="24" t="s">
        <v>41</v>
      </c>
      <c r="H112" s="24" t="s">
        <v>34</v>
      </c>
      <c r="I112" s="76">
        <v>18326000</v>
      </c>
      <c r="J112" s="54" t="s">
        <v>2646</v>
      </c>
      <c r="K112" s="24" t="s">
        <v>2647</v>
      </c>
      <c r="L112" s="24" t="s">
        <v>2648</v>
      </c>
      <c r="M112" s="33" t="s">
        <v>24</v>
      </c>
      <c r="N112" s="16"/>
      <c r="O112" s="24" t="s">
        <v>70</v>
      </c>
    </row>
    <row r="113" spans="1:15" ht="17.25" customHeight="1">
      <c r="A113" s="32">
        <v>2023</v>
      </c>
      <c r="B113" s="30">
        <v>10</v>
      </c>
      <c r="C113" s="30" t="s">
        <v>14</v>
      </c>
      <c r="D113" s="58" t="s">
        <v>409</v>
      </c>
      <c r="E113" s="32" t="s">
        <v>224</v>
      </c>
      <c r="F113" s="32" t="s">
        <v>40</v>
      </c>
      <c r="G113" s="32" t="s">
        <v>33</v>
      </c>
      <c r="H113" s="32" t="s">
        <v>34</v>
      </c>
      <c r="I113" s="56">
        <v>99325000</v>
      </c>
      <c r="J113" s="58" t="s">
        <v>408</v>
      </c>
      <c r="K113" s="32" t="s">
        <v>2649</v>
      </c>
      <c r="L113" s="32" t="s">
        <v>2650</v>
      </c>
      <c r="M113" s="30" t="s">
        <v>24</v>
      </c>
      <c r="N113" s="31"/>
      <c r="O113" s="32"/>
    </row>
    <row r="114" spans="1:15" ht="17.25" customHeight="1">
      <c r="A114" s="32">
        <v>2023</v>
      </c>
      <c r="B114" s="32">
        <v>10</v>
      </c>
      <c r="C114" s="30" t="s">
        <v>14</v>
      </c>
      <c r="D114" s="58" t="s">
        <v>2651</v>
      </c>
      <c r="E114" s="32" t="s">
        <v>2448</v>
      </c>
      <c r="F114" s="32" t="s">
        <v>40</v>
      </c>
      <c r="G114" s="32" t="s">
        <v>2544</v>
      </c>
      <c r="H114" s="32" t="s">
        <v>43</v>
      </c>
      <c r="I114" s="56">
        <v>4000000</v>
      </c>
      <c r="J114" s="58" t="s">
        <v>933</v>
      </c>
      <c r="K114" s="32" t="s">
        <v>934</v>
      </c>
      <c r="L114" s="32" t="s">
        <v>935</v>
      </c>
      <c r="M114" s="30" t="s">
        <v>24</v>
      </c>
      <c r="N114" s="31"/>
      <c r="O114" s="32"/>
    </row>
    <row r="115" spans="1:15" ht="17.25" customHeight="1">
      <c r="A115" s="32">
        <v>2023</v>
      </c>
      <c r="B115" s="32">
        <v>10</v>
      </c>
      <c r="C115" s="30" t="s">
        <v>14</v>
      </c>
      <c r="D115" s="58" t="s">
        <v>2652</v>
      </c>
      <c r="E115" s="32" t="s">
        <v>2448</v>
      </c>
      <c r="F115" s="32" t="s">
        <v>40</v>
      </c>
      <c r="G115" s="32" t="s">
        <v>2544</v>
      </c>
      <c r="H115" s="32" t="s">
        <v>43</v>
      </c>
      <c r="I115" s="56">
        <v>2600000</v>
      </c>
      <c r="J115" s="58" t="s">
        <v>933</v>
      </c>
      <c r="K115" s="32" t="s">
        <v>934</v>
      </c>
      <c r="L115" s="32" t="s">
        <v>935</v>
      </c>
      <c r="M115" s="30" t="s">
        <v>24</v>
      </c>
      <c r="N115" s="31"/>
      <c r="O115" s="32"/>
    </row>
    <row r="116" spans="1:15" ht="17.25" customHeight="1">
      <c r="A116" s="24">
        <v>2023</v>
      </c>
      <c r="B116" s="24">
        <v>10</v>
      </c>
      <c r="C116" s="33" t="s">
        <v>14</v>
      </c>
      <c r="D116" s="54" t="s">
        <v>2653</v>
      </c>
      <c r="E116" s="24" t="s">
        <v>2448</v>
      </c>
      <c r="F116" s="24" t="s">
        <v>40</v>
      </c>
      <c r="G116" s="24" t="s">
        <v>33</v>
      </c>
      <c r="H116" s="24" t="s">
        <v>43</v>
      </c>
      <c r="I116" s="76">
        <v>3000000</v>
      </c>
      <c r="J116" s="54" t="s">
        <v>933</v>
      </c>
      <c r="K116" s="24" t="s">
        <v>934</v>
      </c>
      <c r="L116" s="24" t="s">
        <v>935</v>
      </c>
      <c r="M116" s="33" t="s">
        <v>24</v>
      </c>
      <c r="N116" s="16"/>
      <c r="O116" s="153"/>
    </row>
    <row r="117" spans="1:15" ht="17.25" customHeight="1">
      <c r="A117" s="32">
        <v>2023</v>
      </c>
      <c r="B117" s="32">
        <v>10</v>
      </c>
      <c r="C117" s="30" t="s">
        <v>14</v>
      </c>
      <c r="D117" s="58" t="s">
        <v>2654</v>
      </c>
      <c r="E117" s="24" t="s">
        <v>2448</v>
      </c>
      <c r="F117" s="24" t="s">
        <v>32</v>
      </c>
      <c r="G117" s="32" t="s">
        <v>2511</v>
      </c>
      <c r="H117" s="32" t="s">
        <v>34</v>
      </c>
      <c r="I117" s="56">
        <v>28281000</v>
      </c>
      <c r="J117" s="54" t="s">
        <v>933</v>
      </c>
      <c r="K117" s="32" t="s">
        <v>934</v>
      </c>
      <c r="L117" s="24" t="s">
        <v>935</v>
      </c>
      <c r="M117" s="33" t="s">
        <v>24</v>
      </c>
      <c r="N117" s="31"/>
      <c r="O117" s="153"/>
    </row>
    <row r="118" spans="1:15" ht="17.25" customHeight="1">
      <c r="A118" s="32">
        <v>2023</v>
      </c>
      <c r="B118" s="32">
        <v>10</v>
      </c>
      <c r="C118" s="30" t="s">
        <v>14</v>
      </c>
      <c r="D118" s="58" t="s">
        <v>2655</v>
      </c>
      <c r="E118" s="32" t="s">
        <v>2448</v>
      </c>
      <c r="F118" s="32" t="s">
        <v>32</v>
      </c>
      <c r="G118" s="32" t="s">
        <v>2511</v>
      </c>
      <c r="H118" s="32" t="s">
        <v>2464</v>
      </c>
      <c r="I118" s="56">
        <v>14303000</v>
      </c>
      <c r="J118" s="54" t="s">
        <v>933</v>
      </c>
      <c r="K118" s="32" t="s">
        <v>2656</v>
      </c>
      <c r="L118" s="32" t="s">
        <v>2657</v>
      </c>
      <c r="M118" s="33" t="s">
        <v>24</v>
      </c>
      <c r="N118" s="31"/>
      <c r="O118" s="153" t="s">
        <v>70</v>
      </c>
    </row>
    <row r="119" spans="1:15" ht="17.25" customHeight="1">
      <c r="A119" s="24">
        <v>2023</v>
      </c>
      <c r="B119" s="33">
        <v>10</v>
      </c>
      <c r="C119" s="33" t="s">
        <v>14</v>
      </c>
      <c r="D119" s="58" t="s">
        <v>2658</v>
      </c>
      <c r="E119" s="24" t="s">
        <v>2448</v>
      </c>
      <c r="F119" s="24" t="s">
        <v>40</v>
      </c>
      <c r="G119" s="24" t="s">
        <v>33</v>
      </c>
      <c r="H119" s="24" t="s">
        <v>43</v>
      </c>
      <c r="I119" s="76">
        <v>43823000</v>
      </c>
      <c r="J119" s="54" t="s">
        <v>937</v>
      </c>
      <c r="K119" s="24" t="s">
        <v>2659</v>
      </c>
      <c r="L119" s="24" t="s">
        <v>2660</v>
      </c>
      <c r="M119" s="33" t="s">
        <v>24</v>
      </c>
      <c r="N119" s="16"/>
      <c r="O119" s="24" t="s">
        <v>2661</v>
      </c>
    </row>
    <row r="120" spans="1:15" ht="17.25" customHeight="1">
      <c r="A120" s="32">
        <v>2023</v>
      </c>
      <c r="B120" s="33">
        <v>10</v>
      </c>
      <c r="C120" s="33" t="s">
        <v>14</v>
      </c>
      <c r="D120" s="54" t="s">
        <v>2662</v>
      </c>
      <c r="E120" s="24" t="s">
        <v>224</v>
      </c>
      <c r="F120" s="24" t="s">
        <v>40</v>
      </c>
      <c r="G120" s="24" t="s">
        <v>33</v>
      </c>
      <c r="H120" s="24" t="s">
        <v>43</v>
      </c>
      <c r="I120" s="56">
        <v>44358000</v>
      </c>
      <c r="J120" s="54" t="s">
        <v>937</v>
      </c>
      <c r="K120" s="24" t="s">
        <v>2659</v>
      </c>
      <c r="L120" s="24" t="s">
        <v>2660</v>
      </c>
      <c r="M120" s="33" t="s">
        <v>24</v>
      </c>
      <c r="N120" s="31"/>
      <c r="O120" s="32" t="s">
        <v>2661</v>
      </c>
    </row>
    <row r="121" spans="1:15" ht="17.25" customHeight="1">
      <c r="A121" s="32">
        <v>2023</v>
      </c>
      <c r="B121" s="24">
        <v>10</v>
      </c>
      <c r="C121" s="33" t="s">
        <v>15</v>
      </c>
      <c r="D121" s="54" t="s">
        <v>2663</v>
      </c>
      <c r="E121" s="24" t="s">
        <v>2448</v>
      </c>
      <c r="F121" s="24" t="s">
        <v>40</v>
      </c>
      <c r="G121" s="24" t="s">
        <v>33</v>
      </c>
      <c r="H121" s="24" t="s">
        <v>43</v>
      </c>
      <c r="I121" s="56">
        <v>22000000</v>
      </c>
      <c r="J121" s="54" t="s">
        <v>943</v>
      </c>
      <c r="K121" s="24" t="s">
        <v>2398</v>
      </c>
      <c r="L121" s="24" t="s">
        <v>2399</v>
      </c>
      <c r="M121" s="33" t="s">
        <v>24</v>
      </c>
      <c r="N121" s="31"/>
      <c r="O121" s="32" t="s">
        <v>539</v>
      </c>
    </row>
    <row r="122" spans="1:15" ht="17.25" customHeight="1">
      <c r="A122" s="32">
        <v>2023</v>
      </c>
      <c r="B122" s="32">
        <v>10</v>
      </c>
      <c r="C122" s="33" t="s">
        <v>15</v>
      </c>
      <c r="D122" s="58" t="s">
        <v>2664</v>
      </c>
      <c r="E122" s="24" t="s">
        <v>224</v>
      </c>
      <c r="F122" s="32" t="s">
        <v>40</v>
      </c>
      <c r="G122" s="32" t="s">
        <v>33</v>
      </c>
      <c r="H122" s="32" t="s">
        <v>43</v>
      </c>
      <c r="I122" s="56">
        <v>22000000</v>
      </c>
      <c r="J122" s="58" t="s">
        <v>943</v>
      </c>
      <c r="K122" s="32" t="s">
        <v>2398</v>
      </c>
      <c r="L122" s="32" t="s">
        <v>2399</v>
      </c>
      <c r="M122" s="30" t="s">
        <v>24</v>
      </c>
      <c r="N122" s="16"/>
      <c r="O122" s="24" t="s">
        <v>539</v>
      </c>
    </row>
    <row r="123" spans="1:15" ht="17.25" customHeight="1">
      <c r="A123" s="32">
        <v>2023</v>
      </c>
      <c r="B123" s="32">
        <v>10</v>
      </c>
      <c r="C123" s="33" t="s">
        <v>15</v>
      </c>
      <c r="D123" s="58" t="s">
        <v>2665</v>
      </c>
      <c r="E123" s="24" t="s">
        <v>224</v>
      </c>
      <c r="F123" s="32" t="s">
        <v>32</v>
      </c>
      <c r="G123" s="32" t="s">
        <v>41</v>
      </c>
      <c r="H123" s="32" t="s">
        <v>43</v>
      </c>
      <c r="I123" s="76">
        <v>22000000</v>
      </c>
      <c r="J123" s="58" t="s">
        <v>943</v>
      </c>
      <c r="K123" s="24" t="s">
        <v>2398</v>
      </c>
      <c r="L123" s="32" t="s">
        <v>2399</v>
      </c>
      <c r="M123" s="30" t="s">
        <v>24</v>
      </c>
      <c r="N123" s="31"/>
      <c r="O123" s="32" t="s">
        <v>539</v>
      </c>
    </row>
    <row r="124" spans="1:15" ht="17.25" customHeight="1">
      <c r="A124" s="24">
        <v>2023</v>
      </c>
      <c r="B124" s="24">
        <v>10</v>
      </c>
      <c r="C124" s="33" t="s">
        <v>15</v>
      </c>
      <c r="D124" s="54" t="s">
        <v>2666</v>
      </c>
      <c r="E124" s="24" t="s">
        <v>224</v>
      </c>
      <c r="F124" s="24" t="s">
        <v>40</v>
      </c>
      <c r="G124" s="32" t="s">
        <v>33</v>
      </c>
      <c r="H124" s="24" t="s">
        <v>43</v>
      </c>
      <c r="I124" s="76">
        <v>1000000</v>
      </c>
      <c r="J124" s="54" t="s">
        <v>943</v>
      </c>
      <c r="K124" s="24" t="s">
        <v>2398</v>
      </c>
      <c r="L124" s="24" t="s">
        <v>2399</v>
      </c>
      <c r="M124" s="33" t="s">
        <v>24</v>
      </c>
      <c r="N124" s="16"/>
      <c r="O124" s="24" t="s">
        <v>539</v>
      </c>
    </row>
    <row r="125" spans="1:15" ht="17.25" customHeight="1">
      <c r="A125" s="32">
        <v>2023</v>
      </c>
      <c r="B125" s="32">
        <v>10</v>
      </c>
      <c r="C125" s="30" t="s">
        <v>15</v>
      </c>
      <c r="D125" s="58" t="s">
        <v>2667</v>
      </c>
      <c r="E125" s="32" t="s">
        <v>2448</v>
      </c>
      <c r="F125" s="32" t="s">
        <v>40</v>
      </c>
      <c r="G125" s="32" t="s">
        <v>33</v>
      </c>
      <c r="H125" s="32" t="s">
        <v>43</v>
      </c>
      <c r="I125" s="56">
        <v>22000000</v>
      </c>
      <c r="J125" s="54" t="s">
        <v>943</v>
      </c>
      <c r="K125" s="32" t="s">
        <v>2398</v>
      </c>
      <c r="L125" s="24" t="s">
        <v>2399</v>
      </c>
      <c r="M125" s="33" t="s">
        <v>24</v>
      </c>
      <c r="N125" s="31"/>
      <c r="O125" s="32" t="s">
        <v>539</v>
      </c>
    </row>
    <row r="126" spans="1:15" ht="17.25" customHeight="1">
      <c r="A126" s="32">
        <v>2023</v>
      </c>
      <c r="B126" s="32">
        <v>10</v>
      </c>
      <c r="C126" s="30" t="s">
        <v>15</v>
      </c>
      <c r="D126" s="58" t="s">
        <v>2668</v>
      </c>
      <c r="E126" s="32" t="s">
        <v>224</v>
      </c>
      <c r="F126" s="32" t="s">
        <v>40</v>
      </c>
      <c r="G126" s="32" t="s">
        <v>33</v>
      </c>
      <c r="H126" s="32" t="s">
        <v>34</v>
      </c>
      <c r="I126" s="56">
        <v>100000000</v>
      </c>
      <c r="J126" s="54" t="s">
        <v>943</v>
      </c>
      <c r="K126" s="32" t="s">
        <v>1157</v>
      </c>
      <c r="L126" s="24" t="s">
        <v>1158</v>
      </c>
      <c r="M126" s="33" t="s">
        <v>24</v>
      </c>
      <c r="N126" s="31"/>
      <c r="O126" s="32"/>
    </row>
    <row r="127" spans="1:15" ht="17.25" customHeight="1">
      <c r="A127" s="24">
        <v>2023</v>
      </c>
      <c r="B127" s="24">
        <v>10</v>
      </c>
      <c r="C127" s="33" t="s">
        <v>14</v>
      </c>
      <c r="D127" s="54" t="s">
        <v>2669</v>
      </c>
      <c r="E127" s="24" t="s">
        <v>2448</v>
      </c>
      <c r="F127" s="24" t="s">
        <v>32</v>
      </c>
      <c r="G127" s="24" t="s">
        <v>41</v>
      </c>
      <c r="H127" s="24" t="s">
        <v>404</v>
      </c>
      <c r="I127" s="147">
        <v>78419000</v>
      </c>
      <c r="J127" s="54" t="s">
        <v>2138</v>
      </c>
      <c r="K127" s="24" t="s">
        <v>950</v>
      </c>
      <c r="L127" s="24" t="s">
        <v>2670</v>
      </c>
      <c r="M127" s="33" t="s">
        <v>24</v>
      </c>
      <c r="N127" s="24"/>
      <c r="O127" s="24"/>
    </row>
    <row r="128" spans="1:15" ht="17.25" customHeight="1">
      <c r="A128" s="32">
        <v>2023</v>
      </c>
      <c r="B128" s="32">
        <v>10</v>
      </c>
      <c r="C128" s="33" t="s">
        <v>14</v>
      </c>
      <c r="D128" s="54" t="s">
        <v>2671</v>
      </c>
      <c r="E128" s="24" t="s">
        <v>224</v>
      </c>
      <c r="F128" s="24" t="s">
        <v>32</v>
      </c>
      <c r="G128" s="24" t="s">
        <v>41</v>
      </c>
      <c r="H128" s="24" t="s">
        <v>404</v>
      </c>
      <c r="I128" s="147">
        <v>81809000</v>
      </c>
      <c r="J128" s="54" t="s">
        <v>282</v>
      </c>
      <c r="K128" s="24" t="s">
        <v>2672</v>
      </c>
      <c r="L128" s="24" t="s">
        <v>2673</v>
      </c>
      <c r="M128" s="33" t="s">
        <v>24</v>
      </c>
      <c r="N128" s="24"/>
      <c r="O128" s="24"/>
    </row>
    <row r="129" spans="1:15" ht="17.25" customHeight="1">
      <c r="A129" s="24">
        <v>2023</v>
      </c>
      <c r="B129" s="24">
        <v>10</v>
      </c>
      <c r="C129" s="33" t="s">
        <v>14</v>
      </c>
      <c r="D129" s="58" t="s">
        <v>2674</v>
      </c>
      <c r="E129" s="32" t="s">
        <v>2448</v>
      </c>
      <c r="F129" s="32" t="s">
        <v>32</v>
      </c>
      <c r="G129" s="32" t="s">
        <v>41</v>
      </c>
      <c r="H129" s="32" t="s">
        <v>43</v>
      </c>
      <c r="I129" s="56">
        <v>14970000</v>
      </c>
      <c r="J129" s="58" t="s">
        <v>1164</v>
      </c>
      <c r="K129" s="32" t="s">
        <v>2675</v>
      </c>
      <c r="L129" s="32" t="s">
        <v>2676</v>
      </c>
      <c r="M129" s="30" t="s">
        <v>24</v>
      </c>
      <c r="N129" s="31"/>
      <c r="O129" s="32" t="s">
        <v>70</v>
      </c>
    </row>
    <row r="130" spans="1:15" ht="17.25" customHeight="1">
      <c r="A130" s="24">
        <v>2023</v>
      </c>
      <c r="B130" s="24">
        <v>10</v>
      </c>
      <c r="C130" s="33" t="s">
        <v>14</v>
      </c>
      <c r="D130" s="54" t="s">
        <v>2677</v>
      </c>
      <c r="E130" s="24" t="s">
        <v>2448</v>
      </c>
      <c r="F130" s="24" t="s">
        <v>32</v>
      </c>
      <c r="G130" s="24" t="s">
        <v>41</v>
      </c>
      <c r="H130" s="24" t="s">
        <v>43</v>
      </c>
      <c r="I130" s="76">
        <v>22000000</v>
      </c>
      <c r="J130" s="54" t="s">
        <v>1164</v>
      </c>
      <c r="K130" s="24" t="s">
        <v>2675</v>
      </c>
      <c r="L130" s="24" t="s">
        <v>2676</v>
      </c>
      <c r="M130" s="33" t="s">
        <v>24</v>
      </c>
      <c r="N130" s="16"/>
      <c r="O130" s="24" t="s">
        <v>70</v>
      </c>
    </row>
    <row r="131" spans="1:15" ht="17.25" customHeight="1">
      <c r="A131" s="32">
        <v>2023</v>
      </c>
      <c r="B131" s="32">
        <v>10</v>
      </c>
      <c r="C131" s="30" t="s">
        <v>14</v>
      </c>
      <c r="D131" s="58" t="s">
        <v>2678</v>
      </c>
      <c r="E131" s="32" t="s">
        <v>2448</v>
      </c>
      <c r="F131" s="32" t="s">
        <v>32</v>
      </c>
      <c r="G131" s="32" t="s">
        <v>41</v>
      </c>
      <c r="H131" s="32" t="s">
        <v>43</v>
      </c>
      <c r="I131" s="56">
        <v>18704000</v>
      </c>
      <c r="J131" s="58" t="s">
        <v>1164</v>
      </c>
      <c r="K131" s="32" t="s">
        <v>2675</v>
      </c>
      <c r="L131" s="32" t="s">
        <v>2676</v>
      </c>
      <c r="M131" s="30" t="s">
        <v>24</v>
      </c>
      <c r="N131" s="31"/>
      <c r="O131" s="32" t="s">
        <v>70</v>
      </c>
    </row>
    <row r="132" spans="1:15" ht="17.25" customHeight="1">
      <c r="A132" s="32">
        <v>2023</v>
      </c>
      <c r="B132" s="32">
        <v>10</v>
      </c>
      <c r="C132" s="30" t="s">
        <v>14</v>
      </c>
      <c r="D132" s="58" t="s">
        <v>2679</v>
      </c>
      <c r="E132" s="32" t="s">
        <v>224</v>
      </c>
      <c r="F132" s="32" t="s">
        <v>32</v>
      </c>
      <c r="G132" s="32" t="s">
        <v>2511</v>
      </c>
      <c r="H132" s="32" t="s">
        <v>34</v>
      </c>
      <c r="I132" s="146">
        <v>457648000</v>
      </c>
      <c r="J132" s="62" t="s">
        <v>284</v>
      </c>
      <c r="K132" s="32" t="s">
        <v>978</v>
      </c>
      <c r="L132" s="32" t="s">
        <v>979</v>
      </c>
      <c r="M132" s="30" t="s">
        <v>552</v>
      </c>
      <c r="N132" s="31"/>
      <c r="O132" s="32"/>
    </row>
    <row r="133" spans="1:15" ht="17.25" customHeight="1">
      <c r="A133" s="32">
        <v>2023</v>
      </c>
      <c r="B133" s="32">
        <v>10</v>
      </c>
      <c r="C133" s="30" t="s">
        <v>14</v>
      </c>
      <c r="D133" s="58" t="s">
        <v>530</v>
      </c>
      <c r="E133" s="32" t="s">
        <v>2448</v>
      </c>
      <c r="F133" s="32" t="s">
        <v>32</v>
      </c>
      <c r="G133" s="32" t="s">
        <v>2511</v>
      </c>
      <c r="H133" s="32" t="s">
        <v>34</v>
      </c>
      <c r="I133" s="56">
        <v>54939000</v>
      </c>
      <c r="J133" s="58" t="s">
        <v>2680</v>
      </c>
      <c r="K133" s="32" t="s">
        <v>2681</v>
      </c>
      <c r="L133" s="32" t="s">
        <v>2682</v>
      </c>
      <c r="M133" s="30" t="s">
        <v>24</v>
      </c>
      <c r="N133" s="31"/>
      <c r="O133" s="32"/>
    </row>
    <row r="134" spans="1:15" ht="17.25" customHeight="1">
      <c r="A134" s="30">
        <v>2023</v>
      </c>
      <c r="B134" s="30">
        <v>11</v>
      </c>
      <c r="C134" s="30" t="s">
        <v>592</v>
      </c>
      <c r="D134" s="29" t="s">
        <v>2881</v>
      </c>
      <c r="E134" s="30" t="s">
        <v>2448</v>
      </c>
      <c r="F134" s="30" t="s">
        <v>2714</v>
      </c>
      <c r="G134" s="30" t="s">
        <v>2544</v>
      </c>
      <c r="H134" s="30" t="s">
        <v>2450</v>
      </c>
      <c r="I134" s="78">
        <v>65000000</v>
      </c>
      <c r="J134" s="58" t="s">
        <v>2882</v>
      </c>
      <c r="K134" s="30" t="s">
        <v>2883</v>
      </c>
      <c r="L134" s="30" t="s">
        <v>2884</v>
      </c>
      <c r="M134" s="30" t="s">
        <v>552</v>
      </c>
      <c r="N134" s="30"/>
      <c r="O134" s="30"/>
    </row>
    <row r="135" spans="1:15" ht="17.25" customHeight="1">
      <c r="A135" s="25">
        <v>2023</v>
      </c>
      <c r="B135" s="25">
        <v>11</v>
      </c>
      <c r="C135" s="25" t="s">
        <v>14</v>
      </c>
      <c r="D135" s="162" t="s">
        <v>2885</v>
      </c>
      <c r="E135" s="27" t="s">
        <v>39</v>
      </c>
      <c r="F135" s="27" t="s">
        <v>40</v>
      </c>
      <c r="G135" s="27" t="s">
        <v>33</v>
      </c>
      <c r="H135" s="27" t="s">
        <v>34</v>
      </c>
      <c r="I135" s="166">
        <v>51501000</v>
      </c>
      <c r="J135" s="162" t="s">
        <v>2882</v>
      </c>
      <c r="K135" s="27" t="s">
        <v>2886</v>
      </c>
      <c r="L135" s="27" t="s">
        <v>2887</v>
      </c>
      <c r="M135" s="25" t="s">
        <v>24</v>
      </c>
      <c r="N135" s="27"/>
      <c r="O135" s="27"/>
    </row>
    <row r="136" spans="1:15" ht="17.25" customHeight="1">
      <c r="A136" s="18">
        <v>2023</v>
      </c>
      <c r="B136" s="18">
        <v>11</v>
      </c>
      <c r="C136" s="18" t="s">
        <v>592</v>
      </c>
      <c r="D136" s="179" t="s">
        <v>2888</v>
      </c>
      <c r="E136" s="18" t="s">
        <v>2448</v>
      </c>
      <c r="F136" s="18" t="s">
        <v>2714</v>
      </c>
      <c r="G136" s="18" t="s">
        <v>2544</v>
      </c>
      <c r="H136" s="18" t="s">
        <v>2450</v>
      </c>
      <c r="I136" s="180">
        <v>200000000</v>
      </c>
      <c r="J136" s="168" t="s">
        <v>2882</v>
      </c>
      <c r="K136" s="18" t="s">
        <v>2883</v>
      </c>
      <c r="L136" s="18" t="s">
        <v>2884</v>
      </c>
      <c r="M136" s="18" t="s">
        <v>552</v>
      </c>
      <c r="N136" s="18"/>
      <c r="O136" s="25"/>
    </row>
    <row r="137" spans="1:15" ht="17.25" customHeight="1">
      <c r="A137" s="18">
        <v>2023</v>
      </c>
      <c r="B137" s="18">
        <v>11</v>
      </c>
      <c r="C137" s="18" t="s">
        <v>592</v>
      </c>
      <c r="D137" s="179" t="s">
        <v>2889</v>
      </c>
      <c r="E137" s="18" t="s">
        <v>2448</v>
      </c>
      <c r="F137" s="18" t="s">
        <v>2714</v>
      </c>
      <c r="G137" s="18" t="s">
        <v>2544</v>
      </c>
      <c r="H137" s="18" t="s">
        <v>2450</v>
      </c>
      <c r="I137" s="180">
        <v>120000000</v>
      </c>
      <c r="J137" s="168" t="s">
        <v>2882</v>
      </c>
      <c r="K137" s="18" t="s">
        <v>2883</v>
      </c>
      <c r="L137" s="18" t="s">
        <v>2884</v>
      </c>
      <c r="M137" s="18" t="s">
        <v>552</v>
      </c>
      <c r="N137" s="18"/>
      <c r="O137" s="25"/>
    </row>
    <row r="138" spans="1:15" ht="17.25" customHeight="1">
      <c r="A138" s="25">
        <v>2023</v>
      </c>
      <c r="B138" s="25">
        <v>11</v>
      </c>
      <c r="C138" s="25" t="s">
        <v>592</v>
      </c>
      <c r="D138" s="177" t="s">
        <v>2890</v>
      </c>
      <c r="E138" s="25" t="s">
        <v>2448</v>
      </c>
      <c r="F138" s="25" t="s">
        <v>2714</v>
      </c>
      <c r="G138" s="25" t="s">
        <v>2544</v>
      </c>
      <c r="H138" s="25" t="s">
        <v>2450</v>
      </c>
      <c r="I138" s="178">
        <v>85000000</v>
      </c>
      <c r="J138" s="168" t="s">
        <v>2882</v>
      </c>
      <c r="K138" s="25" t="s">
        <v>2883</v>
      </c>
      <c r="L138" s="25" t="s">
        <v>2884</v>
      </c>
      <c r="M138" s="25" t="s">
        <v>552</v>
      </c>
      <c r="N138" s="26"/>
      <c r="O138" s="26"/>
    </row>
    <row r="139" spans="1:15" ht="17.25" customHeight="1">
      <c r="A139" s="18">
        <v>2023</v>
      </c>
      <c r="B139" s="18">
        <v>11</v>
      </c>
      <c r="C139" s="18" t="s">
        <v>592</v>
      </c>
      <c r="D139" s="179" t="s">
        <v>2891</v>
      </c>
      <c r="E139" s="18" t="s">
        <v>2448</v>
      </c>
      <c r="F139" s="18" t="s">
        <v>2714</v>
      </c>
      <c r="G139" s="25" t="s">
        <v>2544</v>
      </c>
      <c r="H139" s="25" t="s">
        <v>2450</v>
      </c>
      <c r="I139" s="180">
        <v>150000000</v>
      </c>
      <c r="J139" s="168" t="s">
        <v>2882</v>
      </c>
      <c r="K139" s="18" t="s">
        <v>2883</v>
      </c>
      <c r="L139" s="18" t="s">
        <v>2884</v>
      </c>
      <c r="M139" s="18" t="s">
        <v>552</v>
      </c>
      <c r="N139" s="50"/>
      <c r="O139" s="50"/>
    </row>
    <row r="140" spans="1:15" ht="17.25" customHeight="1">
      <c r="A140" s="137">
        <v>2023</v>
      </c>
      <c r="B140" s="137">
        <v>11</v>
      </c>
      <c r="C140" s="140" t="s">
        <v>14</v>
      </c>
      <c r="D140" s="139" t="s">
        <v>2683</v>
      </c>
      <c r="E140" s="137" t="s">
        <v>2448</v>
      </c>
      <c r="F140" s="137" t="s">
        <v>40</v>
      </c>
      <c r="G140" s="137" t="s">
        <v>33</v>
      </c>
      <c r="H140" s="137" t="s">
        <v>34</v>
      </c>
      <c r="I140" s="154">
        <v>150000000</v>
      </c>
      <c r="J140" s="133" t="s">
        <v>2460</v>
      </c>
      <c r="K140" s="131" t="s">
        <v>2461</v>
      </c>
      <c r="L140" s="131" t="s">
        <v>2462</v>
      </c>
      <c r="M140" s="132" t="s">
        <v>24</v>
      </c>
      <c r="N140" s="138"/>
      <c r="O140" s="137"/>
    </row>
    <row r="141" spans="1:15" ht="17.25" customHeight="1">
      <c r="A141" s="137">
        <v>2023</v>
      </c>
      <c r="B141" s="137">
        <v>11</v>
      </c>
      <c r="C141" s="140" t="s">
        <v>14</v>
      </c>
      <c r="D141" s="139" t="s">
        <v>2684</v>
      </c>
      <c r="E141" s="137" t="s">
        <v>2448</v>
      </c>
      <c r="F141" s="137" t="s">
        <v>40</v>
      </c>
      <c r="G141" s="137" t="s">
        <v>33</v>
      </c>
      <c r="H141" s="137" t="s">
        <v>34</v>
      </c>
      <c r="I141" s="154">
        <v>150000000</v>
      </c>
      <c r="J141" s="133" t="s">
        <v>2460</v>
      </c>
      <c r="K141" s="131" t="s">
        <v>2461</v>
      </c>
      <c r="L141" s="131" t="s">
        <v>2462</v>
      </c>
      <c r="M141" s="132" t="s">
        <v>24</v>
      </c>
      <c r="N141" s="138"/>
      <c r="O141" s="137"/>
    </row>
    <row r="142" spans="1:15" ht="17.25" customHeight="1">
      <c r="A142" s="32">
        <v>2023</v>
      </c>
      <c r="B142" s="32">
        <v>11</v>
      </c>
      <c r="C142" s="30" t="s">
        <v>14</v>
      </c>
      <c r="D142" s="58" t="s">
        <v>2685</v>
      </c>
      <c r="E142" s="32" t="s">
        <v>2448</v>
      </c>
      <c r="F142" s="32" t="s">
        <v>40</v>
      </c>
      <c r="G142" s="32" t="s">
        <v>41</v>
      </c>
      <c r="H142" s="32" t="s">
        <v>43</v>
      </c>
      <c r="I142" s="56">
        <v>8976000</v>
      </c>
      <c r="J142" s="54" t="s">
        <v>1029</v>
      </c>
      <c r="K142" s="24" t="s">
        <v>1030</v>
      </c>
      <c r="L142" s="24" t="s">
        <v>1031</v>
      </c>
      <c r="M142" s="33" t="s">
        <v>24</v>
      </c>
      <c r="N142" s="31"/>
      <c r="O142" s="32" t="s">
        <v>70</v>
      </c>
    </row>
    <row r="143" spans="1:15" ht="17.25" customHeight="1">
      <c r="A143" s="137">
        <v>2023</v>
      </c>
      <c r="B143" s="137">
        <v>11</v>
      </c>
      <c r="C143" s="140" t="s">
        <v>14</v>
      </c>
      <c r="D143" s="139" t="s">
        <v>2686</v>
      </c>
      <c r="E143" s="137" t="s">
        <v>2448</v>
      </c>
      <c r="F143" s="137" t="s">
        <v>32</v>
      </c>
      <c r="G143" s="137" t="s">
        <v>41</v>
      </c>
      <c r="H143" s="137" t="s">
        <v>43</v>
      </c>
      <c r="I143" s="141">
        <v>35640000</v>
      </c>
      <c r="J143" s="155" t="s">
        <v>180</v>
      </c>
      <c r="K143" s="131" t="s">
        <v>1063</v>
      </c>
      <c r="L143" s="131" t="s">
        <v>1064</v>
      </c>
      <c r="M143" s="132" t="s">
        <v>24</v>
      </c>
      <c r="N143" s="138"/>
      <c r="O143" s="137" t="s">
        <v>70</v>
      </c>
    </row>
    <row r="144" spans="1:15" ht="17.25" customHeight="1">
      <c r="A144" s="131">
        <v>2023</v>
      </c>
      <c r="B144" s="131">
        <v>11</v>
      </c>
      <c r="C144" s="132" t="s">
        <v>14</v>
      </c>
      <c r="D144" s="133" t="s">
        <v>2687</v>
      </c>
      <c r="E144" s="131" t="s">
        <v>2448</v>
      </c>
      <c r="F144" s="131" t="s">
        <v>32</v>
      </c>
      <c r="G144" s="131" t="s">
        <v>41</v>
      </c>
      <c r="H144" s="131" t="s">
        <v>43</v>
      </c>
      <c r="I144" s="134">
        <v>21384000</v>
      </c>
      <c r="J144" s="155" t="s">
        <v>180</v>
      </c>
      <c r="K144" s="131" t="s">
        <v>1063</v>
      </c>
      <c r="L144" s="131" t="s">
        <v>1066</v>
      </c>
      <c r="M144" s="132" t="s">
        <v>24</v>
      </c>
      <c r="N144" s="135"/>
      <c r="O144" s="137" t="s">
        <v>70</v>
      </c>
    </row>
    <row r="145" spans="1:15" ht="17.25" customHeight="1">
      <c r="A145" s="131">
        <v>2023</v>
      </c>
      <c r="B145" s="131">
        <v>11</v>
      </c>
      <c r="C145" s="132" t="s">
        <v>14</v>
      </c>
      <c r="D145" s="133" t="s">
        <v>2688</v>
      </c>
      <c r="E145" s="131" t="s">
        <v>2448</v>
      </c>
      <c r="F145" s="131" t="s">
        <v>32</v>
      </c>
      <c r="G145" s="131" t="s">
        <v>41</v>
      </c>
      <c r="H145" s="131" t="s">
        <v>43</v>
      </c>
      <c r="I145" s="134">
        <v>10000000</v>
      </c>
      <c r="J145" s="155" t="s">
        <v>180</v>
      </c>
      <c r="K145" s="131" t="s">
        <v>1068</v>
      </c>
      <c r="L145" s="131" t="s">
        <v>1069</v>
      </c>
      <c r="M145" s="132" t="s">
        <v>24</v>
      </c>
      <c r="N145" s="135"/>
      <c r="O145" s="131" t="s">
        <v>70</v>
      </c>
    </row>
    <row r="146" spans="1:15" ht="17.25" customHeight="1">
      <c r="A146" s="131">
        <v>2023</v>
      </c>
      <c r="B146" s="131">
        <v>11</v>
      </c>
      <c r="C146" s="132" t="s">
        <v>14</v>
      </c>
      <c r="D146" s="133" t="s">
        <v>2689</v>
      </c>
      <c r="E146" s="131" t="s">
        <v>2448</v>
      </c>
      <c r="F146" s="131" t="s">
        <v>32</v>
      </c>
      <c r="G146" s="131" t="s">
        <v>41</v>
      </c>
      <c r="H146" s="131" t="s">
        <v>43</v>
      </c>
      <c r="I146" s="134">
        <v>15000000</v>
      </c>
      <c r="J146" s="155" t="s">
        <v>180</v>
      </c>
      <c r="K146" s="131" t="s">
        <v>1068</v>
      </c>
      <c r="L146" s="131" t="s">
        <v>1069</v>
      </c>
      <c r="M146" s="132" t="s">
        <v>24</v>
      </c>
      <c r="N146" s="135"/>
      <c r="O146" s="131" t="s">
        <v>70</v>
      </c>
    </row>
    <row r="147" spans="1:15" ht="17.25" customHeight="1">
      <c r="A147" s="131">
        <v>2023</v>
      </c>
      <c r="B147" s="131">
        <v>11</v>
      </c>
      <c r="C147" s="132" t="s">
        <v>14</v>
      </c>
      <c r="D147" s="133" t="s">
        <v>2690</v>
      </c>
      <c r="E147" s="131" t="s">
        <v>224</v>
      </c>
      <c r="F147" s="131" t="s">
        <v>32</v>
      </c>
      <c r="G147" s="131" t="s">
        <v>41</v>
      </c>
      <c r="H147" s="131" t="s">
        <v>43</v>
      </c>
      <c r="I147" s="134">
        <v>15000000</v>
      </c>
      <c r="J147" s="155" t="s">
        <v>180</v>
      </c>
      <c r="K147" s="131" t="s">
        <v>1068</v>
      </c>
      <c r="L147" s="131" t="s">
        <v>1069</v>
      </c>
      <c r="M147" s="132" t="s">
        <v>24</v>
      </c>
      <c r="N147" s="135"/>
      <c r="O147" s="131" t="s">
        <v>70</v>
      </c>
    </row>
    <row r="148" spans="1:15" ht="17.25" customHeight="1">
      <c r="A148" s="24">
        <v>2023</v>
      </c>
      <c r="B148" s="32">
        <v>11</v>
      </c>
      <c r="C148" s="33" t="s">
        <v>592</v>
      </c>
      <c r="D148" s="58" t="s">
        <v>2691</v>
      </c>
      <c r="E148" s="24" t="s">
        <v>2448</v>
      </c>
      <c r="F148" s="32" t="s">
        <v>40</v>
      </c>
      <c r="G148" s="32" t="s">
        <v>2544</v>
      </c>
      <c r="H148" s="32" t="s">
        <v>42</v>
      </c>
      <c r="I148" s="56">
        <v>5000000</v>
      </c>
      <c r="J148" s="54" t="s">
        <v>715</v>
      </c>
      <c r="K148" s="24" t="s">
        <v>1080</v>
      </c>
      <c r="L148" s="24" t="s">
        <v>1081</v>
      </c>
      <c r="M148" s="33" t="s">
        <v>552</v>
      </c>
      <c r="N148" s="16"/>
      <c r="O148" s="24"/>
    </row>
    <row r="149" spans="1:15" ht="17.25" customHeight="1">
      <c r="A149" s="24">
        <v>2023</v>
      </c>
      <c r="B149" s="24">
        <v>11</v>
      </c>
      <c r="C149" s="33" t="s">
        <v>14</v>
      </c>
      <c r="D149" s="54" t="s">
        <v>2692</v>
      </c>
      <c r="E149" s="24" t="s">
        <v>224</v>
      </c>
      <c r="F149" s="24" t="s">
        <v>32</v>
      </c>
      <c r="G149" s="24" t="s">
        <v>41</v>
      </c>
      <c r="H149" s="24" t="s">
        <v>34</v>
      </c>
      <c r="I149" s="76">
        <v>146360900</v>
      </c>
      <c r="J149" s="54" t="s">
        <v>2285</v>
      </c>
      <c r="K149" s="24" t="s">
        <v>2286</v>
      </c>
      <c r="L149" s="24" t="s">
        <v>2287</v>
      </c>
      <c r="M149" s="33" t="s">
        <v>24</v>
      </c>
      <c r="N149" s="16"/>
      <c r="O149" s="24"/>
    </row>
    <row r="150" spans="1:15" ht="17.25" customHeight="1">
      <c r="A150" s="24">
        <v>2023</v>
      </c>
      <c r="B150" s="24">
        <v>11</v>
      </c>
      <c r="C150" s="33" t="s">
        <v>14</v>
      </c>
      <c r="D150" s="54" t="s">
        <v>2693</v>
      </c>
      <c r="E150" s="24" t="s">
        <v>224</v>
      </c>
      <c r="F150" s="24" t="s">
        <v>40</v>
      </c>
      <c r="G150" s="32" t="s">
        <v>41</v>
      </c>
      <c r="H150" s="24" t="s">
        <v>43</v>
      </c>
      <c r="I150" s="76">
        <v>7200000</v>
      </c>
      <c r="J150" s="54" t="s">
        <v>2285</v>
      </c>
      <c r="K150" s="24" t="s">
        <v>2286</v>
      </c>
      <c r="L150" s="24" t="s">
        <v>2287</v>
      </c>
      <c r="M150" s="30" t="s">
        <v>24</v>
      </c>
      <c r="N150" s="31"/>
      <c r="O150" s="32" t="s">
        <v>539</v>
      </c>
    </row>
    <row r="151" spans="1:15" ht="17.25" customHeight="1">
      <c r="A151" s="32">
        <v>2023</v>
      </c>
      <c r="B151" s="32">
        <v>11</v>
      </c>
      <c r="C151" s="30" t="s">
        <v>14</v>
      </c>
      <c r="D151" s="54" t="s">
        <v>2694</v>
      </c>
      <c r="E151" s="32" t="s">
        <v>224</v>
      </c>
      <c r="F151" s="32" t="s">
        <v>40</v>
      </c>
      <c r="G151" s="32" t="s">
        <v>33</v>
      </c>
      <c r="H151" s="32" t="s">
        <v>34</v>
      </c>
      <c r="I151" s="152">
        <v>120346000</v>
      </c>
      <c r="J151" s="54" t="s">
        <v>744</v>
      </c>
      <c r="K151" s="32" t="s">
        <v>2695</v>
      </c>
      <c r="L151" s="24" t="s">
        <v>2696</v>
      </c>
      <c r="M151" s="30" t="s">
        <v>24</v>
      </c>
      <c r="N151" s="31"/>
      <c r="O151" s="32"/>
    </row>
    <row r="152" spans="1:15" ht="17.25" customHeight="1">
      <c r="A152" s="24">
        <v>2023</v>
      </c>
      <c r="B152" s="24">
        <v>11</v>
      </c>
      <c r="C152" s="33" t="s">
        <v>592</v>
      </c>
      <c r="D152" s="54" t="s">
        <v>2697</v>
      </c>
      <c r="E152" s="24" t="s">
        <v>2448</v>
      </c>
      <c r="F152" s="24" t="s">
        <v>2543</v>
      </c>
      <c r="G152" s="24" t="s">
        <v>2511</v>
      </c>
      <c r="H152" s="24" t="s">
        <v>2450</v>
      </c>
      <c r="I152" s="151">
        <v>28376000</v>
      </c>
      <c r="J152" s="58" t="s">
        <v>771</v>
      </c>
      <c r="K152" s="32" t="s">
        <v>772</v>
      </c>
      <c r="L152" s="32" t="s">
        <v>773</v>
      </c>
      <c r="M152" s="33" t="s">
        <v>552</v>
      </c>
      <c r="N152" s="16"/>
      <c r="O152" s="32"/>
    </row>
    <row r="153" spans="1:15" ht="17.25" customHeight="1">
      <c r="A153" s="24">
        <v>2023</v>
      </c>
      <c r="B153" s="24">
        <v>11</v>
      </c>
      <c r="C153" s="33" t="s">
        <v>592</v>
      </c>
      <c r="D153" s="54" t="s">
        <v>2698</v>
      </c>
      <c r="E153" s="24" t="s">
        <v>2448</v>
      </c>
      <c r="F153" s="24" t="s">
        <v>40</v>
      </c>
      <c r="G153" s="24" t="s">
        <v>33</v>
      </c>
      <c r="H153" s="24" t="s">
        <v>2450</v>
      </c>
      <c r="I153" s="151">
        <v>14256000</v>
      </c>
      <c r="J153" s="54" t="s">
        <v>771</v>
      </c>
      <c r="K153" s="24" t="s">
        <v>772</v>
      </c>
      <c r="L153" s="24" t="s">
        <v>773</v>
      </c>
      <c r="M153" s="33" t="s">
        <v>552</v>
      </c>
      <c r="N153" s="16"/>
      <c r="O153" s="24"/>
    </row>
    <row r="154" spans="1:15" ht="17.25" customHeight="1">
      <c r="A154" s="24">
        <v>2023</v>
      </c>
      <c r="B154" s="24">
        <v>11</v>
      </c>
      <c r="C154" s="33" t="s">
        <v>14</v>
      </c>
      <c r="D154" s="54" t="s">
        <v>2699</v>
      </c>
      <c r="E154" s="24" t="s">
        <v>2448</v>
      </c>
      <c r="F154" s="24" t="s">
        <v>32</v>
      </c>
      <c r="G154" s="24" t="s">
        <v>41</v>
      </c>
      <c r="H154" s="24" t="s">
        <v>43</v>
      </c>
      <c r="I154" s="76">
        <v>30000000</v>
      </c>
      <c r="J154" s="54" t="s">
        <v>2539</v>
      </c>
      <c r="K154" s="24" t="s">
        <v>2700</v>
      </c>
      <c r="L154" s="24" t="s">
        <v>2701</v>
      </c>
      <c r="M154" s="33" t="s">
        <v>24</v>
      </c>
      <c r="N154" s="16"/>
      <c r="O154" s="24" t="s">
        <v>70</v>
      </c>
    </row>
    <row r="155" spans="1:15" ht="17.25" customHeight="1">
      <c r="A155" s="15">
        <v>2023</v>
      </c>
      <c r="B155" s="15">
        <v>11</v>
      </c>
      <c r="C155" s="18" t="s">
        <v>14</v>
      </c>
      <c r="D155" s="50" t="s">
        <v>2702</v>
      </c>
      <c r="E155" s="15" t="s">
        <v>2448</v>
      </c>
      <c r="F155" s="15" t="s">
        <v>2543</v>
      </c>
      <c r="G155" s="15" t="s">
        <v>2544</v>
      </c>
      <c r="H155" s="15" t="s">
        <v>2450</v>
      </c>
      <c r="I155" s="51">
        <v>50000000</v>
      </c>
      <c r="J155" s="50" t="s">
        <v>2545</v>
      </c>
      <c r="K155" s="15" t="s">
        <v>2546</v>
      </c>
      <c r="L155" s="15" t="s">
        <v>2547</v>
      </c>
      <c r="M155" s="18" t="s">
        <v>24</v>
      </c>
      <c r="N155" s="50"/>
      <c r="O155" s="50"/>
    </row>
    <row r="156" spans="1:15" ht="17.25" customHeight="1">
      <c r="A156" s="15">
        <v>2023</v>
      </c>
      <c r="B156" s="15">
        <v>11</v>
      </c>
      <c r="C156" s="18" t="s">
        <v>14</v>
      </c>
      <c r="D156" s="50" t="s">
        <v>2703</v>
      </c>
      <c r="E156" s="15" t="s">
        <v>224</v>
      </c>
      <c r="F156" s="15" t="s">
        <v>32</v>
      </c>
      <c r="G156" s="15" t="s">
        <v>41</v>
      </c>
      <c r="H156" s="15" t="s">
        <v>34</v>
      </c>
      <c r="I156" s="51">
        <v>28000000</v>
      </c>
      <c r="J156" s="50" t="s">
        <v>385</v>
      </c>
      <c r="K156" s="15" t="s">
        <v>2704</v>
      </c>
      <c r="L156" s="15" t="s">
        <v>2705</v>
      </c>
      <c r="M156" s="18" t="s">
        <v>24</v>
      </c>
      <c r="N156" s="50"/>
      <c r="O156" s="50"/>
    </row>
    <row r="157" spans="1:15" ht="17.25" customHeight="1">
      <c r="A157" s="140">
        <v>2023</v>
      </c>
      <c r="B157" s="140">
        <v>11</v>
      </c>
      <c r="C157" s="140" t="s">
        <v>14</v>
      </c>
      <c r="D157" s="139" t="s">
        <v>2706</v>
      </c>
      <c r="E157" s="137" t="s">
        <v>2448</v>
      </c>
      <c r="F157" s="137" t="s">
        <v>32</v>
      </c>
      <c r="G157" s="137" t="s">
        <v>41</v>
      </c>
      <c r="H157" s="137" t="s">
        <v>34</v>
      </c>
      <c r="I157" s="154">
        <v>2765000000</v>
      </c>
      <c r="J157" s="58" t="s">
        <v>2707</v>
      </c>
      <c r="K157" s="137" t="s">
        <v>2708</v>
      </c>
      <c r="L157" s="137" t="s">
        <v>2709</v>
      </c>
      <c r="M157" s="140" t="s">
        <v>44</v>
      </c>
      <c r="N157" s="137"/>
      <c r="O157" s="137"/>
    </row>
    <row r="158" spans="1:15" ht="17.25" customHeight="1">
      <c r="A158" s="24">
        <v>2023</v>
      </c>
      <c r="B158" s="24">
        <v>11</v>
      </c>
      <c r="C158" s="33" t="s">
        <v>14</v>
      </c>
      <c r="D158" s="54" t="s">
        <v>2710</v>
      </c>
      <c r="E158" s="24" t="s">
        <v>2448</v>
      </c>
      <c r="F158" s="24" t="s">
        <v>32</v>
      </c>
      <c r="G158" s="24" t="s">
        <v>41</v>
      </c>
      <c r="H158" s="24" t="s">
        <v>43</v>
      </c>
      <c r="I158" s="76">
        <v>17200000</v>
      </c>
      <c r="J158" s="54" t="s">
        <v>2707</v>
      </c>
      <c r="K158" s="24" t="s">
        <v>2711</v>
      </c>
      <c r="L158" s="24" t="s">
        <v>2712</v>
      </c>
      <c r="M158" s="33" t="s">
        <v>24</v>
      </c>
      <c r="N158" s="16"/>
      <c r="O158" s="24" t="s">
        <v>539</v>
      </c>
    </row>
    <row r="159" spans="1:15" ht="17.25" customHeight="1">
      <c r="A159" s="137">
        <v>2023</v>
      </c>
      <c r="B159" s="137">
        <v>11</v>
      </c>
      <c r="C159" s="140" t="s">
        <v>14</v>
      </c>
      <c r="D159" s="139" t="s">
        <v>2713</v>
      </c>
      <c r="E159" s="137" t="s">
        <v>2448</v>
      </c>
      <c r="F159" s="137" t="s">
        <v>2714</v>
      </c>
      <c r="G159" s="137" t="s">
        <v>2544</v>
      </c>
      <c r="H159" s="137" t="s">
        <v>34</v>
      </c>
      <c r="I159" s="141">
        <v>35000000</v>
      </c>
      <c r="J159" s="133" t="s">
        <v>1196</v>
      </c>
      <c r="K159" s="131" t="s">
        <v>2715</v>
      </c>
      <c r="L159" s="131" t="s">
        <v>2716</v>
      </c>
      <c r="M159" s="132" t="s">
        <v>24</v>
      </c>
      <c r="N159" s="138"/>
      <c r="O159" s="137"/>
    </row>
    <row r="160" spans="1:15" ht="17.25" customHeight="1">
      <c r="A160" s="131">
        <v>2023</v>
      </c>
      <c r="B160" s="131">
        <v>11</v>
      </c>
      <c r="C160" s="132" t="s">
        <v>592</v>
      </c>
      <c r="D160" s="133" t="s">
        <v>2717</v>
      </c>
      <c r="E160" s="131" t="s">
        <v>2448</v>
      </c>
      <c r="F160" s="137" t="s">
        <v>40</v>
      </c>
      <c r="G160" s="137" t="s">
        <v>2544</v>
      </c>
      <c r="H160" s="131" t="s">
        <v>34</v>
      </c>
      <c r="I160" s="134">
        <v>30000000</v>
      </c>
      <c r="J160" s="133" t="s">
        <v>1196</v>
      </c>
      <c r="K160" s="131" t="s">
        <v>2715</v>
      </c>
      <c r="L160" s="131" t="s">
        <v>2716</v>
      </c>
      <c r="M160" s="132" t="s">
        <v>552</v>
      </c>
      <c r="N160" s="135"/>
      <c r="O160" s="131"/>
    </row>
    <row r="161" spans="1:15" ht="17.25" customHeight="1">
      <c r="A161" s="32">
        <v>2023</v>
      </c>
      <c r="B161" s="32">
        <v>11</v>
      </c>
      <c r="C161" s="30" t="s">
        <v>14</v>
      </c>
      <c r="D161" s="54" t="s">
        <v>2718</v>
      </c>
      <c r="E161" s="32" t="s">
        <v>2448</v>
      </c>
      <c r="F161" s="32" t="s">
        <v>32</v>
      </c>
      <c r="G161" s="32" t="s">
        <v>41</v>
      </c>
      <c r="H161" s="32" t="s">
        <v>43</v>
      </c>
      <c r="I161" s="70">
        <v>21450000</v>
      </c>
      <c r="J161" s="54" t="s">
        <v>2563</v>
      </c>
      <c r="K161" s="32" t="s">
        <v>2719</v>
      </c>
      <c r="L161" s="24" t="s">
        <v>2720</v>
      </c>
      <c r="M161" s="30" t="s">
        <v>24</v>
      </c>
      <c r="N161" s="32"/>
      <c r="O161" s="24" t="s">
        <v>2721</v>
      </c>
    </row>
    <row r="162" spans="1:15" ht="17.25" customHeight="1">
      <c r="A162" s="24">
        <v>2023</v>
      </c>
      <c r="B162" s="33">
        <v>11</v>
      </c>
      <c r="C162" s="33" t="s">
        <v>14</v>
      </c>
      <c r="D162" s="54" t="s">
        <v>2722</v>
      </c>
      <c r="E162" s="24" t="s">
        <v>2448</v>
      </c>
      <c r="F162" s="24" t="s">
        <v>40</v>
      </c>
      <c r="G162" s="24" t="s">
        <v>41</v>
      </c>
      <c r="H162" s="24" t="s">
        <v>38</v>
      </c>
      <c r="I162" s="76">
        <v>150000000</v>
      </c>
      <c r="J162" s="54" t="s">
        <v>2723</v>
      </c>
      <c r="K162" s="24" t="s">
        <v>2724</v>
      </c>
      <c r="L162" s="24" t="s">
        <v>2725</v>
      </c>
      <c r="M162" s="33" t="s">
        <v>24</v>
      </c>
      <c r="N162" s="16"/>
      <c r="O162" s="32"/>
    </row>
    <row r="163" spans="1:15" ht="17.25" customHeight="1">
      <c r="A163" s="24">
        <v>2023</v>
      </c>
      <c r="B163" s="33">
        <v>11</v>
      </c>
      <c r="C163" s="33" t="s">
        <v>14</v>
      </c>
      <c r="D163" s="54" t="s">
        <v>2726</v>
      </c>
      <c r="E163" s="24" t="s">
        <v>2448</v>
      </c>
      <c r="F163" s="24" t="s">
        <v>40</v>
      </c>
      <c r="G163" s="24" t="s">
        <v>41</v>
      </c>
      <c r="H163" s="24" t="s">
        <v>38</v>
      </c>
      <c r="I163" s="76">
        <v>12628000</v>
      </c>
      <c r="J163" s="54" t="s">
        <v>2723</v>
      </c>
      <c r="K163" s="24" t="s">
        <v>2724</v>
      </c>
      <c r="L163" s="24" t="s">
        <v>2725</v>
      </c>
      <c r="M163" s="33" t="s">
        <v>24</v>
      </c>
      <c r="N163" s="16"/>
      <c r="O163" s="24"/>
    </row>
    <row r="164" spans="1:15" ht="17.25" customHeight="1">
      <c r="A164" s="24">
        <v>2023</v>
      </c>
      <c r="B164" s="24">
        <v>11</v>
      </c>
      <c r="C164" s="33" t="s">
        <v>14</v>
      </c>
      <c r="D164" s="54" t="s">
        <v>2727</v>
      </c>
      <c r="E164" s="24" t="s">
        <v>224</v>
      </c>
      <c r="F164" s="24" t="s">
        <v>40</v>
      </c>
      <c r="G164" s="24" t="s">
        <v>41</v>
      </c>
      <c r="H164" s="24" t="s">
        <v>43</v>
      </c>
      <c r="I164" s="76">
        <v>20000000</v>
      </c>
      <c r="J164" s="54" t="s">
        <v>79</v>
      </c>
      <c r="K164" s="24" t="s">
        <v>2616</v>
      </c>
      <c r="L164" s="24" t="s">
        <v>2617</v>
      </c>
      <c r="M164" s="33" t="s">
        <v>24</v>
      </c>
      <c r="N164" s="16"/>
      <c r="O164" s="24" t="s">
        <v>70</v>
      </c>
    </row>
    <row r="165" spans="1:15" ht="17.25" customHeight="1">
      <c r="A165" s="24">
        <v>2023</v>
      </c>
      <c r="B165" s="24">
        <v>11</v>
      </c>
      <c r="C165" s="33" t="s">
        <v>14</v>
      </c>
      <c r="D165" s="54" t="s">
        <v>2728</v>
      </c>
      <c r="E165" s="24" t="s">
        <v>224</v>
      </c>
      <c r="F165" s="24" t="s">
        <v>32</v>
      </c>
      <c r="G165" s="24" t="s">
        <v>41</v>
      </c>
      <c r="H165" s="24" t="s">
        <v>34</v>
      </c>
      <c r="I165" s="144">
        <v>702295000</v>
      </c>
      <c r="J165" s="54" t="s">
        <v>189</v>
      </c>
      <c r="K165" s="24" t="s">
        <v>1126</v>
      </c>
      <c r="L165" s="24" t="s">
        <v>1127</v>
      </c>
      <c r="M165" s="24" t="s">
        <v>24</v>
      </c>
      <c r="N165" s="31"/>
      <c r="O165" s="24"/>
    </row>
    <row r="166" spans="1:15" ht="17.25" customHeight="1">
      <c r="A166" s="32">
        <v>2023</v>
      </c>
      <c r="B166" s="32">
        <v>11</v>
      </c>
      <c r="C166" s="33" t="s">
        <v>14</v>
      </c>
      <c r="D166" s="54" t="s">
        <v>2729</v>
      </c>
      <c r="E166" s="24" t="s">
        <v>224</v>
      </c>
      <c r="F166" s="24" t="s">
        <v>32</v>
      </c>
      <c r="G166" s="24" t="s">
        <v>41</v>
      </c>
      <c r="H166" s="24" t="s">
        <v>43</v>
      </c>
      <c r="I166" s="144">
        <v>83424000</v>
      </c>
      <c r="J166" s="54" t="s">
        <v>189</v>
      </c>
      <c r="K166" s="24" t="s">
        <v>1126</v>
      </c>
      <c r="L166" s="24" t="s">
        <v>1127</v>
      </c>
      <c r="M166" s="24" t="s">
        <v>24</v>
      </c>
      <c r="N166" s="31"/>
      <c r="O166" s="32" t="s">
        <v>862</v>
      </c>
    </row>
    <row r="167" spans="1:15" ht="17.25" customHeight="1">
      <c r="A167" s="24">
        <v>2023</v>
      </c>
      <c r="B167" s="24">
        <v>11</v>
      </c>
      <c r="C167" s="33" t="s">
        <v>14</v>
      </c>
      <c r="D167" s="54" t="s">
        <v>2730</v>
      </c>
      <c r="E167" s="24" t="s">
        <v>224</v>
      </c>
      <c r="F167" s="24" t="s">
        <v>40</v>
      </c>
      <c r="G167" s="24" t="s">
        <v>41</v>
      </c>
      <c r="H167" s="24" t="s">
        <v>43</v>
      </c>
      <c r="I167" s="151">
        <v>31449000</v>
      </c>
      <c r="J167" s="54" t="s">
        <v>391</v>
      </c>
      <c r="K167" s="24" t="s">
        <v>455</v>
      </c>
      <c r="L167" s="24" t="s">
        <v>456</v>
      </c>
      <c r="M167" s="33" t="s">
        <v>24</v>
      </c>
      <c r="N167" s="16"/>
      <c r="O167" s="24" t="s">
        <v>862</v>
      </c>
    </row>
    <row r="168" spans="1:15" ht="17.25" customHeight="1">
      <c r="A168" s="32">
        <v>2023</v>
      </c>
      <c r="B168" s="32">
        <v>11</v>
      </c>
      <c r="C168" s="30" t="s">
        <v>14</v>
      </c>
      <c r="D168" s="58" t="s">
        <v>526</v>
      </c>
      <c r="E168" s="24" t="s">
        <v>224</v>
      </c>
      <c r="F168" s="24" t="s">
        <v>32</v>
      </c>
      <c r="G168" s="32" t="s">
        <v>41</v>
      </c>
      <c r="H168" s="32" t="s">
        <v>43</v>
      </c>
      <c r="I168" s="144">
        <v>54047000</v>
      </c>
      <c r="J168" s="54" t="s">
        <v>268</v>
      </c>
      <c r="K168" s="24" t="s">
        <v>431</v>
      </c>
      <c r="L168" s="24" t="s">
        <v>432</v>
      </c>
      <c r="M168" s="33" t="s">
        <v>24</v>
      </c>
      <c r="N168" s="16"/>
      <c r="O168" s="24" t="s">
        <v>862</v>
      </c>
    </row>
    <row r="169" spans="1:15" ht="17.25" customHeight="1">
      <c r="A169" s="32">
        <v>2023</v>
      </c>
      <c r="B169" s="32">
        <v>11</v>
      </c>
      <c r="C169" s="30" t="s">
        <v>14</v>
      </c>
      <c r="D169" s="58" t="s">
        <v>527</v>
      </c>
      <c r="E169" s="24" t="s">
        <v>224</v>
      </c>
      <c r="F169" s="24" t="s">
        <v>40</v>
      </c>
      <c r="G169" s="32" t="s">
        <v>41</v>
      </c>
      <c r="H169" s="32" t="s">
        <v>43</v>
      </c>
      <c r="I169" s="144">
        <v>26136000</v>
      </c>
      <c r="J169" s="54" t="s">
        <v>268</v>
      </c>
      <c r="K169" s="24" t="s">
        <v>431</v>
      </c>
      <c r="L169" s="24" t="s">
        <v>432</v>
      </c>
      <c r="M169" s="33" t="s">
        <v>24</v>
      </c>
      <c r="N169" s="16"/>
      <c r="O169" s="24" t="s">
        <v>862</v>
      </c>
    </row>
    <row r="170" spans="1:15" ht="17.25" customHeight="1">
      <c r="A170" s="32">
        <v>2023</v>
      </c>
      <c r="B170" s="32">
        <v>11</v>
      </c>
      <c r="C170" s="30" t="s">
        <v>14</v>
      </c>
      <c r="D170" s="58" t="s">
        <v>2731</v>
      </c>
      <c r="E170" s="24" t="s">
        <v>224</v>
      </c>
      <c r="F170" s="24" t="s">
        <v>40</v>
      </c>
      <c r="G170" s="32" t="s">
        <v>41</v>
      </c>
      <c r="H170" s="32" t="s">
        <v>43</v>
      </c>
      <c r="I170" s="144">
        <v>45000000</v>
      </c>
      <c r="J170" s="54" t="s">
        <v>273</v>
      </c>
      <c r="K170" s="24" t="s">
        <v>269</v>
      </c>
      <c r="L170" s="24" t="s">
        <v>274</v>
      </c>
      <c r="M170" s="33" t="s">
        <v>24</v>
      </c>
      <c r="N170" s="16"/>
      <c r="O170" s="24" t="s">
        <v>862</v>
      </c>
    </row>
    <row r="171" spans="1:15" ht="17.25" customHeight="1">
      <c r="A171" s="32">
        <v>2023</v>
      </c>
      <c r="B171" s="32">
        <v>11</v>
      </c>
      <c r="C171" s="30" t="s">
        <v>14</v>
      </c>
      <c r="D171" s="58" t="s">
        <v>2732</v>
      </c>
      <c r="E171" s="24" t="s">
        <v>224</v>
      </c>
      <c r="F171" s="24" t="s">
        <v>40</v>
      </c>
      <c r="G171" s="32" t="s">
        <v>33</v>
      </c>
      <c r="H171" s="32" t="s">
        <v>43</v>
      </c>
      <c r="I171" s="144">
        <v>18000000</v>
      </c>
      <c r="J171" s="54" t="s">
        <v>164</v>
      </c>
      <c r="K171" s="24" t="s">
        <v>516</v>
      </c>
      <c r="L171" s="24" t="s">
        <v>517</v>
      </c>
      <c r="M171" s="33" t="s">
        <v>24</v>
      </c>
      <c r="N171" s="16"/>
      <c r="O171" s="24" t="s">
        <v>862</v>
      </c>
    </row>
    <row r="172" spans="1:15" ht="17.25" customHeight="1">
      <c r="A172" s="24">
        <v>2023</v>
      </c>
      <c r="B172" s="24">
        <v>11</v>
      </c>
      <c r="C172" s="33" t="s">
        <v>14</v>
      </c>
      <c r="D172" s="54" t="s">
        <v>2733</v>
      </c>
      <c r="E172" s="24" t="s">
        <v>224</v>
      </c>
      <c r="F172" s="24" t="s">
        <v>40</v>
      </c>
      <c r="G172" s="24" t="s">
        <v>33</v>
      </c>
      <c r="H172" s="24" t="s">
        <v>43</v>
      </c>
      <c r="I172" s="151">
        <v>18000000</v>
      </c>
      <c r="J172" s="54" t="s">
        <v>164</v>
      </c>
      <c r="K172" s="24" t="s">
        <v>75</v>
      </c>
      <c r="L172" s="24" t="s">
        <v>76</v>
      </c>
      <c r="M172" s="33" t="s">
        <v>24</v>
      </c>
      <c r="N172" s="16"/>
      <c r="O172" s="32" t="s">
        <v>862</v>
      </c>
    </row>
    <row r="173" spans="1:15" ht="17.25" customHeight="1">
      <c r="A173" s="24">
        <v>2023</v>
      </c>
      <c r="B173" s="24">
        <v>11</v>
      </c>
      <c r="C173" s="33" t="s">
        <v>14</v>
      </c>
      <c r="D173" s="54" t="s">
        <v>2734</v>
      </c>
      <c r="E173" s="24" t="s">
        <v>224</v>
      </c>
      <c r="F173" s="24" t="s">
        <v>40</v>
      </c>
      <c r="G173" s="24" t="s">
        <v>33</v>
      </c>
      <c r="H173" s="24" t="s">
        <v>43</v>
      </c>
      <c r="I173" s="151">
        <v>18000000</v>
      </c>
      <c r="J173" s="54" t="s">
        <v>164</v>
      </c>
      <c r="K173" s="24" t="s">
        <v>75</v>
      </c>
      <c r="L173" s="24" t="s">
        <v>76</v>
      </c>
      <c r="M173" s="33" t="s">
        <v>24</v>
      </c>
      <c r="N173" s="16"/>
      <c r="O173" s="24" t="s">
        <v>862</v>
      </c>
    </row>
    <row r="174" spans="1:15" ht="17.25" customHeight="1">
      <c r="A174" s="32">
        <v>2023</v>
      </c>
      <c r="B174" s="32">
        <v>11</v>
      </c>
      <c r="C174" s="30" t="s">
        <v>14</v>
      </c>
      <c r="D174" s="58" t="s">
        <v>2735</v>
      </c>
      <c r="E174" s="32" t="s">
        <v>224</v>
      </c>
      <c r="F174" s="32" t="s">
        <v>40</v>
      </c>
      <c r="G174" s="32" t="s">
        <v>33</v>
      </c>
      <c r="H174" s="32" t="s">
        <v>43</v>
      </c>
      <c r="I174" s="144">
        <v>18000000</v>
      </c>
      <c r="J174" s="54" t="s">
        <v>164</v>
      </c>
      <c r="K174" s="32" t="s">
        <v>75</v>
      </c>
      <c r="L174" s="32" t="s">
        <v>76</v>
      </c>
      <c r="M174" s="30" t="s">
        <v>24</v>
      </c>
      <c r="N174" s="31"/>
      <c r="O174" s="32" t="s">
        <v>862</v>
      </c>
    </row>
    <row r="175" spans="1:15" ht="17.25" customHeight="1">
      <c r="A175" s="32">
        <v>2023</v>
      </c>
      <c r="B175" s="32">
        <v>11</v>
      </c>
      <c r="C175" s="30" t="s">
        <v>15</v>
      </c>
      <c r="D175" s="58" t="s">
        <v>2736</v>
      </c>
      <c r="E175" s="32" t="s">
        <v>2448</v>
      </c>
      <c r="F175" s="32" t="s">
        <v>32</v>
      </c>
      <c r="G175" s="32" t="s">
        <v>41</v>
      </c>
      <c r="H175" s="32" t="s">
        <v>34</v>
      </c>
      <c r="I175" s="56">
        <v>282000000</v>
      </c>
      <c r="J175" s="54" t="s">
        <v>906</v>
      </c>
      <c r="K175" s="32" t="s">
        <v>2737</v>
      </c>
      <c r="L175" s="32" t="s">
        <v>908</v>
      </c>
      <c r="M175" s="30" t="s">
        <v>24</v>
      </c>
      <c r="N175" s="31"/>
      <c r="O175" s="32"/>
    </row>
    <row r="176" spans="1:15" ht="17.25" customHeight="1">
      <c r="A176" s="32">
        <v>2023</v>
      </c>
      <c r="B176" s="32">
        <v>11</v>
      </c>
      <c r="C176" s="30" t="s">
        <v>14</v>
      </c>
      <c r="D176" s="58" t="s">
        <v>2738</v>
      </c>
      <c r="E176" s="32" t="s">
        <v>2448</v>
      </c>
      <c r="F176" s="32" t="s">
        <v>40</v>
      </c>
      <c r="G176" s="32" t="s">
        <v>33</v>
      </c>
      <c r="H176" s="32" t="s">
        <v>34</v>
      </c>
      <c r="I176" s="56">
        <v>67000000</v>
      </c>
      <c r="J176" s="54" t="s">
        <v>906</v>
      </c>
      <c r="K176" s="32" t="s">
        <v>2064</v>
      </c>
      <c r="L176" s="32" t="s">
        <v>2065</v>
      </c>
      <c r="M176" s="30" t="s">
        <v>24</v>
      </c>
      <c r="N176" s="31"/>
      <c r="O176" s="32"/>
    </row>
    <row r="177" spans="1:15" ht="17.25" customHeight="1">
      <c r="A177" s="32">
        <v>2023</v>
      </c>
      <c r="B177" s="32">
        <v>11</v>
      </c>
      <c r="C177" s="30" t="s">
        <v>14</v>
      </c>
      <c r="D177" s="58" t="s">
        <v>2739</v>
      </c>
      <c r="E177" s="24" t="s">
        <v>2448</v>
      </c>
      <c r="F177" s="24" t="s">
        <v>32</v>
      </c>
      <c r="G177" s="24" t="s">
        <v>41</v>
      </c>
      <c r="H177" s="24" t="s">
        <v>34</v>
      </c>
      <c r="I177" s="76">
        <v>92149000</v>
      </c>
      <c r="J177" s="54" t="s">
        <v>919</v>
      </c>
      <c r="K177" s="24" t="s">
        <v>920</v>
      </c>
      <c r="L177" s="24" t="s">
        <v>921</v>
      </c>
      <c r="M177" s="33" t="s">
        <v>24</v>
      </c>
      <c r="N177" s="16"/>
      <c r="O177" s="24"/>
    </row>
    <row r="178" spans="1:15" ht="17.25" customHeight="1">
      <c r="A178" s="32">
        <v>2023</v>
      </c>
      <c r="B178" s="32">
        <v>11</v>
      </c>
      <c r="C178" s="30" t="s">
        <v>14</v>
      </c>
      <c r="D178" s="58" t="s">
        <v>2740</v>
      </c>
      <c r="E178" s="32" t="s">
        <v>224</v>
      </c>
      <c r="F178" s="32" t="s">
        <v>32</v>
      </c>
      <c r="G178" s="32" t="s">
        <v>41</v>
      </c>
      <c r="H178" s="32" t="s">
        <v>34</v>
      </c>
      <c r="I178" s="56">
        <v>3168000</v>
      </c>
      <c r="J178" s="54" t="s">
        <v>919</v>
      </c>
      <c r="K178" s="32" t="s">
        <v>920</v>
      </c>
      <c r="L178" s="32" t="s">
        <v>921</v>
      </c>
      <c r="M178" s="33" t="s">
        <v>24</v>
      </c>
      <c r="N178" s="31"/>
      <c r="O178" s="32"/>
    </row>
    <row r="179" spans="1:15" ht="17.25" customHeight="1">
      <c r="A179" s="24">
        <v>2023</v>
      </c>
      <c r="B179" s="24">
        <v>11</v>
      </c>
      <c r="C179" s="33" t="s">
        <v>14</v>
      </c>
      <c r="D179" s="54" t="s">
        <v>2741</v>
      </c>
      <c r="E179" s="24" t="s">
        <v>224</v>
      </c>
      <c r="F179" s="24" t="s">
        <v>32</v>
      </c>
      <c r="G179" s="24" t="s">
        <v>41</v>
      </c>
      <c r="H179" s="24" t="s">
        <v>43</v>
      </c>
      <c r="I179" s="76">
        <v>32807000</v>
      </c>
      <c r="J179" s="54" t="s">
        <v>163</v>
      </c>
      <c r="K179" s="24" t="s">
        <v>2742</v>
      </c>
      <c r="L179" s="24" t="s">
        <v>2743</v>
      </c>
      <c r="M179" s="33" t="s">
        <v>24</v>
      </c>
      <c r="N179" s="16"/>
      <c r="O179" s="24" t="s">
        <v>70</v>
      </c>
    </row>
    <row r="180" spans="1:15" ht="17.25" customHeight="1">
      <c r="A180" s="24">
        <v>2023</v>
      </c>
      <c r="B180" s="24">
        <v>11</v>
      </c>
      <c r="C180" s="33" t="s">
        <v>14</v>
      </c>
      <c r="D180" s="54" t="s">
        <v>2744</v>
      </c>
      <c r="E180" s="24" t="s">
        <v>224</v>
      </c>
      <c r="F180" s="24" t="s">
        <v>32</v>
      </c>
      <c r="G180" s="24" t="s">
        <v>41</v>
      </c>
      <c r="H180" s="24" t="s">
        <v>43</v>
      </c>
      <c r="I180" s="76">
        <v>32407000</v>
      </c>
      <c r="J180" s="54" t="s">
        <v>163</v>
      </c>
      <c r="K180" s="24" t="s">
        <v>2742</v>
      </c>
      <c r="L180" s="24" t="s">
        <v>2743</v>
      </c>
      <c r="M180" s="33" t="s">
        <v>24</v>
      </c>
      <c r="N180" s="16"/>
      <c r="O180" s="24" t="s">
        <v>70</v>
      </c>
    </row>
    <row r="181" spans="1:15" ht="17.25" customHeight="1">
      <c r="A181" s="24">
        <v>2023</v>
      </c>
      <c r="B181" s="24">
        <v>11</v>
      </c>
      <c r="C181" s="33" t="s">
        <v>14</v>
      </c>
      <c r="D181" s="54" t="s">
        <v>2745</v>
      </c>
      <c r="E181" s="24" t="s">
        <v>224</v>
      </c>
      <c r="F181" s="24" t="s">
        <v>32</v>
      </c>
      <c r="G181" s="24" t="s">
        <v>41</v>
      </c>
      <c r="H181" s="24" t="s">
        <v>34</v>
      </c>
      <c r="I181" s="76">
        <v>70000000</v>
      </c>
      <c r="J181" s="54" t="s">
        <v>163</v>
      </c>
      <c r="K181" s="24" t="s">
        <v>2746</v>
      </c>
      <c r="L181" s="24" t="s">
        <v>2747</v>
      </c>
      <c r="M181" s="33" t="s">
        <v>24</v>
      </c>
      <c r="N181" s="16"/>
      <c r="O181" s="24"/>
    </row>
    <row r="182" spans="1:15" ht="17.25" customHeight="1">
      <c r="A182" s="24">
        <v>2023</v>
      </c>
      <c r="B182" s="24">
        <v>11</v>
      </c>
      <c r="C182" s="33" t="s">
        <v>14</v>
      </c>
      <c r="D182" s="54" t="s">
        <v>2748</v>
      </c>
      <c r="E182" s="24" t="s">
        <v>2448</v>
      </c>
      <c r="F182" s="24" t="s">
        <v>32</v>
      </c>
      <c r="G182" s="24" t="s">
        <v>2511</v>
      </c>
      <c r="H182" s="24" t="s">
        <v>43</v>
      </c>
      <c r="I182" s="76">
        <v>4158000</v>
      </c>
      <c r="J182" s="54" t="s">
        <v>933</v>
      </c>
      <c r="K182" s="24" t="s">
        <v>934</v>
      </c>
      <c r="L182" s="24" t="s">
        <v>935</v>
      </c>
      <c r="M182" s="33" t="s">
        <v>24</v>
      </c>
      <c r="N182" s="16"/>
      <c r="O182" s="24"/>
    </row>
    <row r="183" spans="1:15" ht="17.25" customHeight="1">
      <c r="A183" s="24">
        <v>2023</v>
      </c>
      <c r="B183" s="156">
        <v>11</v>
      </c>
      <c r="C183" s="33" t="s">
        <v>14</v>
      </c>
      <c r="D183" s="157" t="s">
        <v>2749</v>
      </c>
      <c r="E183" s="24" t="s">
        <v>2448</v>
      </c>
      <c r="F183" s="158" t="s">
        <v>32</v>
      </c>
      <c r="G183" s="158" t="s">
        <v>41</v>
      </c>
      <c r="H183" s="158" t="s">
        <v>34</v>
      </c>
      <c r="I183" s="159">
        <v>330000000</v>
      </c>
      <c r="J183" s="157" t="s">
        <v>963</v>
      </c>
      <c r="K183" s="158" t="s">
        <v>2750</v>
      </c>
      <c r="L183" s="158" t="s">
        <v>2751</v>
      </c>
      <c r="M183" s="156" t="s">
        <v>24</v>
      </c>
      <c r="N183" s="158"/>
      <c r="O183" s="158"/>
    </row>
    <row r="184" spans="1:15" ht="17.25" customHeight="1">
      <c r="A184" s="24">
        <v>2023</v>
      </c>
      <c r="B184" s="156">
        <v>11</v>
      </c>
      <c r="C184" s="33" t="s">
        <v>14</v>
      </c>
      <c r="D184" s="157" t="s">
        <v>2752</v>
      </c>
      <c r="E184" s="24" t="s">
        <v>2448</v>
      </c>
      <c r="F184" s="158" t="s">
        <v>32</v>
      </c>
      <c r="G184" s="158" t="s">
        <v>41</v>
      </c>
      <c r="H184" s="158" t="s">
        <v>43</v>
      </c>
      <c r="I184" s="159">
        <v>94000000</v>
      </c>
      <c r="J184" s="157" t="s">
        <v>963</v>
      </c>
      <c r="K184" s="158" t="s">
        <v>2750</v>
      </c>
      <c r="L184" s="158" t="s">
        <v>2751</v>
      </c>
      <c r="M184" s="156" t="s">
        <v>24</v>
      </c>
      <c r="N184" s="158"/>
      <c r="O184" s="158" t="s">
        <v>2753</v>
      </c>
    </row>
    <row r="185" spans="1:15" ht="17.25" customHeight="1">
      <c r="A185" s="24">
        <v>2023</v>
      </c>
      <c r="B185" s="156">
        <v>11</v>
      </c>
      <c r="C185" s="33" t="s">
        <v>14</v>
      </c>
      <c r="D185" s="157" t="s">
        <v>2754</v>
      </c>
      <c r="E185" s="24" t="s">
        <v>2448</v>
      </c>
      <c r="F185" s="158" t="s">
        <v>32</v>
      </c>
      <c r="G185" s="158" t="s">
        <v>41</v>
      </c>
      <c r="H185" s="158" t="s">
        <v>404</v>
      </c>
      <c r="I185" s="159">
        <v>158897000</v>
      </c>
      <c r="J185" s="157" t="s">
        <v>298</v>
      </c>
      <c r="K185" s="158" t="s">
        <v>2755</v>
      </c>
      <c r="L185" s="158" t="s">
        <v>965</v>
      </c>
      <c r="M185" s="156" t="s">
        <v>24</v>
      </c>
      <c r="N185" s="158"/>
      <c r="O185" s="158"/>
    </row>
    <row r="186" spans="1:15" ht="17.25" customHeight="1">
      <c r="A186" s="24">
        <v>2023</v>
      </c>
      <c r="B186" s="156">
        <v>11</v>
      </c>
      <c r="C186" s="33" t="s">
        <v>14</v>
      </c>
      <c r="D186" s="157" t="s">
        <v>2756</v>
      </c>
      <c r="E186" s="24" t="s">
        <v>2448</v>
      </c>
      <c r="F186" s="158" t="s">
        <v>32</v>
      </c>
      <c r="G186" s="158" t="s">
        <v>41</v>
      </c>
      <c r="H186" s="158" t="s">
        <v>404</v>
      </c>
      <c r="I186" s="159">
        <v>194569800</v>
      </c>
      <c r="J186" s="157" t="s">
        <v>298</v>
      </c>
      <c r="K186" s="158" t="s">
        <v>2755</v>
      </c>
      <c r="L186" s="158" t="s">
        <v>965</v>
      </c>
      <c r="M186" s="156" t="s">
        <v>24</v>
      </c>
      <c r="N186" s="158"/>
      <c r="O186" s="158"/>
    </row>
    <row r="187" spans="1:15" ht="17.25" customHeight="1">
      <c r="A187" s="131">
        <v>2023</v>
      </c>
      <c r="B187" s="131">
        <v>12</v>
      </c>
      <c r="C187" s="132" t="s">
        <v>14</v>
      </c>
      <c r="D187" s="133" t="s">
        <v>2757</v>
      </c>
      <c r="E187" s="131" t="s">
        <v>2448</v>
      </c>
      <c r="F187" s="131" t="s">
        <v>40</v>
      </c>
      <c r="G187" s="131" t="s">
        <v>33</v>
      </c>
      <c r="H187" s="131" t="s">
        <v>43</v>
      </c>
      <c r="I187" s="134">
        <v>28680975</v>
      </c>
      <c r="J187" s="133" t="s">
        <v>2468</v>
      </c>
      <c r="K187" s="131" t="s">
        <v>2472</v>
      </c>
      <c r="L187" s="131" t="s">
        <v>2473</v>
      </c>
      <c r="M187" s="132" t="s">
        <v>24</v>
      </c>
      <c r="N187" s="135"/>
      <c r="O187" s="131" t="s">
        <v>2474</v>
      </c>
    </row>
    <row r="188" spans="1:15" ht="17.25" customHeight="1">
      <c r="A188" s="131">
        <v>2023</v>
      </c>
      <c r="B188" s="131">
        <v>12</v>
      </c>
      <c r="C188" s="132" t="s">
        <v>15</v>
      </c>
      <c r="D188" s="133" t="s">
        <v>2758</v>
      </c>
      <c r="E188" s="131" t="s">
        <v>2448</v>
      </c>
      <c r="F188" s="131" t="s">
        <v>32</v>
      </c>
      <c r="G188" s="131" t="s">
        <v>41</v>
      </c>
      <c r="H188" s="131" t="s">
        <v>43</v>
      </c>
      <c r="I188" s="134">
        <v>9000000</v>
      </c>
      <c r="J188" s="133" t="s">
        <v>2468</v>
      </c>
      <c r="K188" s="131" t="s">
        <v>2472</v>
      </c>
      <c r="L188" s="131" t="s">
        <v>2473</v>
      </c>
      <c r="M188" s="132" t="s">
        <v>24</v>
      </c>
      <c r="N188" s="135"/>
      <c r="O188" s="131" t="s">
        <v>2759</v>
      </c>
    </row>
    <row r="189" spans="1:15" ht="17.25" customHeight="1">
      <c r="A189" s="131">
        <v>2023</v>
      </c>
      <c r="B189" s="131">
        <v>12</v>
      </c>
      <c r="C189" s="132" t="s">
        <v>15</v>
      </c>
      <c r="D189" s="133" t="s">
        <v>2760</v>
      </c>
      <c r="E189" s="131" t="s">
        <v>39</v>
      </c>
      <c r="F189" s="131" t="s">
        <v>32</v>
      </c>
      <c r="G189" s="131" t="s">
        <v>41</v>
      </c>
      <c r="H189" s="131" t="s">
        <v>43</v>
      </c>
      <c r="I189" s="134">
        <v>22000000</v>
      </c>
      <c r="J189" s="133" t="s">
        <v>2468</v>
      </c>
      <c r="K189" s="131" t="s">
        <v>2472</v>
      </c>
      <c r="L189" s="131" t="s">
        <v>2473</v>
      </c>
      <c r="M189" s="132" t="s">
        <v>24</v>
      </c>
      <c r="N189" s="135"/>
      <c r="O189" s="131" t="s">
        <v>2759</v>
      </c>
    </row>
    <row r="190" spans="1:15" ht="17.25" customHeight="1">
      <c r="A190" s="131">
        <v>2023</v>
      </c>
      <c r="B190" s="131">
        <v>12</v>
      </c>
      <c r="C190" s="132" t="s">
        <v>14</v>
      </c>
      <c r="D190" s="133" t="s">
        <v>2761</v>
      </c>
      <c r="E190" s="131" t="s">
        <v>2448</v>
      </c>
      <c r="F190" s="131" t="s">
        <v>32</v>
      </c>
      <c r="G190" s="131" t="s">
        <v>41</v>
      </c>
      <c r="H190" s="131" t="s">
        <v>43</v>
      </c>
      <c r="I190" s="134">
        <v>8000000</v>
      </c>
      <c r="J190" s="133" t="s">
        <v>2468</v>
      </c>
      <c r="K190" s="131" t="s">
        <v>2472</v>
      </c>
      <c r="L190" s="131" t="s">
        <v>2473</v>
      </c>
      <c r="M190" s="132" t="s">
        <v>24</v>
      </c>
      <c r="N190" s="135"/>
      <c r="O190" s="131" t="s">
        <v>2759</v>
      </c>
    </row>
    <row r="191" spans="1:15" ht="17.25" customHeight="1">
      <c r="A191" s="131">
        <v>2023</v>
      </c>
      <c r="B191" s="131">
        <v>12</v>
      </c>
      <c r="C191" s="132" t="s">
        <v>14</v>
      </c>
      <c r="D191" s="133" t="s">
        <v>2762</v>
      </c>
      <c r="E191" s="131" t="s">
        <v>2448</v>
      </c>
      <c r="F191" s="131" t="s">
        <v>40</v>
      </c>
      <c r="G191" s="131" t="s">
        <v>33</v>
      </c>
      <c r="H191" s="131" t="s">
        <v>43</v>
      </c>
      <c r="I191" s="134">
        <v>21730000</v>
      </c>
      <c r="J191" s="133" t="s">
        <v>2468</v>
      </c>
      <c r="K191" s="131" t="s">
        <v>2472</v>
      </c>
      <c r="L191" s="131" t="s">
        <v>2473</v>
      </c>
      <c r="M191" s="132" t="s">
        <v>24</v>
      </c>
      <c r="N191" s="135"/>
      <c r="O191" s="131" t="s">
        <v>2759</v>
      </c>
    </row>
    <row r="192" spans="1:15" ht="17.25" customHeight="1">
      <c r="A192" s="131">
        <v>2023</v>
      </c>
      <c r="B192" s="131">
        <v>12</v>
      </c>
      <c r="C192" s="132" t="s">
        <v>14</v>
      </c>
      <c r="D192" s="133" t="s">
        <v>2763</v>
      </c>
      <c r="E192" s="131" t="s">
        <v>2448</v>
      </c>
      <c r="F192" s="131" t="s">
        <v>32</v>
      </c>
      <c r="G192" s="131" t="s">
        <v>33</v>
      </c>
      <c r="H192" s="131" t="s">
        <v>34</v>
      </c>
      <c r="I192" s="134">
        <v>45782000</v>
      </c>
      <c r="J192" s="133" t="s">
        <v>2468</v>
      </c>
      <c r="K192" s="131" t="s">
        <v>2469</v>
      </c>
      <c r="L192" s="131" t="s">
        <v>2470</v>
      </c>
      <c r="M192" s="132" t="s">
        <v>24</v>
      </c>
      <c r="N192" s="135"/>
      <c r="O192" s="131"/>
    </row>
    <row r="193" spans="1:15" ht="17.25" customHeight="1">
      <c r="A193" s="131">
        <v>2023</v>
      </c>
      <c r="B193" s="131">
        <v>12</v>
      </c>
      <c r="C193" s="132" t="s">
        <v>14</v>
      </c>
      <c r="D193" s="133" t="s">
        <v>2764</v>
      </c>
      <c r="E193" s="131" t="s">
        <v>2448</v>
      </c>
      <c r="F193" s="131" t="s">
        <v>32</v>
      </c>
      <c r="G193" s="131" t="s">
        <v>33</v>
      </c>
      <c r="H193" s="131" t="s">
        <v>34</v>
      </c>
      <c r="I193" s="134">
        <v>7920000</v>
      </c>
      <c r="J193" s="133" t="s">
        <v>2468</v>
      </c>
      <c r="K193" s="131" t="s">
        <v>2469</v>
      </c>
      <c r="L193" s="131" t="s">
        <v>2470</v>
      </c>
      <c r="M193" s="132" t="s">
        <v>24</v>
      </c>
      <c r="N193" s="135"/>
      <c r="O193" s="131"/>
    </row>
    <row r="194" spans="1:15" ht="17.25" customHeight="1">
      <c r="A194" s="24">
        <v>2023</v>
      </c>
      <c r="B194" s="24">
        <v>12</v>
      </c>
      <c r="C194" s="33" t="s">
        <v>592</v>
      </c>
      <c r="D194" s="54" t="s">
        <v>2765</v>
      </c>
      <c r="E194" s="24" t="s">
        <v>2448</v>
      </c>
      <c r="F194" s="24" t="s">
        <v>32</v>
      </c>
      <c r="G194" s="24" t="s">
        <v>2511</v>
      </c>
      <c r="H194" s="24" t="s">
        <v>2464</v>
      </c>
      <c r="I194" s="76">
        <v>10405000</v>
      </c>
      <c r="J194" s="54" t="s">
        <v>677</v>
      </c>
      <c r="K194" s="24" t="s">
        <v>678</v>
      </c>
      <c r="L194" s="24" t="s">
        <v>1527</v>
      </c>
      <c r="M194" s="33" t="s">
        <v>552</v>
      </c>
      <c r="N194" s="16"/>
      <c r="O194" s="24" t="s">
        <v>70</v>
      </c>
    </row>
    <row r="195" spans="1:15" ht="17.25" customHeight="1">
      <c r="A195" s="131">
        <v>2023</v>
      </c>
      <c r="B195" s="131">
        <v>12</v>
      </c>
      <c r="C195" s="132" t="s">
        <v>14</v>
      </c>
      <c r="D195" s="133" t="s">
        <v>2766</v>
      </c>
      <c r="E195" s="131" t="s">
        <v>2448</v>
      </c>
      <c r="F195" s="131" t="s">
        <v>32</v>
      </c>
      <c r="G195" s="131" t="s">
        <v>41</v>
      </c>
      <c r="H195" s="131" t="s">
        <v>43</v>
      </c>
      <c r="I195" s="134">
        <v>20000000</v>
      </c>
      <c r="J195" s="155" t="s">
        <v>180</v>
      </c>
      <c r="K195" s="131" t="s">
        <v>1184</v>
      </c>
      <c r="L195" s="131" t="s">
        <v>1185</v>
      </c>
      <c r="M195" s="132" t="s">
        <v>24</v>
      </c>
      <c r="N195" s="135"/>
      <c r="O195" s="131" t="s">
        <v>70</v>
      </c>
    </row>
    <row r="196" spans="1:15" ht="16.5">
      <c r="A196" s="24">
        <v>2023</v>
      </c>
      <c r="B196" s="24">
        <v>12</v>
      </c>
      <c r="C196" s="33" t="s">
        <v>592</v>
      </c>
      <c r="D196" s="54" t="s">
        <v>2767</v>
      </c>
      <c r="E196" s="24" t="s">
        <v>2448</v>
      </c>
      <c r="F196" s="24" t="s">
        <v>40</v>
      </c>
      <c r="G196" s="24" t="s">
        <v>2544</v>
      </c>
      <c r="H196" s="24" t="s">
        <v>43</v>
      </c>
      <c r="I196" s="76">
        <v>3000000</v>
      </c>
      <c r="J196" s="54" t="s">
        <v>715</v>
      </c>
      <c r="K196" s="24" t="s">
        <v>1080</v>
      </c>
      <c r="L196" s="24" t="s">
        <v>1081</v>
      </c>
      <c r="M196" s="33" t="s">
        <v>552</v>
      </c>
      <c r="N196" s="16"/>
      <c r="O196" s="24" t="s">
        <v>2768</v>
      </c>
    </row>
    <row r="197" spans="1:15" ht="16.5">
      <c r="A197" s="24">
        <v>2023</v>
      </c>
      <c r="B197" s="24">
        <v>12</v>
      </c>
      <c r="C197" s="33" t="s">
        <v>14</v>
      </c>
      <c r="D197" s="54" t="s">
        <v>2769</v>
      </c>
      <c r="E197" s="24" t="s">
        <v>224</v>
      </c>
      <c r="F197" s="24" t="s">
        <v>32</v>
      </c>
      <c r="G197" s="24" t="s">
        <v>41</v>
      </c>
      <c r="H197" s="24" t="s">
        <v>34</v>
      </c>
      <c r="I197" s="76">
        <v>44000000</v>
      </c>
      <c r="J197" s="54" t="s">
        <v>2770</v>
      </c>
      <c r="K197" s="24" t="s">
        <v>2771</v>
      </c>
      <c r="L197" s="24" t="s">
        <v>2772</v>
      </c>
      <c r="M197" s="24" t="s">
        <v>552</v>
      </c>
      <c r="N197" s="16"/>
      <c r="O197" s="24"/>
    </row>
  </sheetData>
  <mergeCells count="2">
    <mergeCell ref="A1:C1"/>
    <mergeCell ref="A3:O3"/>
  </mergeCells>
  <phoneticPr fontId="3" type="noConversion"/>
  <dataValidations count="9">
    <dataValidation type="list" allowBlank="1" showInputMessage="1" showErrorMessage="1" sqref="H150:H197 H30:H67 H71:H76 H79:H110 H112:H121 H124:H126 H129:H147 H16:H28" xr:uid="{C1842E2C-D1C4-462C-8E72-D54BFF15DA87}">
      <formula1>"일반,PQ,수의,실적"</formula1>
    </dataValidation>
    <dataValidation type="list" allowBlank="1" showInputMessage="1" showErrorMessage="1" sqref="C71:C97 C100:C197 C5:C69" xr:uid="{8A647457-F709-4202-81DC-1B525222F0FE}">
      <formula1>"자체조달,중앙조달"</formula1>
    </dataValidation>
    <dataValidation type="list" allowBlank="1" showInputMessage="1" showErrorMessage="1" sqref="M24:M33 M36:M43 M52:M97 M100:M134 M136:M197 M15:M19 M5:M13" xr:uid="{D76C3234-EA5E-4544-B7F1-17011B15A200}">
      <formula1>"비협정,협정"</formula1>
    </dataValidation>
    <dataValidation type="list" allowBlank="1" showInputMessage="1" showErrorMessage="1" sqref="G71:G197 G5:G69" xr:uid="{7B121F02-CCFE-4166-9C2F-E8BED6F5B8CE}">
      <formula1>"해당, 미해당"</formula1>
    </dataValidation>
    <dataValidation type="list" allowBlank="1" showInputMessage="1" showErrorMessage="1" sqref="F71:F197 F5:F69" xr:uid="{3D8BEB12-EF7E-421B-B9D4-FA7ABAE2D901}">
      <formula1>"일반용역,기술용역"</formula1>
    </dataValidation>
    <dataValidation type="list" allowBlank="1" showInputMessage="1" showErrorMessage="1" sqref="E71:E197 E5:E69" xr:uid="{4364FE19-5B27-45E3-A79E-67DCDDFDF020}">
      <formula1>"신규,장기"</formula1>
    </dataValidation>
    <dataValidation type="list" allowBlank="1" showInputMessage="1" showErrorMessage="1" sqref="H29 H68:H69 H77:H78 H111 H122:H123 H127:H128 H148:H149 H5:H15" xr:uid="{4507A845-AD91-4C57-93E6-D7627E94A886}">
      <formula1>"일반, 제한, 지명, 수의"</formula1>
    </dataValidation>
    <dataValidation type="list" allowBlank="1" showInputMessage="1" showErrorMessage="1" sqref="B29 B77:B78 B111 B122:B123 B148:B149 B5:B15" xr:uid="{9286E3BB-ACB5-4CCA-90AC-9DD249C3FB1E}">
      <formula1>"1,2,3,4,5,6,7,8,9,10,11,12"</formula1>
    </dataValidation>
    <dataValidation type="list" allowBlank="1" showInputMessage="1" showErrorMessage="1" sqref="B162:B197 B30:B76 B79 B81:B90 B92:B97 B100:B110 B112:B113 B116:B119 B124:B144 B150:B156 B158:B159 B146:B147 B16:B28" xr:uid="{6F2B2AB6-D27F-4C7B-B696-C1C3A1E13746}">
      <formula1>"10,11,12"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2023-10-13T06:42:59Z</dcterms:modified>
</cp:coreProperties>
</file>