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재택근무\0. 발주계획\"/>
    </mc:Choice>
  </mc:AlternateContent>
  <xr:revisionPtr revIDLastSave="0" documentId="13_ncr:1_{D7424B11-DC82-4124-9345-86CCA3FA3ADA}" xr6:coauthVersionLast="45" xr6:coauthVersionMax="45" xr10:uidLastSave="{00000000-0000-0000-0000-000000000000}"/>
  <bookViews>
    <workbookView xWindow="-120" yWindow="-120" windowWidth="25440" windowHeight="15990" xr2:uid="{00000000-000D-0000-FFFF-FFFF00000000}"/>
  </bookViews>
  <sheets>
    <sheet name="공사(신규)" sheetId="1" r:id="rId1"/>
    <sheet name="공사(장기)" sheetId="3" r:id="rId2"/>
    <sheet name="구매" sheetId="5" r:id="rId3"/>
    <sheet name="용역" sheetId="4" r:id="rId4"/>
  </sheets>
  <definedNames>
    <definedName name="_xlnm._FilterDatabase" localSheetId="0" hidden="1">'공사(신규)'!$B$2:$U$362</definedName>
    <definedName name="_xlnm._FilterDatabase" localSheetId="1" hidden="1">'공사(장기)'!$B$2:$Q$9</definedName>
    <definedName name="_xlnm._FilterDatabase" localSheetId="2" hidden="1">구매!$B$2:$R$401</definedName>
    <definedName name="_xlnm._FilterDatabase" localSheetId="3" hidden="1">용역!$B$2:$O$259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29" i="1" l="1"/>
  <c r="L32" i="1"/>
  <c r="L54" i="1"/>
  <c r="L101" i="1"/>
  <c r="L61" i="1"/>
  <c r="L264" i="1"/>
  <c r="L265" i="1"/>
  <c r="L271" i="1"/>
  <c r="L353" i="1"/>
  <c r="L346" i="1"/>
  <c r="M391" i="5" l="1"/>
  <c r="M236" i="5"/>
  <c r="J5" i="3"/>
  <c r="J4" i="3"/>
  <c r="K4" i="3" s="1"/>
  <c r="L305" i="1"/>
  <c r="L219" i="1"/>
  <c r="L218" i="1"/>
  <c r="L230" i="1"/>
  <c r="L38" i="1"/>
  <c r="N38" i="1" s="1"/>
  <c r="L266" i="1"/>
  <c r="L321" i="1"/>
  <c r="L22" i="1"/>
  <c r="N22" i="1" s="1"/>
  <c r="K312" i="1"/>
  <c r="L312" i="1" s="1"/>
  <c r="N312" i="1" s="1"/>
  <c r="L256" i="1"/>
  <c r="L257" i="1"/>
  <c r="N253" i="1"/>
  <c r="L253" i="1"/>
  <c r="L333" i="1"/>
  <c r="N250" i="1"/>
  <c r="N226" i="1"/>
  <c r="N236" i="1"/>
  <c r="N224" i="1"/>
  <c r="N199" i="1"/>
  <c r="N229" i="1"/>
  <c r="N238" i="1"/>
  <c r="N202" i="1"/>
  <c r="L57" i="1"/>
  <c r="N57" i="1" s="1"/>
  <c r="L155" i="1"/>
  <c r="L322" i="1"/>
  <c r="L350" i="1"/>
  <c r="L359" i="1"/>
  <c r="L358" i="1"/>
  <c r="L342" i="1"/>
  <c r="L345" i="1"/>
  <c r="L349" i="1"/>
  <c r="L356" i="1"/>
  <c r="L352" i="1"/>
  <c r="L270" i="1"/>
  <c r="L252" i="1"/>
  <c r="N324" i="1" l="1"/>
  <c r="L324" i="1"/>
  <c r="N15" i="1"/>
  <c r="L15" i="1"/>
  <c r="L98" i="1"/>
  <c r="M100" i="1"/>
  <c r="L100" i="1"/>
  <c r="N100" i="1" s="1"/>
  <c r="M84" i="1"/>
  <c r="L84" i="1"/>
  <c r="N84" i="1" s="1"/>
  <c r="M131" i="1"/>
  <c r="L131" i="1"/>
  <c r="N131" i="1" s="1"/>
  <c r="M130" i="1"/>
  <c r="L130" i="1"/>
  <c r="N130" i="1" s="1"/>
  <c r="M128" i="1"/>
  <c r="L128" i="1"/>
  <c r="N128" i="1" s="1"/>
  <c r="M150" i="1"/>
  <c r="L150" i="1"/>
  <c r="N150" i="1" s="1"/>
  <c r="M231" i="1"/>
  <c r="L231" i="1"/>
  <c r="N231" i="1" s="1"/>
  <c r="M110" i="1"/>
  <c r="L110" i="1"/>
  <c r="N110" i="1" s="1"/>
  <c r="M112" i="1"/>
  <c r="L112" i="1"/>
  <c r="N112" i="1" s="1"/>
  <c r="M115" i="1"/>
  <c r="L115" i="1"/>
  <c r="N115" i="1" s="1"/>
  <c r="L111" i="1"/>
  <c r="L129" i="1"/>
  <c r="L87" i="1"/>
  <c r="L85" i="1"/>
  <c r="L70" i="1"/>
  <c r="L73" i="1"/>
  <c r="L339" i="1"/>
  <c r="L338" i="1"/>
  <c r="L337" i="1"/>
  <c r="L239" i="1"/>
  <c r="L156" i="1"/>
  <c r="L44" i="1"/>
  <c r="M115" i="5" l="1"/>
  <c r="M112" i="5"/>
  <c r="M99" i="5"/>
  <c r="L244" i="1"/>
  <c r="L160" i="1"/>
  <c r="L120" i="1"/>
  <c r="L30" i="1"/>
  <c r="N311" i="1"/>
  <c r="L311" i="1"/>
  <c r="N158" i="1"/>
  <c r="M158" i="1"/>
  <c r="L158" i="1"/>
  <c r="N89" i="1"/>
  <c r="M89" i="1"/>
  <c r="L89" i="1"/>
  <c r="N29" i="1"/>
  <c r="M29" i="1"/>
  <c r="L29" i="1"/>
  <c r="N341" i="1"/>
  <c r="L341" i="1"/>
  <c r="N296" i="1"/>
  <c r="M296" i="1"/>
  <c r="L296" i="1"/>
  <c r="N287" i="1"/>
  <c r="M287" i="1"/>
  <c r="L287" i="1"/>
  <c r="N268" i="1"/>
  <c r="M268" i="1"/>
  <c r="L268" i="1"/>
  <c r="N255" i="1"/>
  <c r="M255" i="1"/>
  <c r="L255" i="1"/>
  <c r="L83" i="1"/>
  <c r="M83" i="1" s="1"/>
  <c r="N83" i="1" s="1"/>
  <c r="L31" i="1"/>
  <c r="M31" i="1" s="1"/>
  <c r="N31" i="1" s="1"/>
  <c r="L79" i="1"/>
  <c r="M79" i="1" s="1"/>
  <c r="N79" i="1" s="1"/>
  <c r="L21" i="1"/>
  <c r="M21" i="1" s="1"/>
  <c r="N21" i="1" s="1"/>
  <c r="L33" i="1"/>
  <c r="L24" i="1"/>
  <c r="L263" i="1"/>
  <c r="L249" i="1"/>
  <c r="N249" i="1" s="1"/>
  <c r="L315" i="1"/>
  <c r="L206" i="1"/>
  <c r="L203" i="1"/>
  <c r="L289" i="1"/>
  <c r="L161" i="1"/>
  <c r="L154" i="1"/>
  <c r="L162" i="1"/>
  <c r="L201" i="1"/>
  <c r="L200" i="1"/>
  <c r="L163" i="1"/>
  <c r="L153" i="1"/>
  <c r="L205" i="1"/>
  <c r="L52" i="1"/>
  <c r="L49" i="1"/>
  <c r="L27" i="1"/>
  <c r="L290" i="1"/>
  <c r="L285" i="1"/>
  <c r="L47" i="1"/>
  <c r="L234" i="1" l="1"/>
  <c r="L65" i="1"/>
  <c r="L92" i="1"/>
  <c r="M92" i="1" s="1"/>
  <c r="N92" i="1" s="1"/>
  <c r="L157" i="1" l="1"/>
  <c r="L220" i="1"/>
  <c r="L149" i="1" l="1"/>
  <c r="L30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L2" authorId="0" shapeId="0" xr:uid="{00000000-0006-0000-0100-000001000000}">
      <text>
        <r>
          <rPr>
            <b/>
            <sz val="9"/>
            <color indexed="81"/>
            <rFont val="굴림"/>
            <family val="3"/>
            <charset val="129"/>
          </rPr>
          <t>(3-3-4-4-3
;17자리)</t>
        </r>
        <r>
          <rPr>
            <sz val="9"/>
            <color indexed="81"/>
            <rFont val="굴림"/>
            <family val="3"/>
            <charset val="129"/>
          </rPr>
          <t xml:space="preserve">
디브레인 상의 예산구조 코드 : </t>
        </r>
        <r>
          <rPr>
            <b/>
            <sz val="9"/>
            <color indexed="10"/>
            <rFont val="굴림"/>
            <family val="3"/>
            <charset val="129"/>
          </rPr>
          <t>국가기관만 기록</t>
        </r>
      </text>
    </comment>
  </commentList>
</comments>
</file>

<file path=xl/sharedStrings.xml><?xml version="1.0" encoding="utf-8"?>
<sst xmlns="http://schemas.openxmlformats.org/spreadsheetml/2006/main" count="10831" uniqueCount="2570">
  <si>
    <t>공종</t>
    <phoneticPr fontId="2" type="noConversion"/>
  </si>
  <si>
    <t>계약방법</t>
    <phoneticPr fontId="2" type="noConversion"/>
  </si>
  <si>
    <t>부서명</t>
    <phoneticPr fontId="2" type="noConversion"/>
  </si>
  <si>
    <t>담당자</t>
    <phoneticPr fontId="2" type="noConversion"/>
  </si>
  <si>
    <t>전화번호</t>
    <phoneticPr fontId="2" type="noConversion"/>
  </si>
  <si>
    <t>협정여부</t>
    <phoneticPr fontId="2" type="noConversion"/>
  </si>
  <si>
    <t>예산코드(17자리)</t>
    <phoneticPr fontId="2" type="noConversion"/>
  </si>
  <si>
    <t>공종</t>
    <phoneticPr fontId="2" type="noConversion"/>
  </si>
  <si>
    <t>예산코드(17자리)</t>
    <phoneticPr fontId="2" type="noConversion"/>
  </si>
  <si>
    <t>계속비전환여부</t>
    <phoneticPr fontId="2" type="noConversion"/>
  </si>
  <si>
    <t>부서명</t>
    <phoneticPr fontId="2" type="noConversion"/>
  </si>
  <si>
    <t>담당자</t>
    <phoneticPr fontId="2" type="noConversion"/>
  </si>
  <si>
    <t>연락처</t>
    <phoneticPr fontId="2" type="noConversion"/>
  </si>
  <si>
    <t>비고</t>
    <phoneticPr fontId="2" type="noConversion"/>
  </si>
  <si>
    <t>자체조달</t>
  </si>
  <si>
    <t>00112312341234123</t>
    <phoneticPr fontId="2" type="noConversion"/>
  </si>
  <si>
    <t>중앙조달</t>
  </si>
  <si>
    <t>토목</t>
  </si>
  <si>
    <t>건축</t>
  </si>
  <si>
    <t>계약방법</t>
    <phoneticPr fontId="2" type="noConversion"/>
  </si>
  <si>
    <t>부서명</t>
    <phoneticPr fontId="2" type="noConversion"/>
  </si>
  <si>
    <t>담당자</t>
    <phoneticPr fontId="2" type="noConversion"/>
  </si>
  <si>
    <t>전화번호</t>
    <phoneticPr fontId="2" type="noConversion"/>
  </si>
  <si>
    <t>협정여부</t>
    <phoneticPr fontId="2" type="noConversion"/>
  </si>
  <si>
    <t>비고란</t>
    <phoneticPr fontId="2" type="noConversion"/>
  </si>
  <si>
    <t>비협정</t>
  </si>
  <si>
    <t>계약방법</t>
    <phoneticPr fontId="2" type="noConversion"/>
  </si>
  <si>
    <t>품 명</t>
    <phoneticPr fontId="2" type="noConversion"/>
  </si>
  <si>
    <t>주요규격</t>
    <phoneticPr fontId="2" type="noConversion"/>
  </si>
  <si>
    <t>용도</t>
    <phoneticPr fontId="2" type="noConversion"/>
  </si>
  <si>
    <t>수량</t>
    <phoneticPr fontId="2" type="noConversion"/>
  </si>
  <si>
    <t>단위</t>
    <phoneticPr fontId="2" type="noConversion"/>
  </si>
  <si>
    <t>협정여부</t>
    <phoneticPr fontId="2" type="noConversion"/>
  </si>
  <si>
    <t>비고</t>
    <phoneticPr fontId="2" type="noConversion"/>
  </si>
  <si>
    <t>규격</t>
    <phoneticPr fontId="2" type="noConversion"/>
  </si>
  <si>
    <t>조경</t>
    <phoneticPr fontId="2" type="noConversion"/>
  </si>
  <si>
    <t>○ 발주계획 - 공사(신규)</t>
    <phoneticPr fontId="2" type="noConversion"/>
  </si>
  <si>
    <t>○ 발주계획 - 공사(장기)</t>
    <phoneticPr fontId="2" type="noConversion"/>
  </si>
  <si>
    <t>○ 발주계획 - 용역</t>
    <phoneticPr fontId="2" type="noConversion"/>
  </si>
  <si>
    <t>신규</t>
    <phoneticPr fontId="2" type="noConversion"/>
  </si>
  <si>
    <t>일반용역</t>
  </si>
  <si>
    <t>해당</t>
  </si>
  <si>
    <t>일반</t>
  </si>
  <si>
    <t>전기</t>
  </si>
  <si>
    <t>통신</t>
  </si>
  <si>
    <t>소방</t>
  </si>
  <si>
    <t>PQ</t>
  </si>
  <si>
    <t>본사 환경사업처</t>
    <phoneticPr fontId="2" type="noConversion"/>
  </si>
  <si>
    <t>장기</t>
  </si>
  <si>
    <t>기술용역</t>
  </si>
  <si>
    <t>미해당</t>
  </si>
  <si>
    <t>실적</t>
  </si>
  <si>
    <t>수의</t>
  </si>
  <si>
    <t>협정</t>
  </si>
  <si>
    <t>○ 발주계획 - 구매</t>
    <phoneticPr fontId="2" type="noConversion"/>
  </si>
  <si>
    <t>경기도</t>
  </si>
  <si>
    <t>충청북도</t>
  </si>
  <si>
    <t>강원도</t>
  </si>
  <si>
    <t>전라남도</t>
  </si>
  <si>
    <t>경상북도</t>
  </si>
  <si>
    <t>충남지역본부 기전기술부</t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</si>
  <si>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(YYYY)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</si>
  <si>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(MM)</t>
    </r>
    <phoneticPr fontId="2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</si>
  <si>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2" type="noConversion"/>
  </si>
  <si>
    <r>
      <t xml:space="preserve">사업명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</si>
  <si>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</si>
  <si>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</si>
  <si>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용역명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</si>
  <si>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업무유형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</si>
  <si>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용역구분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</si>
  <si>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건설기술용역
해당여부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</si>
  <si>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(YYYY)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</si>
  <si>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(MM)</t>
    </r>
    <phoneticPr fontId="2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</si>
  <si>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중앙조달/자체조달 중 택1</t>
    </r>
    <phoneticPr fontId="2" type="noConversion"/>
  </si>
  <si>
    <r>
      <t xml:space="preserve">공사명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</si>
  <si>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(YYYY)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</si>
  <si>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(MM)</t>
    </r>
    <phoneticPr fontId="2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</si>
  <si>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2" type="noConversion"/>
  </si>
  <si>
    <r>
      <t xml:space="preserve">공사명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</si>
  <si>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공사지역 </t>
    </r>
    <r>
      <rPr>
        <sz val="11"/>
        <color indexed="10"/>
        <rFont val="돋움"/>
        <family val="3"/>
        <charset val="129"/>
      </rPr>
      <t>*</t>
    </r>
    <phoneticPr fontId="2" type="noConversion"/>
  </si>
  <si>
    <t>일반경쟁</t>
  </si>
  <si>
    <t>제한경쟁</t>
  </si>
  <si>
    <t>수의계약</t>
  </si>
  <si>
    <t>발주도급금액(A)(원)</t>
    <phoneticPr fontId="2" type="noConversion"/>
  </si>
  <si>
    <t>발주관급자재비
(B)(원)</t>
    <phoneticPr fontId="2" type="noConversion"/>
  </si>
  <si>
    <t>발주기타금액
(C)(원)</t>
    <phoneticPr fontId="2" type="noConversion"/>
  </si>
  <si>
    <t>비고란</t>
    <phoneticPr fontId="2" type="noConversion"/>
  </si>
  <si>
    <t>수의계약사유</t>
    <phoneticPr fontId="2" type="noConversion"/>
  </si>
  <si>
    <t>금액단위 : 원</t>
    <phoneticPr fontId="2" type="noConversion"/>
  </si>
  <si>
    <t>금년도 집행금액
(A)</t>
    <phoneticPr fontId="2" type="noConversion"/>
  </si>
  <si>
    <t>집행잔액
(B)</t>
    <phoneticPr fontId="2" type="noConversion"/>
  </si>
  <si>
    <t>개</t>
    <phoneticPr fontId="2" type="noConversion"/>
  </si>
  <si>
    <t>구매예정금액(원)</t>
    <phoneticPr fontId="2" type="noConversion"/>
  </si>
  <si>
    <t>일반경쟁</t>
    <phoneticPr fontId="2" type="noConversion"/>
  </si>
  <si>
    <t>제한경쟁</t>
    <phoneticPr fontId="2" type="noConversion"/>
  </si>
  <si>
    <t>수의계약</t>
    <phoneticPr fontId="2" type="noConversion"/>
  </si>
  <si>
    <t>예산액(원)</t>
    <phoneticPr fontId="2" type="noConversion"/>
  </si>
  <si>
    <t>전년도 집행금액
(C)</t>
    <phoneticPr fontId="2" type="noConversion"/>
  </si>
  <si>
    <r>
      <t xml:space="preserve">세부품명번호 </t>
    </r>
    <r>
      <rPr>
        <sz val="11"/>
        <color rgb="FFFF0000"/>
        <rFont val="돋움"/>
        <family val="3"/>
        <charset val="129"/>
      </rPr>
      <t>*
(10자리)</t>
    </r>
    <phoneticPr fontId="2" type="noConversion"/>
  </si>
  <si>
    <t>※세부품명번호 필수 입력</t>
    <phoneticPr fontId="2" type="noConversion"/>
  </si>
  <si>
    <r>
      <t xml:space="preserve">발주합계금액
(A+B+C)(원)
</t>
    </r>
    <r>
      <rPr>
        <sz val="11"/>
        <color rgb="FFFF0000"/>
        <rFont val="돋움"/>
        <family val="3"/>
        <charset val="129"/>
      </rPr>
      <t>(국고보조금액포함)</t>
    </r>
    <phoneticPr fontId="2" type="noConversion"/>
  </si>
  <si>
    <r>
      <t xml:space="preserve">금차도급금액 (원)
</t>
    </r>
    <r>
      <rPr>
        <sz val="11"/>
        <color rgb="FFFF0000"/>
        <rFont val="돋움"/>
        <family val="3"/>
        <charset val="129"/>
      </rPr>
      <t>(국고보조금액포함)</t>
    </r>
    <phoneticPr fontId="2" type="noConversion"/>
  </si>
  <si>
    <r>
      <t xml:space="preserve">국고보조금액(원)
</t>
    </r>
    <r>
      <rPr>
        <sz val="11"/>
        <color rgb="FFFF0000"/>
        <rFont val="돋움"/>
        <family val="3"/>
        <charset val="129"/>
      </rPr>
      <t>(발주합계금액기준)</t>
    </r>
    <phoneticPr fontId="2" type="noConversion"/>
  </si>
  <si>
    <r>
      <t xml:space="preserve">총부기금액(A+B+C)
</t>
    </r>
    <r>
      <rPr>
        <sz val="11"/>
        <color rgb="FFFF0000"/>
        <rFont val="돋움"/>
        <family val="3"/>
        <charset val="129"/>
      </rPr>
      <t>(국고보조금액포함)</t>
    </r>
    <phoneticPr fontId="2" type="noConversion"/>
  </si>
  <si>
    <r>
      <t xml:space="preserve">국고보조금액
</t>
    </r>
    <r>
      <rPr>
        <sz val="11"/>
        <color rgb="FFFF0000"/>
        <rFont val="돋움"/>
        <family val="3"/>
        <charset val="129"/>
      </rPr>
      <t>(총부기금액기준)</t>
    </r>
    <phoneticPr fontId="2" type="noConversion"/>
  </si>
  <si>
    <t>국가계약법 시행령 제26조 제1항 제5호 가목</t>
    <phoneticPr fontId="2" type="noConversion"/>
  </si>
  <si>
    <t>'20년 농업진흥지역 고시도면 인쇄</t>
    <phoneticPr fontId="2" type="noConversion"/>
  </si>
  <si>
    <t>신규</t>
  </si>
  <si>
    <t>본사 기금관리처</t>
  </si>
  <si>
    <t>박주인</t>
  </si>
  <si>
    <t>061-338-5976</t>
    <phoneticPr fontId="2" type="noConversion"/>
  </si>
  <si>
    <t>농업진흥지역 관리시스템 통계 기능 탑재</t>
    <phoneticPr fontId="2" type="noConversion"/>
  </si>
  <si>
    <t>061-338-5976</t>
  </si>
  <si>
    <t>중앙조달</t>
    <phoneticPr fontId="2" type="noConversion"/>
  </si>
  <si>
    <t>농촌재생에너지 통계시스템 S/W 개발 용역</t>
    <phoneticPr fontId="2" type="noConversion"/>
  </si>
  <si>
    <t>미해당</t>
    <phoneticPr fontId="2" type="noConversion"/>
  </si>
  <si>
    <t>수의</t>
    <phoneticPr fontId="2" type="noConversion"/>
  </si>
  <si>
    <t>본사 농어촌에너지처</t>
    <phoneticPr fontId="2" type="noConversion"/>
  </si>
  <si>
    <t>한국희</t>
    <phoneticPr fontId="2" type="noConversion"/>
  </si>
  <si>
    <t>061-338-5333</t>
    <phoneticPr fontId="2" type="noConversion"/>
  </si>
  <si>
    <t>농촌재생에너지 통계 연구 용역</t>
    <phoneticPr fontId="2" type="noConversion"/>
  </si>
  <si>
    <t>비협정</t>
    <phoneticPr fontId="2" type="noConversion"/>
  </si>
  <si>
    <t>전남 염백1지구, 중산지구 설계VE 리딩 용역</t>
    <phoneticPr fontId="2" type="noConversion"/>
  </si>
  <si>
    <t>본사 사업계획처</t>
    <phoneticPr fontId="2" type="noConversion"/>
  </si>
  <si>
    <t>여현기</t>
    <phoneticPr fontId="2" type="noConversion"/>
  </si>
  <si>
    <t>061-338-6188</t>
    <phoneticPr fontId="2" type="noConversion"/>
  </si>
  <si>
    <t>전남 금호-군내지구 충남 아산북부지구 설계VE 리딩 용역</t>
    <phoneticPr fontId="2" type="noConversion"/>
  </si>
  <si>
    <t>061-338-6203</t>
    <phoneticPr fontId="2" type="noConversion"/>
  </si>
  <si>
    <t>쌍천지구 재해위험지구 정비사업 설계VE 용역</t>
    <phoneticPr fontId="2" type="noConversion"/>
  </si>
  <si>
    <t>061-338-6204</t>
  </si>
  <si>
    <t>중포지구 배수개선사업 설계VE 용역</t>
    <phoneticPr fontId="2" type="noConversion"/>
  </si>
  <si>
    <t>061-338-6205</t>
  </si>
  <si>
    <t>삽교천2 국가관리방조제 개보수사업 설계VE 용역</t>
    <phoneticPr fontId="2" type="noConversion"/>
  </si>
  <si>
    <t>061-338-6206</t>
  </si>
  <si>
    <t>새만금지구산업단지 5공구 조성공사 설계VE 용역</t>
    <phoneticPr fontId="2" type="noConversion"/>
  </si>
  <si>
    <t>061-338-6207</t>
  </si>
  <si>
    <t>이목지구 도시개발사업 설계VE 용역</t>
    <phoneticPr fontId="2" type="noConversion"/>
  </si>
  <si>
    <t>061-338-6208</t>
  </si>
  <si>
    <t>고품지구 다목적농촌용수개발사업 설계VE 용역</t>
    <phoneticPr fontId="2" type="noConversion"/>
  </si>
  <si>
    <t>061-338-6209</t>
  </si>
  <si>
    <t>KRC토목설계시스템 유지관리 용역</t>
  </si>
  <si>
    <t>윤석종</t>
    <phoneticPr fontId="2" type="noConversion"/>
  </si>
  <si>
    <t>061-338-6563</t>
  </si>
  <si>
    <t>2020년 1차 정보자원 도입</t>
    <phoneticPr fontId="2" type="noConversion"/>
  </si>
  <si>
    <t>H/W, S/W</t>
    <phoneticPr fontId="2" type="noConversion"/>
  </si>
  <si>
    <t>서버 등</t>
    <phoneticPr fontId="2" type="noConversion"/>
  </si>
  <si>
    <t>정보통신</t>
    <phoneticPr fontId="2" type="noConversion"/>
  </si>
  <si>
    <t>본사 정보화추진처</t>
    <phoneticPr fontId="2" type="noConversion"/>
  </si>
  <si>
    <t>최석우</t>
    <phoneticPr fontId="2" type="noConversion"/>
  </si>
  <si>
    <t>061-338-5225</t>
    <phoneticPr fontId="2" type="noConversion"/>
  </si>
  <si>
    <t xml:space="preserve">업무용 보안소프트웨어 연간사용권 </t>
    <phoneticPr fontId="2" type="noConversion"/>
  </si>
  <si>
    <t>S/W</t>
    <phoneticPr fontId="2" type="noConversion"/>
  </si>
  <si>
    <t>보안솔루션</t>
    <phoneticPr fontId="2" type="noConversion"/>
  </si>
  <si>
    <t>안나영</t>
    <phoneticPr fontId="2" type="noConversion"/>
  </si>
  <si>
    <t>061-338-5232</t>
    <phoneticPr fontId="2" type="noConversion"/>
  </si>
  <si>
    <t>2020년 업무용PC 도입</t>
    <phoneticPr fontId="2" type="noConversion"/>
  </si>
  <si>
    <t>데스트톱PC</t>
    <phoneticPr fontId="2" type="noConversion"/>
  </si>
  <si>
    <t>PC</t>
    <phoneticPr fontId="2" type="noConversion"/>
  </si>
  <si>
    <t>대</t>
    <phoneticPr fontId="2" type="noConversion"/>
  </si>
  <si>
    <t>2020년 농지정보시스템개발</t>
  </si>
  <si>
    <t>본사 정보화추진처</t>
  </si>
  <si>
    <t>김찬수</t>
  </si>
  <si>
    <t>061-338-5265</t>
  </si>
  <si>
    <t>농촌중심지활성화 사업 발전방향 연구용역</t>
  </si>
  <si>
    <t>본사 지역개발지원단</t>
  </si>
  <si>
    <t>심명보</t>
    <phoneticPr fontId="2" type="noConversion"/>
  </si>
  <si>
    <t>042-610-1920</t>
    <phoneticPr fontId="2" type="noConversion"/>
  </si>
  <si>
    <t>자체조달</t>
    <phoneticPr fontId="2" type="noConversion"/>
  </si>
  <si>
    <t>제15회 한국농촌건축대전 및 제18회 한국농촌계획대전 운영용역</t>
    <phoneticPr fontId="2" type="noConversion"/>
  </si>
  <si>
    <t>본사 지역개발지원단</t>
    <phoneticPr fontId="2" type="noConversion"/>
  </si>
  <si>
    <t>이재수</t>
  </si>
  <si>
    <t>042-610-1942</t>
    <phoneticPr fontId="2" type="noConversion"/>
  </si>
  <si>
    <t>세계중요농업유산 하동/금산 홍보영상 제작 및 온라인홍보 용역</t>
  </si>
  <si>
    <t>제7회 행복농촌만들기 콘테스트 기획 및 운영 용역</t>
    <phoneticPr fontId="2" type="noConversion"/>
  </si>
  <si>
    <t>주향</t>
  </si>
  <si>
    <t>042-610-1944</t>
  </si>
  <si>
    <t>제14회 농촌경관사진공모전 운영 용역</t>
  </si>
  <si>
    <t>농어촌지하수관리시스템 유지관리 용역</t>
  </si>
  <si>
    <t>본사 지하수지질처</t>
  </si>
  <si>
    <t>홍주곤</t>
  </si>
  <si>
    <t>061-338-5754</t>
  </si>
  <si>
    <t>저수지 제방변위계측시스템 구축 용역</t>
  </si>
  <si>
    <t>임성근</t>
  </si>
  <si>
    <t>061-338-5792</t>
  </si>
  <si>
    <t>차수그라우팅 시공 후 검증에 대한 학술연구용역</t>
  </si>
  <si>
    <t>박현주</t>
  </si>
  <si>
    <t>061-338-5787</t>
  </si>
  <si>
    <t>재해예방계측시스템 개선 및 유지보수용역</t>
    <phoneticPr fontId="2" type="noConversion"/>
  </si>
  <si>
    <t>기술용역</t>
    <phoneticPr fontId="2" type="noConversion"/>
  </si>
  <si>
    <t>일반</t>
    <phoneticPr fontId="2" type="noConversion"/>
  </si>
  <si>
    <t>본사 지하수지질처</t>
    <phoneticPr fontId="2" type="noConversion"/>
  </si>
  <si>
    <t>이병윤</t>
    <phoneticPr fontId="2" type="noConversion"/>
  </si>
  <si>
    <t>061-338-5797</t>
    <phoneticPr fontId="2" type="noConversion"/>
  </si>
  <si>
    <t>캠프 롱 시설물철거 실시설계 용역</t>
    <phoneticPr fontId="2" type="noConversion"/>
  </si>
  <si>
    <t>이상화</t>
    <phoneticPr fontId="2" type="noConversion"/>
  </si>
  <si>
    <t>031-861-8642</t>
    <phoneticPr fontId="2" type="noConversion"/>
  </si>
  <si>
    <t>왜관저유소 시설물철거 실시설계 용역</t>
    <phoneticPr fontId="2" type="noConversion"/>
  </si>
  <si>
    <t>용수시설통합운영관리시스템(TOMS) 기능개선 및 유지관리 용역</t>
    <phoneticPr fontId="2" type="noConversion"/>
  </si>
  <si>
    <t>본사 첨단기술사업처</t>
    <phoneticPr fontId="2" type="noConversion"/>
  </si>
  <si>
    <t>윤경식</t>
    <phoneticPr fontId="2" type="noConversion"/>
  </si>
  <si>
    <t>061-338-5668</t>
    <phoneticPr fontId="2" type="noConversion"/>
  </si>
  <si>
    <t>농업에너지이용효율화 에너지진단컨설팅 용역</t>
  </si>
  <si>
    <t>김현태</t>
  </si>
  <si>
    <t>061-338-5706</t>
  </si>
  <si>
    <t>간척농지 실태조사 자동계측시스템 제조설치</t>
    <phoneticPr fontId="2" type="noConversion"/>
  </si>
  <si>
    <t>토양염도 및 지하수 수위 센서 등</t>
    <phoneticPr fontId="2" type="noConversion"/>
  </si>
  <si>
    <t>측정</t>
    <phoneticPr fontId="2" type="noConversion"/>
  </si>
  <si>
    <t>식</t>
    <phoneticPr fontId="2" type="noConversion"/>
  </si>
  <si>
    <t>이상근</t>
    <phoneticPr fontId="2" type="noConversion"/>
  </si>
  <si>
    <t>061-338-5843</t>
    <phoneticPr fontId="2" type="noConversion"/>
  </si>
  <si>
    <t>세부품명번호 유사물품번호 작성</t>
    <phoneticPr fontId="2" type="noConversion"/>
  </si>
  <si>
    <t>방송 등 2개지구 소규모환경영향평가</t>
    <phoneticPr fontId="2" type="noConversion"/>
  </si>
  <si>
    <t>이의행</t>
    <phoneticPr fontId="2" type="noConversion"/>
  </si>
  <si>
    <t>061-338-5713</t>
    <phoneticPr fontId="2" type="noConversion"/>
  </si>
  <si>
    <t>무인기를 활용한 간척농지 영농현황 조사</t>
  </si>
  <si>
    <t>본사 환경사업처</t>
  </si>
  <si>
    <t>이재황</t>
  </si>
  <si>
    <t>061-338-5846</t>
  </si>
  <si>
    <t>농촌유학 웹드라마 및 홍보영상 제작 송출 용역</t>
  </si>
  <si>
    <t>농어촌자원개발원 도농교류부</t>
  </si>
  <si>
    <t>권순혁</t>
  </si>
  <si>
    <t>031-8084-9522</t>
  </si>
  <si>
    <t>우수 농촌유학센터 인증평가 현장심사 용역</t>
  </si>
  <si>
    <t>농촌관광 체험단 운영</t>
  </si>
  <si>
    <t>문윤정</t>
  </si>
  <si>
    <t>031-8084-9523</t>
  </si>
  <si>
    <t xml:space="preserve">2020년 고등학생 농업농촌분야 진로체험 프로그램 지원사업 </t>
  </si>
  <si>
    <t>농어촌자원개발원 농어촌평가부</t>
  </si>
  <si>
    <t>이은경</t>
  </si>
  <si>
    <t>031-8084-9545</t>
  </si>
  <si>
    <t>농촌융복합산업 시도 시행계획 추진실적 평가기준 마련 연구용역</t>
  </si>
  <si>
    <t>농어촌자원개발원 산업육성부</t>
  </si>
  <si>
    <t>신용호</t>
  </si>
  <si>
    <t>031-8084-9553</t>
  </si>
  <si>
    <t>2020년 농촌재능나눔 캠프 기획, 운영 용역</t>
  </si>
  <si>
    <t>농어촌자원개발원 공동체지원부</t>
  </si>
  <si>
    <t>이기훈</t>
  </si>
  <si>
    <t>031-8084-9565</t>
  </si>
  <si>
    <t>사회적 농업 프로그램 임상심리 효과 실증연구</t>
  </si>
  <si>
    <t>김경동</t>
  </si>
  <si>
    <t>031-8084-9564</t>
  </si>
  <si>
    <t>사회적 농업 소개 자료(책자) 제작 용역</t>
  </si>
  <si>
    <t>안하영</t>
  </si>
  <si>
    <t>031-8084-9573</t>
  </si>
  <si>
    <t>해외 사회적 농업 동향 모니터링 용역</t>
  </si>
  <si>
    <t>전찬국</t>
  </si>
  <si>
    <t>031-8084-9574</t>
  </si>
  <si>
    <t>사회적 농업 온라인 판로 지원</t>
  </si>
  <si>
    <t>도농교류의 날 기념행사 운영</t>
  </si>
  <si>
    <t>2020년 원격교육 콘텐츠 웹표준 변환</t>
    <phoneticPr fontId="2" type="noConversion"/>
  </si>
  <si>
    <t>한국농어촌공사 인재개발원</t>
    <phoneticPr fontId="2" type="noConversion"/>
  </si>
  <si>
    <t>황인철</t>
    <phoneticPr fontId="2" type="noConversion"/>
  </si>
  <si>
    <t>031-420-0715</t>
    <phoneticPr fontId="2" type="noConversion"/>
  </si>
  <si>
    <t xml:space="preserve"> 해외 농지이용 관리제도 조사 및 견학 위탁용역</t>
    <phoneticPr fontId="2" type="noConversion"/>
  </si>
  <si>
    <t>황미숙</t>
    <phoneticPr fontId="2" type="noConversion"/>
  </si>
  <si>
    <t>031-420-0751</t>
    <phoneticPr fontId="2" type="noConversion"/>
  </si>
  <si>
    <t xml:space="preserve"> 농촌융복합활성화 교육 위탁용역</t>
    <phoneticPr fontId="2" type="noConversion"/>
  </si>
  <si>
    <t>박은영</t>
    <phoneticPr fontId="2" type="noConversion"/>
  </si>
  <si>
    <t>031-420-0722</t>
    <phoneticPr fontId="2" type="noConversion"/>
  </si>
  <si>
    <t xml:space="preserve">금강(2)지구 춘포3 경지재정리공사 </t>
  </si>
  <si>
    <t>전라북도</t>
  </si>
  <si>
    <t>토건</t>
  </si>
  <si>
    <t>금강사업단</t>
  </si>
  <si>
    <t>한윤종</t>
  </si>
  <si>
    <t>063-450-9952</t>
  </si>
  <si>
    <t>금강(2)지구 춘포4 경지재정리공사</t>
  </si>
  <si>
    <t>금강(2)지구 옥구2공구 지경3 경지재정리공사 지급자재</t>
    <phoneticPr fontId="2" type="noConversion"/>
  </si>
  <si>
    <t>쇼핑몰</t>
  </si>
  <si>
    <t>메시형울타리</t>
    <phoneticPr fontId="2" type="noConversion"/>
  </si>
  <si>
    <t>2000*1200</t>
  </si>
  <si>
    <t>안전시설</t>
  </si>
  <si>
    <t>김정오</t>
  </si>
  <si>
    <t>063-450-9962</t>
  </si>
  <si>
    <t>알루미늄제교량난간</t>
    <phoneticPr fontId="2" type="noConversion"/>
  </si>
  <si>
    <t>2000*400</t>
  </si>
  <si>
    <t>디자인형울타리</t>
  </si>
  <si>
    <t>사업단 용수관리 시설물 보수</t>
  </si>
  <si>
    <t>유지관리부</t>
  </si>
  <si>
    <t>강의석</t>
  </si>
  <si>
    <t>063)450-9934</t>
  </si>
  <si>
    <t>새만금산업단지 5공구 조성공사</t>
    <phoneticPr fontId="2" type="noConversion"/>
  </si>
  <si>
    <t>새만금산업단지사업단</t>
    <phoneticPr fontId="2" type="noConversion"/>
  </si>
  <si>
    <t>김봉균</t>
    <phoneticPr fontId="2" type="noConversion"/>
  </si>
  <si>
    <t>063-450-9071</t>
    <phoneticPr fontId="2" type="noConversion"/>
  </si>
  <si>
    <t>6공구 매립공사 폐기물처리용역</t>
  </si>
  <si>
    <t>가력회전교차로 도로개선 공사</t>
    <phoneticPr fontId="2" type="noConversion"/>
  </si>
  <si>
    <t>전라북도</t>
    <phoneticPr fontId="2" type="noConversion"/>
  </si>
  <si>
    <t>새만금사업단 유지관리부</t>
    <phoneticPr fontId="2" type="noConversion"/>
  </si>
  <si>
    <t>김진범</t>
    <phoneticPr fontId="2" type="noConversion"/>
  </si>
  <si>
    <t>063-580-5879</t>
    <phoneticPr fontId="2" type="noConversion"/>
  </si>
  <si>
    <t>새만금방조제 쉼터 화장실 전등 자동점멸스위치 보수</t>
  </si>
  <si>
    <t>새만금사업단 시설운영부</t>
  </si>
  <si>
    <t>김주현</t>
  </si>
  <si>
    <t>063-540-5995</t>
  </si>
  <si>
    <t>신시배수갑문 교량 공동구 내 조명등 개선공사</t>
  </si>
  <si>
    <t>이기열</t>
  </si>
  <si>
    <t>063-540-5942</t>
  </si>
  <si>
    <t>국가계약법시행령 제26조 1항 5호</t>
  </si>
  <si>
    <t>신시가력배수갑문 통선문 퇴적물 제거공사</t>
  </si>
  <si>
    <t>김상균</t>
  </si>
  <si>
    <t>063-540-5943</t>
  </si>
  <si>
    <t>신시배수갑문 교각등 및 가로등 보수공사</t>
  </si>
  <si>
    <t>063-540-5964</t>
  </si>
  <si>
    <t>가력배수갑문 정류기 및 축전지 교체</t>
  </si>
  <si>
    <t>063-540-5994</t>
  </si>
  <si>
    <t>새만금 1,2호 방조제 가로등 보수공사</t>
    <phoneticPr fontId="2" type="noConversion"/>
  </si>
  <si>
    <t>신성재</t>
  </si>
  <si>
    <t>가력배수갑문 주변 가로등 보수공사</t>
  </si>
  <si>
    <t>가력선착장 낚시객 단속용 CCTV 및 방송설비 설치</t>
  </si>
  <si>
    <t>가력배수갑문 보수도장 공사</t>
  </si>
  <si>
    <t>전문</t>
  </si>
  <si>
    <t>천권</t>
  </si>
  <si>
    <t>063-540-5990</t>
  </si>
  <si>
    <t>가력 통선문 수중부 아노드 설치</t>
  </si>
  <si>
    <t>소라쉼터 화장실 정화조 FRP 누수 보수공사</t>
  </si>
  <si>
    <t>이상희</t>
  </si>
  <si>
    <t>063-540-5993</t>
  </si>
  <si>
    <t>새만금 농생명용지 1-2공구 조성공사</t>
  </si>
  <si>
    <t>PE직관,단관</t>
  </si>
  <si>
    <t>D400</t>
  </si>
  <si>
    <t>본</t>
  </si>
  <si>
    <t>새만금사업단 공무부</t>
  </si>
  <si>
    <t>소민수</t>
  </si>
  <si>
    <t>063-453-0081</t>
  </si>
  <si>
    <t>철근콘크리트용배수로관</t>
  </si>
  <si>
    <t>1000C</t>
  </si>
  <si>
    <t>배수로</t>
  </si>
  <si>
    <t>조립식암거</t>
  </si>
  <si>
    <t>1.0*1.0</t>
  </si>
  <si>
    <t>M</t>
  </si>
  <si>
    <t>메쉬휀스</t>
  </si>
  <si>
    <t>H2.0*W2.0</t>
  </si>
  <si>
    <t>경간</t>
  </si>
  <si>
    <t>고압블럭</t>
  </si>
  <si>
    <t>2005*250*1000 외</t>
  </si>
  <si>
    <t>㎡</t>
  </si>
  <si>
    <t>가드레일</t>
  </si>
  <si>
    <t>SB2</t>
  </si>
  <si>
    <t>아스콘</t>
  </si>
  <si>
    <t>BB-2,WC-2</t>
  </si>
  <si>
    <t>M/T</t>
  </si>
  <si>
    <t>새만금 농생명용지 1공구 연결교차로 건설공사</t>
  </si>
  <si>
    <t>m</t>
  </si>
  <si>
    <t>미끄럼방지포장</t>
  </si>
  <si>
    <t>T=3㎜</t>
  </si>
  <si>
    <t>가로등</t>
  </si>
  <si>
    <t>-</t>
  </si>
  <si>
    <t>식</t>
  </si>
  <si>
    <t>신호등</t>
  </si>
  <si>
    <t>새만금 농생명용지 7-1공구 조성공사</t>
  </si>
  <si>
    <t>레미콘</t>
  </si>
  <si>
    <t>25-18-8외</t>
  </si>
  <si>
    <t>이우성</t>
  </si>
  <si>
    <t>063-540-5921</t>
  </si>
  <si>
    <t>버터플라이밸브</t>
  </si>
  <si>
    <t>600A,500A</t>
  </si>
  <si>
    <t>기</t>
  </si>
  <si>
    <t>소프트실제수밸브</t>
  </si>
  <si>
    <t>D350등</t>
  </si>
  <si>
    <t>공기밸브</t>
  </si>
  <si>
    <t>D150</t>
  </si>
  <si>
    <t>공기밸브용제수밸브</t>
  </si>
  <si>
    <t xml:space="preserve"> D150</t>
  </si>
  <si>
    <t>공기변실</t>
  </si>
  <si>
    <t>1000A,900A,800A,500A,450A</t>
  </si>
  <si>
    <t>EA</t>
  </si>
  <si>
    <t>이토변실</t>
  </si>
  <si>
    <t>300A,100A</t>
  </si>
  <si>
    <t>시멘트</t>
  </si>
  <si>
    <t>40㎏</t>
  </si>
  <si>
    <t>대</t>
  </si>
  <si>
    <t>기층</t>
  </si>
  <si>
    <r>
      <t>T</t>
    </r>
    <r>
      <rPr>
        <sz val="11"/>
        <rFont val="돋움"/>
        <family val="3"/>
        <charset val="129"/>
      </rPr>
      <t>ON</t>
    </r>
  </si>
  <si>
    <t>아스콘(재생)</t>
  </si>
  <si>
    <t>BB-2기층</t>
  </si>
  <si>
    <t>TON</t>
  </si>
  <si>
    <t>화강석(직선)</t>
  </si>
  <si>
    <t>200*250*1000</t>
  </si>
  <si>
    <t>화강석(곡선)</t>
  </si>
  <si>
    <t>새만금 농생명용지 7-2공구 조성공사</t>
    <phoneticPr fontId="2" type="noConversion"/>
  </si>
  <si>
    <t>㎥</t>
  </si>
  <si>
    <t>새만금 농생명용지 7-2공구 조성공사</t>
  </si>
  <si>
    <t>포</t>
  </si>
  <si>
    <t>새만금 잼버리 1공구 매립공사</t>
  </si>
  <si>
    <t>지반매트</t>
  </si>
  <si>
    <t>10t/m</t>
  </si>
  <si>
    <t>김종철</t>
  </si>
  <si>
    <t>063-581-3228</t>
  </si>
  <si>
    <t>필터매트</t>
  </si>
  <si>
    <t>5t/m</t>
  </si>
  <si>
    <t>새만금 잼버리 2공구 매립공사</t>
  </si>
  <si>
    <t>지반태트</t>
  </si>
  <si>
    <t>새만금 바이오작물시범생산단지 조성공사</t>
  </si>
  <si>
    <t>순환아스콘</t>
  </si>
  <si>
    <t>WC-2</t>
  </si>
  <si>
    <t>포장</t>
  </si>
  <si>
    <t>ton</t>
  </si>
  <si>
    <t>안성</t>
  </si>
  <si>
    <t>063-770-8963</t>
  </si>
  <si>
    <t>BB-2</t>
  </si>
  <si>
    <t xml:space="preserve"> 포장 </t>
  </si>
  <si>
    <t>새만금방수제 만경6공구 건설공사</t>
  </si>
  <si>
    <t>25-18-08등 4종</t>
  </si>
  <si>
    <t>도로경계블록</t>
  </si>
  <si>
    <t>15x15x15x100㎝자연석</t>
  </si>
  <si>
    <t>새만금 녹지대관리 약제 구입</t>
  </si>
  <si>
    <t>새만금사업단 환경관리부</t>
    <phoneticPr fontId="2" type="noConversion"/>
  </si>
  <si>
    <t>서상웅</t>
  </si>
  <si>
    <t>063-540-5982</t>
  </si>
  <si>
    <t>신시가력배수갑문 유압오일탱크 소모품(실리카겔 및 필터) 구매</t>
  </si>
  <si>
    <t>실리카겔 및 필터</t>
  </si>
  <si>
    <t>ELU-0.5kg, 0007 L 003 P, 0060 D 020 BN4HC/-V</t>
  </si>
  <si>
    <t>배수갑문 유지관리</t>
  </si>
  <si>
    <t>실리카겔:447/필터:82</t>
  </si>
  <si>
    <t>봉지/개</t>
  </si>
  <si>
    <t>최규환</t>
  </si>
  <si>
    <t>063-540-5945</t>
  </si>
  <si>
    <t>새만금방조제 및 교량 정밀안전점검 용역</t>
    <phoneticPr fontId="2" type="noConversion"/>
  </si>
  <si>
    <t>이원영</t>
    <phoneticPr fontId="2" type="noConversion"/>
  </si>
  <si>
    <t>063-540-5874</t>
    <phoneticPr fontId="2" type="noConversion"/>
  </si>
  <si>
    <t>영산강Ⅳ지구 무안양수장 지급자재(양흡입벌류트펌프) 제조·구매</t>
    <phoneticPr fontId="2" type="noConversion"/>
  </si>
  <si>
    <t>조달위탁</t>
  </si>
  <si>
    <t>양흡입벌류트펌프</t>
    <phoneticPr fontId="2" type="noConversion"/>
  </si>
  <si>
    <t>800mm, 70.2m</t>
    <phoneticPr fontId="2" type="noConversion"/>
  </si>
  <si>
    <t>기계</t>
    <phoneticPr fontId="2" type="noConversion"/>
  </si>
  <si>
    <t>영산강사업단 시설운영부</t>
    <phoneticPr fontId="2" type="noConversion"/>
  </si>
  <si>
    <t>최규혁</t>
    <phoneticPr fontId="2" type="noConversion"/>
  </si>
  <si>
    <t>061-270-6443</t>
    <phoneticPr fontId="2" type="noConversion"/>
  </si>
  <si>
    <t>영산강Ⅳ지구 현경양수장 지급자재(양흡입벌류트펌프) 제조·구매</t>
    <phoneticPr fontId="2" type="noConversion"/>
  </si>
  <si>
    <t>800mm, 28m</t>
    <phoneticPr fontId="2" type="noConversion"/>
  </si>
  <si>
    <t>영산강Ⅳ지구 무안양수장 지급자재(전동기) 제조·구매</t>
    <phoneticPr fontId="2" type="noConversion"/>
  </si>
  <si>
    <t>삼상농형유도전동기</t>
    <phoneticPr fontId="2" type="noConversion"/>
  </si>
  <si>
    <t>1400kW</t>
    <phoneticPr fontId="2" type="noConversion"/>
  </si>
  <si>
    <t>전기</t>
    <phoneticPr fontId="2" type="noConversion"/>
  </si>
  <si>
    <t>박한석</t>
    <phoneticPr fontId="2" type="noConversion"/>
  </si>
  <si>
    <t>061-270-6448</t>
    <phoneticPr fontId="2" type="noConversion"/>
  </si>
  <si>
    <t>영산강Ⅳ지구 현경양수장 지급자재(전동기) 제조·구매</t>
    <phoneticPr fontId="2" type="noConversion"/>
  </si>
  <si>
    <t>560kW</t>
    <phoneticPr fontId="2" type="noConversion"/>
  </si>
  <si>
    <t>영산강Ⅳ지구 무안양수장 지급자재(유압식볼밸브) 제조·구매</t>
    <phoneticPr fontId="2" type="noConversion"/>
  </si>
  <si>
    <t>볼밸브</t>
    <phoneticPr fontId="2" type="noConversion"/>
  </si>
  <si>
    <t>800mm, 10K, 유압식</t>
    <phoneticPr fontId="2" type="noConversion"/>
  </si>
  <si>
    <t>영산강Ⅳ지구 현경양수장 지급자재(유압식볼밸브) 제조·구매</t>
    <phoneticPr fontId="2" type="noConversion"/>
  </si>
  <si>
    <t>영산강Ⅳ지구 무안양수장 지급자재(버터플라이밸브) 제조·구매</t>
    <phoneticPr fontId="2" type="noConversion"/>
  </si>
  <si>
    <t>버터플라이밸브</t>
    <phoneticPr fontId="2" type="noConversion"/>
  </si>
  <si>
    <t>800mm, 10K, 전동식</t>
    <phoneticPr fontId="2" type="noConversion"/>
  </si>
  <si>
    <t>영산강Ⅳ지구 현경양수장 지급자재(버터플라이밸브) 제조·구매</t>
    <phoneticPr fontId="2" type="noConversion"/>
  </si>
  <si>
    <t>영산강Ⅳ지구 무안양수장 지급자재(신축관이음) 제조·구매</t>
    <phoneticPr fontId="2" type="noConversion"/>
  </si>
  <si>
    <t xml:space="preserve">신축관이음 </t>
    <phoneticPr fontId="2" type="noConversion"/>
  </si>
  <si>
    <t>800mm, 10K</t>
    <phoneticPr fontId="2" type="noConversion"/>
  </si>
  <si>
    <t>영산강Ⅳ지구 현경양수장 지급자재(신축관이음) 제조·구매</t>
    <phoneticPr fontId="2" type="noConversion"/>
  </si>
  <si>
    <t>영산강Ⅳ지구 무안양수장 지급자재(폐쇄형배전반) 제조·구매</t>
    <phoneticPr fontId="2" type="noConversion"/>
  </si>
  <si>
    <t>폐쇄형배전반</t>
    <phoneticPr fontId="2" type="noConversion"/>
  </si>
  <si>
    <t>-</t>
    <phoneticPr fontId="2" type="noConversion"/>
  </si>
  <si>
    <t>대단위농업개발사업 영산강4지구 3-1공구</t>
    <phoneticPr fontId="2" type="noConversion"/>
  </si>
  <si>
    <t>레미콘</t>
    <phoneticPr fontId="19" type="noConversion"/>
  </si>
  <si>
    <t>25-18-08</t>
  </si>
  <si>
    <t>용수관로 토목공사</t>
    <phoneticPr fontId="2" type="noConversion"/>
  </si>
  <si>
    <t>영산강사업단 공무부</t>
    <phoneticPr fontId="2" type="noConversion"/>
  </si>
  <si>
    <t>이종우</t>
    <phoneticPr fontId="2" type="noConversion"/>
  </si>
  <si>
    <t>061-270-6479</t>
    <phoneticPr fontId="2" type="noConversion"/>
  </si>
  <si>
    <t>철근</t>
    <phoneticPr fontId="19" type="noConversion"/>
  </si>
  <si>
    <t>D16-35㎜</t>
  </si>
  <si>
    <t>ton</t>
    <phoneticPr fontId="19" type="noConversion"/>
  </si>
  <si>
    <t>BFV</t>
    <phoneticPr fontId="19" type="noConversion"/>
  </si>
  <si>
    <t>φ400mm</t>
  </si>
  <si>
    <t>대</t>
    <phoneticPr fontId="19" type="noConversion"/>
  </si>
  <si>
    <t>GRP 직관</t>
    <phoneticPr fontId="19" type="noConversion"/>
  </si>
  <si>
    <t>450A, L=9.0m</t>
  </si>
  <si>
    <t>본</t>
    <phoneticPr fontId="19" type="noConversion"/>
  </si>
  <si>
    <t>PE 직관</t>
    <phoneticPr fontId="19" type="noConversion"/>
  </si>
  <si>
    <t>560A, L=9.0m</t>
  </si>
  <si>
    <t>급속공기밸브</t>
    <phoneticPr fontId="19" type="noConversion"/>
  </si>
  <si>
    <t>φ150㎜</t>
  </si>
  <si>
    <t>도복장강관</t>
    <phoneticPr fontId="19" type="noConversion"/>
  </si>
  <si>
    <t>D1800㎜,l=6.1m</t>
  </si>
  <si>
    <t>밸브실 덮개</t>
    <phoneticPr fontId="19" type="noConversion"/>
  </si>
  <si>
    <t>950A</t>
  </si>
  <si>
    <t>EA</t>
    <phoneticPr fontId="19" type="noConversion"/>
  </si>
  <si>
    <t>소프트실 제수밸브</t>
    <phoneticPr fontId="19" type="noConversion"/>
  </si>
  <si>
    <t>스루스밸브</t>
    <phoneticPr fontId="19" type="noConversion"/>
  </si>
  <si>
    <t>φ400㎜</t>
  </si>
  <si>
    <t>스핀들보호관</t>
    <phoneticPr fontId="19" type="noConversion"/>
  </si>
  <si>
    <t>D200, L=1.5m</t>
  </si>
  <si>
    <t>신축관</t>
    <phoneticPr fontId="19" type="noConversion"/>
  </si>
  <si>
    <t>φ2200㎜</t>
  </si>
  <si>
    <t>양면 소프트실 제수밸브</t>
    <phoneticPr fontId="19" type="noConversion"/>
  </si>
  <si>
    <t>이토밸브실</t>
    <phoneticPr fontId="19" type="noConversion"/>
  </si>
  <si>
    <t>WFN-150A</t>
  </si>
  <si>
    <t>조</t>
    <phoneticPr fontId="19" type="noConversion"/>
  </si>
  <si>
    <t>주철관 직관</t>
    <phoneticPr fontId="19" type="noConversion"/>
  </si>
  <si>
    <t>350A, L=6.0m</t>
  </si>
  <si>
    <t>추진관</t>
    <phoneticPr fontId="19" type="noConversion"/>
  </si>
  <si>
    <t>D1100㎜,l=6.0m</t>
  </si>
  <si>
    <t>통합밸브실</t>
    <phoneticPr fontId="19" type="noConversion"/>
  </si>
  <si>
    <t>WFB-900B</t>
  </si>
  <si>
    <t>플랩밸브</t>
    <phoneticPr fontId="19" type="noConversion"/>
  </si>
  <si>
    <t>φ450㎜</t>
  </si>
  <si>
    <t>공기밸브실</t>
    <phoneticPr fontId="19" type="noConversion"/>
  </si>
  <si>
    <t>D700, L=0.5m</t>
    <phoneticPr fontId="2" type="noConversion"/>
  </si>
  <si>
    <t>통로관</t>
    <phoneticPr fontId="19" type="noConversion"/>
  </si>
  <si>
    <t>WFA-2200B</t>
    <phoneticPr fontId="2" type="noConversion"/>
  </si>
  <si>
    <t>대단위농업개발사업 영산강4지구 4-1공구</t>
    <phoneticPr fontId="2" type="noConversion"/>
  </si>
  <si>
    <t>레미콘</t>
    <phoneticPr fontId="2" type="noConversion"/>
  </si>
  <si>
    <t>40-16-08</t>
    <phoneticPr fontId="21" type="noConversion"/>
  </si>
  <si>
    <t>㎥</t>
    <phoneticPr fontId="2" type="noConversion"/>
  </si>
  <si>
    <t>철근</t>
    <phoneticPr fontId="2" type="noConversion"/>
  </si>
  <si>
    <t>D10㎜</t>
  </si>
  <si>
    <t>ton</t>
    <phoneticPr fontId="2" type="noConversion"/>
  </si>
  <si>
    <t>흄관</t>
    <phoneticPr fontId="2" type="noConversion"/>
  </si>
  <si>
    <t>D1000㎜</t>
    <phoneticPr fontId="2" type="noConversion"/>
  </si>
  <si>
    <t>본</t>
    <phoneticPr fontId="2" type="noConversion"/>
  </si>
  <si>
    <t>랙크바 일체식 분수문</t>
    <phoneticPr fontId="2" type="noConversion"/>
  </si>
  <si>
    <t>600용,권양기,랙크바포함</t>
  </si>
  <si>
    <t>조</t>
    <phoneticPr fontId="2" type="noConversion"/>
  </si>
  <si>
    <t>홍보지구(소성) 재해보수 유지관리공사</t>
    <phoneticPr fontId="2" type="noConversion"/>
  </si>
  <si>
    <t>충청남도</t>
  </si>
  <si>
    <t>천수만사업단 유지관리부</t>
    <phoneticPr fontId="2" type="noConversion"/>
  </si>
  <si>
    <t>전완진</t>
    <phoneticPr fontId="2" type="noConversion"/>
  </si>
  <si>
    <t>041-630-5845</t>
    <phoneticPr fontId="2" type="noConversion"/>
  </si>
  <si>
    <t>간월지구 기계화경작로 확포장사업</t>
    <phoneticPr fontId="2" type="noConversion"/>
  </si>
  <si>
    <t>천수만사업단 유지관리부</t>
  </si>
  <si>
    <t>전완진</t>
  </si>
  <si>
    <t>041-630-5845</t>
  </si>
  <si>
    <t>간월지구 기계화경작로 확포장사업</t>
  </si>
  <si>
    <t>25-21-08</t>
    <phoneticPr fontId="2" type="noConversion"/>
  </si>
  <si>
    <t>토목</t>
    <phoneticPr fontId="2" type="noConversion"/>
  </si>
  <si>
    <t>홍보지구 천북공구 토목공사</t>
  </si>
  <si>
    <t>유리섬유복합관</t>
  </si>
  <si>
    <t>D1650, 9m</t>
  </si>
  <si>
    <t>용수로</t>
  </si>
  <si>
    <t>천수만사업단 공무부</t>
  </si>
  <si>
    <t>김경용</t>
  </si>
  <si>
    <t>041-630-5827</t>
  </si>
  <si>
    <t>D1650, 6m</t>
  </si>
  <si>
    <t>홍보지구 은하공구 토목공사</t>
  </si>
  <si>
    <t>D1200, 9m</t>
  </si>
  <si>
    <t>D1200, 6m</t>
  </si>
  <si>
    <t>D700, 9m</t>
  </si>
  <si>
    <t>D700, 6m</t>
  </si>
  <si>
    <t>서산3공구 건설폐기물 처리용역</t>
    <phoneticPr fontId="2" type="noConversion"/>
  </si>
  <si>
    <t>천수만사업단 시설운영부</t>
    <phoneticPr fontId="2" type="noConversion"/>
  </si>
  <si>
    <t>양준석</t>
    <phoneticPr fontId="2" type="noConversion"/>
  </si>
  <si>
    <t>041-630-5858</t>
    <phoneticPr fontId="2" type="noConversion"/>
  </si>
  <si>
    <t>화옹지구 대단위농업개발사업 8공구 토목공사</t>
  </si>
  <si>
    <t>BFV(수직2상식,전동식)</t>
    <phoneticPr fontId="2" type="noConversion"/>
  </si>
  <si>
    <t>φ400mm(싱글)</t>
  </si>
  <si>
    <t>구조물</t>
  </si>
  <si>
    <t>화안사업단</t>
    <phoneticPr fontId="2" type="noConversion"/>
  </si>
  <si>
    <t>고한구</t>
    <phoneticPr fontId="2" type="noConversion"/>
  </si>
  <si>
    <t>031-351-5843</t>
    <phoneticPr fontId="2" type="noConversion"/>
  </si>
  <si>
    <t>식생환경블록</t>
    <phoneticPr fontId="2" type="noConversion"/>
  </si>
  <si>
    <t>1000*1000*150</t>
  </si>
  <si>
    <t>화옹지구 대단위농업개발사업 5공구 토목공사</t>
  </si>
  <si>
    <t>강관직관(B종)</t>
  </si>
  <si>
    <t>700mm,l=12m</t>
  </si>
  <si>
    <t>화안사업단</t>
  </si>
  <si>
    <t>최인규</t>
  </si>
  <si>
    <t>031-357-4904</t>
  </si>
  <si>
    <t>PE직관(PE100,SDR26)</t>
  </si>
  <si>
    <t>D400㎜,l=12m</t>
  </si>
  <si>
    <t>D600㎜,l=12m</t>
  </si>
  <si>
    <t>이중벽PE관</t>
    <phoneticPr fontId="2" type="noConversion"/>
  </si>
  <si>
    <t>200㎜</t>
  </si>
  <si>
    <t>모래</t>
  </si>
  <si>
    <t>휠타매트</t>
    <phoneticPr fontId="2" type="noConversion"/>
  </si>
  <si>
    <t>T-3</t>
  </si>
  <si>
    <t>콘크리트블록</t>
  </si>
  <si>
    <t>일체식분수문</t>
  </si>
  <si>
    <t>1.0*0.6*1련</t>
  </si>
  <si>
    <t>조</t>
  </si>
  <si>
    <t>권양기식수문</t>
    <phoneticPr fontId="2" type="noConversion"/>
  </si>
  <si>
    <t>1.5*1.0*1련</t>
  </si>
  <si>
    <t>초음파유량계</t>
  </si>
  <si>
    <t xml:space="preserve">대 </t>
  </si>
  <si>
    <t>버터플라이밸브(수동이상식)</t>
  </si>
  <si>
    <t>350A</t>
  </si>
  <si>
    <t>버터플라이밸브(전동이상식,수직,Double)</t>
  </si>
  <si>
    <t>700A</t>
  </si>
  <si>
    <t>신축관(밸브접합관)</t>
  </si>
  <si>
    <t xml:space="preserve"> φ700㎜ </t>
  </si>
  <si>
    <t xml:space="preserve"> 본 </t>
  </si>
  <si>
    <t>화옹지구 대단위농업개발사업 4공구(에코팜랜드) 토목공사</t>
    <phoneticPr fontId="2" type="noConversion"/>
  </si>
  <si>
    <t>25-40-15</t>
    <phoneticPr fontId="2" type="noConversion"/>
  </si>
  <si>
    <t>교량</t>
    <phoneticPr fontId="2" type="noConversion"/>
  </si>
  <si>
    <t>M3</t>
    <phoneticPr fontId="2" type="noConversion"/>
  </si>
  <si>
    <t>박주홍</t>
    <phoneticPr fontId="2" type="noConversion"/>
  </si>
  <si>
    <t>031-355-5196</t>
    <phoneticPr fontId="2" type="noConversion"/>
  </si>
  <si>
    <t>화옹지구 대단위농업개발사업 4공구(에코팜랜드) 토목공사</t>
  </si>
  <si>
    <t>25-35-15</t>
    <phoneticPr fontId="2" type="noConversion"/>
  </si>
  <si>
    <t>25-24-15</t>
    <phoneticPr fontId="2" type="noConversion"/>
  </si>
  <si>
    <t>25-18-08</t>
    <phoneticPr fontId="2" type="noConversion"/>
  </si>
  <si>
    <t>25-16-08</t>
    <phoneticPr fontId="2" type="noConversion"/>
  </si>
  <si>
    <t>D13</t>
    <phoneticPr fontId="2" type="noConversion"/>
  </si>
  <si>
    <t>D16~35</t>
    <phoneticPr fontId="2" type="noConversion"/>
  </si>
  <si>
    <t>HD13</t>
    <phoneticPr fontId="2" type="noConversion"/>
  </si>
  <si>
    <t>HD13~35</t>
    <phoneticPr fontId="2" type="noConversion"/>
  </si>
  <si>
    <t xml:space="preserve"> 흄관(V.R관)일반관 </t>
  </si>
  <si>
    <t xml:space="preserve"> D1000mm </t>
  </si>
  <si>
    <t>횡배수관</t>
  </si>
  <si>
    <t xml:space="preserve"> 철개(뚜껑)</t>
  </si>
  <si>
    <t xml:space="preserve"> φ648mm(보도용)</t>
  </si>
  <si>
    <t>상수</t>
  </si>
  <si>
    <t xml:space="preserve"> PE 직관(PE100,SDR17,PN10) </t>
  </si>
  <si>
    <t xml:space="preserve"> 160A, L=9m </t>
  </si>
  <si>
    <t>상수</t>
    <phoneticPr fontId="2" type="noConversion"/>
  </si>
  <si>
    <t xml:space="preserve"> 225A, L=9m </t>
  </si>
  <si>
    <t xml:space="preserve"> 280A, L=6m </t>
  </si>
  <si>
    <t xml:space="preserve"> 280A, L=9m </t>
  </si>
  <si>
    <t xml:space="preserve"> 315A, L=9m </t>
  </si>
  <si>
    <t>평창1지구 농업에너지이용효율화사업 냉난방설비 설치공사</t>
    <phoneticPr fontId="2" type="noConversion"/>
  </si>
  <si>
    <t>강원도</t>
    <phoneticPr fontId="2" type="noConversion"/>
  </si>
  <si>
    <t>강원지역본부 기전기술부</t>
    <phoneticPr fontId="2" type="noConversion"/>
  </si>
  <si>
    <t>김창섭</t>
    <phoneticPr fontId="2" type="noConversion"/>
  </si>
  <si>
    <t>033-240-9681</t>
    <phoneticPr fontId="2" type="noConversion"/>
  </si>
  <si>
    <t>태극권역 고드래미 짚라인체험시설 설치공사</t>
  </si>
  <si>
    <t>강원지역본부 홍천춘천지사 지역개발부</t>
  </si>
  <si>
    <t>김남영</t>
  </si>
  <si>
    <t>033-430-9565</t>
  </si>
  <si>
    <t>자운3리 산림휴양치유마을사업 토목건축공사</t>
  </si>
  <si>
    <t>최민재</t>
  </si>
  <si>
    <t>033-430-9538</t>
  </si>
  <si>
    <t xml:space="preserve">횡성군 지방비지원 유지관리공사 </t>
  </si>
  <si>
    <t>강원지역본부 홍천춘천지사 수자원관리부</t>
  </si>
  <si>
    <t>권혁찬</t>
  </si>
  <si>
    <t>033-430-9524</t>
  </si>
  <si>
    <t>가뭄대비 농업용 암반관정개발공사</t>
  </si>
  <si>
    <t>기타</t>
  </si>
  <si>
    <t>강원지역본부 지하수지질부</t>
  </si>
  <si>
    <t>김창하</t>
  </si>
  <si>
    <t>033-240-9692</t>
  </si>
  <si>
    <t>학사평 BH-4호공 이용시설 설치공사</t>
  </si>
  <si>
    <t>최승남</t>
  </si>
  <si>
    <t>033-240-9658</t>
  </si>
  <si>
    <t>학사평 BH-4호공 전기공사</t>
  </si>
  <si>
    <t xml:space="preserve">고토지구 염지하수 부존성조사를 위한 암반층 시추공사 </t>
  </si>
  <si>
    <t>유지혜</t>
  </si>
  <si>
    <t>033-240-9697</t>
  </si>
  <si>
    <t>임계면 농촌중심지활성화사업 토목건축공사</t>
  </si>
  <si>
    <t>강원지역본부 원주지사 평창지부</t>
  </si>
  <si>
    <t>고진영</t>
  </si>
  <si>
    <t>033-335-9522</t>
  </si>
  <si>
    <t>임계면 농촌중심지활성화사업 전기공사</t>
  </si>
  <si>
    <t>임계면 농촌중심지활성화사업 통신공사</t>
  </si>
  <si>
    <t>033-335-9523</t>
  </si>
  <si>
    <t>임계면 농촌중심지활성화사업 소방공사</t>
  </si>
  <si>
    <t>033-335-9524</t>
  </si>
  <si>
    <t>봉정리 마을만들기사업 마을무선방송시스템 구축공사</t>
  </si>
  <si>
    <t>장민성</t>
  </si>
  <si>
    <t>033-335-9517</t>
  </si>
  <si>
    <t>동막4리 마을만들기사업 토목건축공사</t>
    <phoneticPr fontId="2" type="noConversion"/>
  </si>
  <si>
    <t>강원지역본부 강릉지사 지역개발부</t>
    <phoneticPr fontId="2" type="noConversion"/>
  </si>
  <si>
    <t>이민주</t>
    <phoneticPr fontId="2" type="noConversion"/>
  </si>
  <si>
    <t>033-650-3260</t>
    <phoneticPr fontId="2" type="noConversion"/>
  </si>
  <si>
    <t>동막4리 마을만들기사업 전기공사</t>
    <phoneticPr fontId="2" type="noConversion"/>
  </si>
  <si>
    <t>강릉농어촌생활용수개발사업(사천) 토목공사</t>
  </si>
  <si>
    <t>강원지역본부 강릉지사 지역개발부</t>
  </si>
  <si>
    <t>김진훈</t>
  </si>
  <si>
    <t>033-650-3252</t>
  </si>
  <si>
    <t>강릉농어촌생활용수개발사업(사천) 전기공사</t>
  </si>
  <si>
    <t>강원지역본부 강릉지사 수자원관리부</t>
  </si>
  <si>
    <t>소순배</t>
  </si>
  <si>
    <t>033-650-3271</t>
  </si>
  <si>
    <t>근덕면 농촌중심지 전기통신공사</t>
  </si>
  <si>
    <t>전종필</t>
  </si>
  <si>
    <t>033-650-3251</t>
  </si>
  <si>
    <t>근덕면 농촌중심지 소방공사</t>
  </si>
  <si>
    <t>강릉시 송암리 마을만들기 건축공사</t>
  </si>
  <si>
    <t>강릉시 송암리 마을만들기 전기공사</t>
  </si>
  <si>
    <t>강원지구 농업용수관리자동화사업 기계공사</t>
    <phoneticPr fontId="2" type="noConversion"/>
  </si>
  <si>
    <t>수문권양기</t>
    <phoneticPr fontId="2" type="noConversion"/>
  </si>
  <si>
    <t>1~3ton, 4~6ton, 단동, 연동</t>
    <phoneticPr fontId="2" type="noConversion"/>
  </si>
  <si>
    <t>수문권양</t>
    <phoneticPr fontId="2" type="noConversion"/>
  </si>
  <si>
    <t>임현진</t>
    <phoneticPr fontId="2" type="noConversion"/>
  </si>
  <si>
    <t>033-240-9642</t>
    <phoneticPr fontId="2" type="noConversion"/>
  </si>
  <si>
    <t>화곡지구 다목적농촌용수개발사업 기계자재 구매</t>
    <phoneticPr fontId="2" type="noConversion"/>
  </si>
  <si>
    <t>밸브</t>
    <phoneticPr fontId="2" type="noConversion"/>
  </si>
  <si>
    <t>전동식접형변외</t>
    <phoneticPr fontId="2" type="noConversion"/>
  </si>
  <si>
    <t>밸브설치</t>
    <phoneticPr fontId="2" type="noConversion"/>
  </si>
  <si>
    <t>김종복</t>
    <phoneticPr fontId="2" type="noConversion"/>
  </si>
  <si>
    <t>033-240-9683</t>
    <phoneticPr fontId="2" type="noConversion"/>
  </si>
  <si>
    <t>손정지구 다목적농촌용수개발사업 기계자재 구매</t>
    <phoneticPr fontId="2" type="noConversion"/>
  </si>
  <si>
    <t>수중모터펌프</t>
    <phoneticPr fontId="2" type="noConversion"/>
  </si>
  <si>
    <t>펌프설치</t>
    <phoneticPr fontId="2" type="noConversion"/>
  </si>
  <si>
    <t>가진리 밭가뭄대비종합대책사업 (도로 볼라드)</t>
  </si>
  <si>
    <t>미정</t>
  </si>
  <si>
    <t>U형 볼라드</t>
  </si>
  <si>
    <t>1500mm*800mm</t>
  </si>
  <si>
    <t>안전</t>
  </si>
  <si>
    <t>개</t>
  </si>
  <si>
    <t>강원지역본부 영북지사 지역개발부</t>
  </si>
  <si>
    <t>오상배</t>
  </si>
  <si>
    <t>033-630-0137</t>
  </si>
  <si>
    <t>관우양수장 및 청양배수장 안전시설 설치</t>
  </si>
  <si>
    <t>메쉬휀스 및 가드레일</t>
  </si>
  <si>
    <t>강원지역본부 철원지사 수자원관리부</t>
  </si>
  <si>
    <t>하갈지구 수리시설개보수사업 세부설계 용역</t>
    <phoneticPr fontId="2" type="noConversion"/>
  </si>
  <si>
    <t>강원지역본부 사업계획부</t>
    <phoneticPr fontId="2" type="noConversion"/>
  </si>
  <si>
    <t>김성수</t>
    <phoneticPr fontId="2" type="noConversion"/>
  </si>
  <si>
    <t>033-240-9631</t>
    <phoneticPr fontId="2" type="noConversion"/>
  </si>
  <si>
    <t>조연지구 대구획경지정리사업 지형측량 용역</t>
    <phoneticPr fontId="2" type="noConversion"/>
  </si>
  <si>
    <t>지역특화 임대형 스마트팜조성사업 기본계획 및 실시설계 용역</t>
    <phoneticPr fontId="2" type="noConversion"/>
  </si>
  <si>
    <t>홍천군 동면 기초생활거점사업 경관형성계획</t>
    <phoneticPr fontId="2" type="noConversion"/>
  </si>
  <si>
    <t>홍천군 북방면 기초생활거점사업 경관형성계획</t>
    <phoneticPr fontId="2" type="noConversion"/>
  </si>
  <si>
    <t>정선군 남면 기초생활거점사업 경관형성계획</t>
    <phoneticPr fontId="2" type="noConversion"/>
  </si>
  <si>
    <t>장사항 어촌뉴딜300사업 실시설계</t>
    <phoneticPr fontId="2" type="noConversion"/>
  </si>
  <si>
    <t>후진항광진항 어촌뉴딜300사업 실시설계</t>
    <phoneticPr fontId="2" type="noConversion"/>
  </si>
  <si>
    <t>정신 외 1지구 농촌지하수 현황조사 및 수리수질조사 용역</t>
  </si>
  <si>
    <t>고토지구 염지하수 부존성조사를 위한 충적층 지층조사 용역</t>
  </si>
  <si>
    <t>고단1리 마을만들기사업 세부설계용역</t>
    <phoneticPr fontId="2" type="noConversion"/>
  </si>
  <si>
    <t>고단1리 마을만들기사업 지역역량강화용역</t>
    <phoneticPr fontId="2" type="noConversion"/>
  </si>
  <si>
    <t>강릉농어촌생활용수개발사업(사천) 폐기물처리용역</t>
  </si>
  <si>
    <t>강릉농어촌생활용수개발사업(사천) GIS DB구축용역</t>
  </si>
  <si>
    <t>68해일 신촌마을 농어촌취약지역 생활여건개조사업 세부설계</t>
  </si>
  <si>
    <t>사천리 마을만들기사업 세부설계</t>
  </si>
  <si>
    <t>반암항 어촌뉴딜300사업 지역역량강화사업</t>
  </si>
  <si>
    <t>강원지역본부 원주지사 지역개발부</t>
  </si>
  <si>
    <t>고동철</t>
  </si>
  <si>
    <t>033-630-0143</t>
  </si>
  <si>
    <t>대관지구 농업용 지하수개발사업</t>
  </si>
  <si>
    <t>경기지역본부 지하수지질부</t>
  </si>
  <si>
    <t>조병훈</t>
  </si>
  <si>
    <t>031-250-3613</t>
  </si>
  <si>
    <t>국가계약법 시행령 제26조 제1항 제5호 가목</t>
  </si>
  <si>
    <t>장호원지구 수리시설정비사업 토목공사</t>
  </si>
  <si>
    <t>경기지역본부 여주이천지사 지역개발부</t>
  </si>
  <si>
    <t>이대희</t>
  </si>
  <si>
    <t>031-887-7510</t>
  </si>
  <si>
    <t>부사지구 수리시설정비사업 토목공사</t>
  </si>
  <si>
    <t>가남 태평문화공원 조성사업 건축(토목,조경,기계 포함)공사</t>
  </si>
  <si>
    <t>임이수</t>
  </si>
  <si>
    <t>031-887-7524</t>
  </si>
  <si>
    <t>가남 태평문화공원 조성사업 전기공사</t>
  </si>
  <si>
    <t>가남 태평문화공원 조성사업 통신공사</t>
  </si>
  <si>
    <t>가남 태평문화공원 조성사업 소방공사</t>
  </si>
  <si>
    <t>TM/TC시스템 NVR 및 CCTV 교체공사</t>
  </si>
  <si>
    <t>경기지역본부 여주이천지사 수자원관리부</t>
  </si>
  <si>
    <t>윤숭녕</t>
  </si>
  <si>
    <t>031-887-7531</t>
  </si>
  <si>
    <t>양배수장 노후 옥외등 교체공사</t>
  </si>
  <si>
    <t>국가계약법시행령 제26조 제1항 제5호 가목</t>
  </si>
  <si>
    <t>이천지소 구역 소규모보수공사</t>
  </si>
  <si>
    <t>이성주</t>
  </si>
  <si>
    <t>031-887-7576</t>
  </si>
  <si>
    <t xml:space="preserve">입북지구 수리시설정비사업 </t>
  </si>
  <si>
    <t>경기지역본부 화성수원지사 지역개발부</t>
  </si>
  <si>
    <t>서영천</t>
  </si>
  <si>
    <t>031-240-4850</t>
  </si>
  <si>
    <t xml:space="preserve">하상지구 수리시설정비사업 </t>
  </si>
  <si>
    <t>연천2지역 용배수로 소규모공사</t>
  </si>
  <si>
    <t>한국농어촌공사 연천포천가평지사</t>
  </si>
  <si>
    <t>윤건호</t>
  </si>
  <si>
    <t>031-860-8910</t>
  </si>
  <si>
    <t>포천지역 용배수로 소규모공사</t>
  </si>
  <si>
    <t>반정지구 영농한해 특별대책지원사업 기계공사</t>
  </si>
  <si>
    <t>신동혁</t>
  </si>
  <si>
    <t>031-860-8947</t>
  </si>
  <si>
    <t>국가계약법 시행령 제26조 제1항 제6호 가목</t>
  </si>
  <si>
    <t>화진지구 영농한해 특별대책지원사업 토목공사</t>
  </si>
  <si>
    <t>국가계약법 시행령 제26조 제1항 제8호 가목</t>
  </si>
  <si>
    <t>강화(옥림,용정) 하수관로 정비공사</t>
  </si>
  <si>
    <t>인천광역시</t>
  </si>
  <si>
    <t>경기지역본수 강화옹진지사 지역개발부</t>
  </si>
  <si>
    <t>김종만</t>
  </si>
  <si>
    <t>032-930-2523</t>
  </si>
  <si>
    <t>강화(옥림,용정) 하수관로 정비공사 전기공사</t>
  </si>
  <si>
    <t>외포 소규모 공공하수처리시설 설치사업 전기공사</t>
  </si>
  <si>
    <t>강종구</t>
  </si>
  <si>
    <t>032-930-2526</t>
  </si>
  <si>
    <t>2020년 안전대책시설 설치공사</t>
  </si>
  <si>
    <t>강화옹진지사 수자원관리부</t>
  </si>
  <si>
    <t>안병준</t>
  </si>
  <si>
    <t>032-930-2545</t>
  </si>
  <si>
    <t>강남지소 유지관리추가공사</t>
  </si>
  <si>
    <t>강서지소 유지관리추가공사</t>
  </si>
  <si>
    <t>고려저수지 수질오염방지사업</t>
  </si>
  <si>
    <t>이성원</t>
  </si>
  <si>
    <t>032-930-2543</t>
  </si>
  <si>
    <t>김포지사 관내 용배수로 보수공사</t>
  </si>
  <si>
    <t>경기지역본부 김포지사 수자원관리부</t>
  </si>
  <si>
    <t>최경환</t>
  </si>
  <si>
    <t>031-980-8140</t>
  </si>
  <si>
    <t>현덕안중지구 기계화경작로 확포장사업</t>
  </si>
  <si>
    <t>경기지역본부 평택지사 지역개발부</t>
  </si>
  <si>
    <t>이숙영</t>
  </si>
  <si>
    <t>031-680-5657</t>
  </si>
  <si>
    <t>한산지구 배수개선사업</t>
  </si>
  <si>
    <t>김동목</t>
  </si>
  <si>
    <t>031-680-5612</t>
  </si>
  <si>
    <t>죽산면 맑은물 푸른농촌가꾸기 토목조경공사</t>
  </si>
  <si>
    <t>경기지역본부 안성지사</t>
  </si>
  <si>
    <t>진미선</t>
  </si>
  <si>
    <t>031-678-3581</t>
  </si>
  <si>
    <t>덕산지구 수리시설정비사업 시설공사</t>
  </si>
  <si>
    <t>김봉수</t>
  </si>
  <si>
    <t>031-678-3580</t>
  </si>
  <si>
    <t>신기지구 수리시설정비사업 시설공사</t>
  </si>
  <si>
    <t>신령2지구 수리시설정비사업 토목공사</t>
  </si>
  <si>
    <t>홍순빈</t>
  </si>
  <si>
    <t>031-678-3572</t>
  </si>
  <si>
    <t xml:space="preserve">장호원지구 수리시설정비사업 </t>
  </si>
  <si>
    <t>철근콘크리트벤치플룸관</t>
  </si>
  <si>
    <t>600×600</t>
  </si>
  <si>
    <t>800×700</t>
  </si>
  <si>
    <t>부사지구 수리시설정비사업</t>
  </si>
  <si>
    <t xml:space="preserve">퇴촌면 농촌중심지활성화사업 </t>
  </si>
  <si>
    <t>투수콘크리트</t>
  </si>
  <si>
    <t>180mpa</t>
  </si>
  <si>
    <t>m3</t>
  </si>
  <si>
    <t>한국농어촌공사 양평광주서울지사 지역개발부</t>
    <phoneticPr fontId="2" type="noConversion"/>
  </si>
  <si>
    <t>박휘정</t>
  </si>
  <si>
    <t>031-770-8075</t>
  </si>
  <si>
    <t>용배수로관</t>
  </si>
  <si>
    <t>3.0X1.5</t>
  </si>
  <si>
    <t>철근콘크리트벤취플륨관</t>
  </si>
  <si>
    <t>0.5x0.5</t>
  </si>
  <si>
    <t>고궁지구 수리시설개보수사업</t>
  </si>
  <si>
    <t>보강수로관</t>
  </si>
  <si>
    <t>500x500</t>
  </si>
  <si>
    <t>개보수</t>
  </si>
  <si>
    <t>경기지역본부 연천포천가평지사 지역개발부</t>
    <phoneticPr fontId="2" type="noConversion"/>
  </si>
  <si>
    <t>김성주</t>
  </si>
  <si>
    <t>031-860-8944</t>
  </si>
  <si>
    <t>금파지구 수리시설개보수사업(레미콘)</t>
  </si>
  <si>
    <t>- 25-27-150
- 25-18-150</t>
  </si>
  <si>
    <t>경기지역본부 파주지사 지역개발부</t>
  </si>
  <si>
    <t>김동환</t>
  </si>
  <si>
    <t>031-950-3241</t>
  </si>
  <si>
    <t>금파지구 수리시설개보수사업(철근)</t>
  </si>
  <si>
    <t xml:space="preserve">철근또는강철봉 </t>
  </si>
  <si>
    <t>- H13~H29</t>
  </si>
  <si>
    <t>금파지구 수리시설개보수사업(펌프)</t>
  </si>
  <si>
    <t>사류펌프</t>
  </si>
  <si>
    <t>- D700*90kW*12P
- D300*75kW*4P</t>
  </si>
  <si>
    <t>기계</t>
  </si>
  <si>
    <t>금파지구 수리시설개보수사업(밸브)</t>
  </si>
  <si>
    <t>- D700*10kgf/cm2
- D300*10kgf/cm2</t>
  </si>
  <si>
    <t>금파지구 수리시설개보수사업(제진기)</t>
  </si>
  <si>
    <t xml:space="preserve">제진기 </t>
  </si>
  <si>
    <t>- 자동제진기(로터리식)</t>
  </si>
  <si>
    <t>금파지구 수리시설개보수사업(변압기)</t>
  </si>
  <si>
    <t>배전용변압기</t>
  </si>
  <si>
    <t>- 고효율 몰드변압기(3.3kV/480V이하)</t>
  </si>
  <si>
    <t>금파지구 수리시설개보수사업(수배전반)</t>
  </si>
  <si>
    <t xml:space="preserve">폐쇄형배전반 </t>
  </si>
  <si>
    <t>- 배전반 7면, 현장조작반 4면</t>
  </si>
  <si>
    <t>외포 소규모 공공하수처리시설 설치사업</t>
  </si>
  <si>
    <t>일반용경질폴리염화비닐관</t>
  </si>
  <si>
    <t>φ150</t>
  </si>
  <si>
    <t>φ200</t>
  </si>
  <si>
    <t>수도용경질폴리염화비닐관</t>
  </si>
  <si>
    <t>φ100</t>
  </si>
  <si>
    <t xml:space="preserve">강화(옥림,용정) 하수관로 정비공사 </t>
  </si>
  <si>
    <t>여월천 유지용수 공급사업</t>
  </si>
  <si>
    <t>저압배전반</t>
  </si>
  <si>
    <t>저압반</t>
  </si>
  <si>
    <t>경기지역본부 김포지사 지역개발부</t>
  </si>
  <si>
    <t>윤혁</t>
  </si>
  <si>
    <t>031-980-8152</t>
  </si>
  <si>
    <t>D700</t>
  </si>
  <si>
    <t>펌프장유출량</t>
  </si>
  <si>
    <t>체크밸브</t>
  </si>
  <si>
    <t>D300</t>
  </si>
  <si>
    <t>펌프</t>
  </si>
  <si>
    <t>토출밸브</t>
  </si>
  <si>
    <t>용강지구 지표수보강개발사업</t>
  </si>
  <si>
    <t>폴리에틸렌피복강관</t>
  </si>
  <si>
    <t>200mm*t5.8mm, pe3층</t>
  </si>
  <si>
    <t>관로매설</t>
  </si>
  <si>
    <t>정주현</t>
  </si>
  <si>
    <t>031-980-8180</t>
  </si>
  <si>
    <t>250mm*t5.8mm, pe3층</t>
  </si>
  <si>
    <t>300mm*t5.8mm, pe3층</t>
  </si>
  <si>
    <t>25-21-08</t>
  </si>
  <si>
    <t>농로포장</t>
  </si>
  <si>
    <t>용접철망</t>
  </si>
  <si>
    <t>5mm, #6-100x100mm</t>
  </si>
  <si>
    <t>오성면 농촌중심지활성화사업 조성공사</t>
  </si>
  <si>
    <t>아스팔트콘크리트</t>
  </si>
  <si>
    <t>WC-2 표층용, 13mm</t>
  </si>
  <si>
    <t>m/t</t>
  </si>
  <si>
    <t>김현정</t>
  </si>
  <si>
    <t>031-680-5645</t>
  </si>
  <si>
    <t>흙콘크리트</t>
  </si>
  <si>
    <t>T100,습식,18MPa</t>
  </si>
  <si>
    <t>m2</t>
  </si>
  <si>
    <t>기흥지구 농업용수 수질개선사업</t>
  </si>
  <si>
    <t>소핑몰</t>
  </si>
  <si>
    <t>소프트실제수밸브(수동)</t>
  </si>
  <si>
    <t>Φ350mm, 10K, STS</t>
  </si>
  <si>
    <t>서동규</t>
  </si>
  <si>
    <t>031-680-5643</t>
  </si>
  <si>
    <t>직폐식체크밸브</t>
  </si>
  <si>
    <t xml:space="preserve">홍원지구 지표수보강개발사업 </t>
  </si>
  <si>
    <t>링조인트이음용 PE피복강관</t>
  </si>
  <si>
    <t>300mm 36본216m</t>
  </si>
  <si>
    <t>어촌마을 GIS 기반 생활공간 모니터링</t>
  </si>
  <si>
    <t>경기지역본부 기반관리부</t>
  </si>
  <si>
    <t>김선희</t>
  </si>
  <si>
    <t>031-250-3096</t>
  </si>
  <si>
    <t>우리마을 이야기집 및 스토리텔링 개발</t>
  </si>
  <si>
    <t>어촌특화역량강화(선감지구)</t>
  </si>
  <si>
    <t>어촌특화역량강화(김포지구)</t>
  </si>
  <si>
    <t>어촌특화역량강화(여주지구)</t>
  </si>
  <si>
    <t>SNS 계정 운영 · 관리</t>
  </si>
  <si>
    <t>특화상품 브랜드 및 상품디자인 지원</t>
  </si>
  <si>
    <t>여성기업</t>
  </si>
  <si>
    <t>귀어귀촌 정착 실태조사 및 매뉴얼제작 용역</t>
  </si>
  <si>
    <t>이주현</t>
  </si>
  <si>
    <t>031-250-3053</t>
  </si>
  <si>
    <t>귀어귀촌 박람회 홍보부스 설치 용역</t>
  </si>
  <si>
    <t>낚시박람회 홍보부스 설치 용역</t>
  </si>
  <si>
    <t>연천군 농업용 공공관정 정기점검 용역</t>
  </si>
  <si>
    <t>김정희</t>
  </si>
  <si>
    <t>031-250-3623</t>
  </si>
  <si>
    <t>파주시 농업용 공공관정 정기점검 용역</t>
  </si>
  <si>
    <t>서울시 염소계 유기화합물 분석 용역</t>
  </si>
  <si>
    <t>3공구 농업용 공공관정 정기점검 용역(화성, 용인, 평택, 안성)</t>
  </si>
  <si>
    <t>윤호정</t>
  </si>
  <si>
    <t>031-250-3624</t>
  </si>
  <si>
    <t>장호원지구 수리시설정비사업 폐기물처리용역</t>
  </si>
  <si>
    <t>부사지구 수리시설정비사업 폐기물처리용역</t>
  </si>
  <si>
    <t>가남 청소년문화의집 건립사업 건축설계 용역</t>
  </si>
  <si>
    <t>최희주</t>
  </si>
  <si>
    <t>031-887-7514</t>
  </si>
  <si>
    <t>이천시 마을만들기(동산1리,월포2리,장천4리)사업 지역역량강화용역</t>
  </si>
  <si>
    <t>민경대</t>
  </si>
  <si>
    <t>031-887-7548</t>
  </si>
  <si>
    <t>이천시 마을만들기(동산1리,월포2리,장천4리)사업 기본계획수립 및 세부설계용역</t>
  </si>
  <si>
    <t>여주시 마을만들기(광대2리,상대1리)사업 지역역량강화용역</t>
  </si>
  <si>
    <t>여주시 마을만들기(광대2리,상대1리)사업 기본계획수립 및 세부설계용역</t>
  </si>
  <si>
    <t>고궁지구 수리시설개보수사업 폐기물처리 용역</t>
  </si>
  <si>
    <t xml:space="preserve">경기지역본부 연천포천가평지사 지역개발부 </t>
    <phoneticPr fontId="2" type="noConversion"/>
  </si>
  <si>
    <t>강화(옥림,용정) 하수관로 정비공사 폐기물처리용역</t>
  </si>
  <si>
    <t>강화(옥림,용정) 하수관로 정비공사 GIS D/B구축용역</t>
  </si>
  <si>
    <t>외포 소규모 공공하수처리시설 설치사업 GIS D/B구축용역</t>
  </si>
  <si>
    <t>계양지구 수리시설개보수사업 폐기물처리 용역</t>
  </si>
  <si>
    <t>밀양시 노후저수지 보수공사</t>
    <phoneticPr fontId="2" type="noConversion"/>
  </si>
  <si>
    <t>경상남도</t>
  </si>
  <si>
    <t>경남지역본부 지하수지질부</t>
    <phoneticPr fontId="2" type="noConversion"/>
  </si>
  <si>
    <t>박진홍</t>
    <phoneticPr fontId="2" type="noConversion"/>
  </si>
  <si>
    <t>055-269-9366</t>
    <phoneticPr fontId="2" type="noConversion"/>
  </si>
  <si>
    <t>2020년 양식장용수관리사업 지하해수 시추조사</t>
    <phoneticPr fontId="2" type="noConversion"/>
  </si>
  <si>
    <t>김민지</t>
    <phoneticPr fontId="2" type="noConversion"/>
  </si>
  <si>
    <t>055-269-9472</t>
    <phoneticPr fontId="2" type="noConversion"/>
  </si>
  <si>
    <t>진주단목지구 지하수인공함양사업 추가취수정 공사</t>
    <phoneticPr fontId="2" type="noConversion"/>
  </si>
  <si>
    <t>경상남도</t>
    <phoneticPr fontId="2" type="noConversion"/>
  </si>
  <si>
    <t>정휘제</t>
    <phoneticPr fontId="2" type="noConversion"/>
  </si>
  <si>
    <t>055-269-9466</t>
    <phoneticPr fontId="2" type="noConversion"/>
  </si>
  <si>
    <t>장산 취약지역생활여건개선사업</t>
    <phoneticPr fontId="2" type="noConversion"/>
  </si>
  <si>
    <t>경남지역본부 고성통영거제지사 지역개발부</t>
    <phoneticPr fontId="2" type="noConversion"/>
  </si>
  <si>
    <t>주동일</t>
    <phoneticPr fontId="2" type="noConversion"/>
  </si>
  <si>
    <t>055-670-7045</t>
    <phoneticPr fontId="2" type="noConversion"/>
  </si>
  <si>
    <t>금능 창조적마을만들기사업</t>
    <phoneticPr fontId="2" type="noConversion"/>
  </si>
  <si>
    <t>화산 창조적마을만들기사업</t>
    <phoneticPr fontId="2" type="noConversion"/>
  </si>
  <si>
    <t>구만면농촌중심지활성화사업</t>
  </si>
  <si>
    <t xml:space="preserve"> - </t>
  </si>
  <si>
    <t>경남지역본부 고성통영겨제지사지역개발부</t>
  </si>
  <si>
    <t>정수용</t>
  </si>
  <si>
    <t>055-670-7043</t>
  </si>
  <si>
    <t>20백만원 이하 수의계약</t>
  </si>
  <si>
    <t>가봉간선 법면 석축 공사</t>
    <phoneticPr fontId="2" type="noConversion"/>
  </si>
  <si>
    <t>전문</t>
    <phoneticPr fontId="2" type="noConversion"/>
  </si>
  <si>
    <t xml:space="preserve">경남지역본부 진주산청지사 </t>
    <phoneticPr fontId="2" type="noConversion"/>
  </si>
  <si>
    <t>이우승</t>
    <phoneticPr fontId="2" type="noConversion"/>
  </si>
  <si>
    <t>055-760-2564</t>
    <phoneticPr fontId="2" type="noConversion"/>
  </si>
  <si>
    <t>진성(동산)지구 시비개보수사업</t>
    <phoneticPr fontId="2" type="noConversion"/>
  </si>
  <si>
    <t>대곡(월암)지구 용수로 시비개보수사업</t>
    <phoneticPr fontId="2" type="noConversion"/>
  </si>
  <si>
    <t>집현(정평)지구 수로관 부설공사</t>
    <phoneticPr fontId="2" type="noConversion"/>
  </si>
  <si>
    <t>계원간이양수장 설치사업 토목공사</t>
    <phoneticPr fontId="2" type="noConversion"/>
  </si>
  <si>
    <t>명석(추동)지구 시비개보수사업</t>
    <phoneticPr fontId="2" type="noConversion"/>
  </si>
  <si>
    <t>상미지구 용수간선 보수공사</t>
    <phoneticPr fontId="2" type="noConversion"/>
  </si>
  <si>
    <t>내평지구 용수로 군비수탁사업</t>
    <phoneticPr fontId="2" type="noConversion"/>
  </si>
  <si>
    <t>김종호</t>
    <phoneticPr fontId="2" type="noConversion"/>
  </si>
  <si>
    <t>055-973-2090</t>
    <phoneticPr fontId="2" type="noConversion"/>
  </si>
  <si>
    <t>수청지구 용배수로 군비수탁사업</t>
    <phoneticPr fontId="2" type="noConversion"/>
  </si>
  <si>
    <t>갈전지구 용배수로 군비수탁사업</t>
    <phoneticPr fontId="2" type="noConversion"/>
  </si>
  <si>
    <t>산청남부지역 용배수로 준설사업</t>
    <phoneticPr fontId="2" type="noConversion"/>
  </si>
  <si>
    <t>이태영</t>
    <phoneticPr fontId="2" type="noConversion"/>
  </si>
  <si>
    <t>신연지구 배수개선사업</t>
    <phoneticPr fontId="2" type="noConversion"/>
  </si>
  <si>
    <t>조만욱</t>
    <phoneticPr fontId="2" type="noConversion"/>
  </si>
  <si>
    <t>월현지구 배수개선사업 토목건축공사</t>
    <phoneticPr fontId="2" type="noConversion"/>
  </si>
  <si>
    <t>경남지역본부 의령지사 지역개발부</t>
    <phoneticPr fontId="2" type="noConversion"/>
  </si>
  <si>
    <t>정종훈</t>
    <phoneticPr fontId="2" type="noConversion"/>
  </si>
  <si>
    <t>055-570-7021</t>
    <phoneticPr fontId="2" type="noConversion"/>
  </si>
  <si>
    <t>월현지구 배수개선사업 전기공사</t>
    <phoneticPr fontId="2" type="noConversion"/>
  </si>
  <si>
    <t>경남지역본부 의령지사 지역개발부</t>
  </si>
  <si>
    <t>김근호</t>
  </si>
  <si>
    <t>신촌마을 새뜰사업</t>
    <phoneticPr fontId="2" type="noConversion"/>
  </si>
  <si>
    <t>경남지역본부 창녕지사 지역개발부</t>
  </si>
  <si>
    <t>홍광표</t>
    <phoneticPr fontId="2" type="noConversion"/>
  </si>
  <si>
    <t>055-530-7732</t>
    <phoneticPr fontId="2" type="noConversion"/>
  </si>
  <si>
    <t>초동지구 수리시설개보수사업 전기공사</t>
  </si>
  <si>
    <t>경남지역본부 밀양지사 수자원관리부</t>
    <phoneticPr fontId="2" type="noConversion"/>
  </si>
  <si>
    <t>배주한</t>
    <phoneticPr fontId="2" type="noConversion"/>
  </si>
  <si>
    <t>055-359-6331</t>
    <phoneticPr fontId="2" type="noConversion"/>
  </si>
  <si>
    <t>외산지구 배수개선사업 토목공사</t>
  </si>
  <si>
    <t>경남지역본부 밀양지사 지역개발부</t>
  </si>
  <si>
    <t>김승찬</t>
  </si>
  <si>
    <t>055-359-6352</t>
  </si>
  <si>
    <t>북면2지구 과실전문생산단지 기반조성사업</t>
    <phoneticPr fontId="2" type="noConversion"/>
  </si>
  <si>
    <t>창원지사 지역개발부</t>
    <phoneticPr fontId="2" type="noConversion"/>
  </si>
  <si>
    <t>김경환</t>
    <phoneticPr fontId="2" type="noConversion"/>
  </si>
  <si>
    <t>055-250-2281</t>
    <phoneticPr fontId="2" type="noConversion"/>
  </si>
  <si>
    <t>북면2지구 과실전문생산단지 기반조성사업</t>
  </si>
  <si>
    <t>창원지사 지역개발부</t>
  </si>
  <si>
    <t>조정헌</t>
    <phoneticPr fontId="2" type="noConversion"/>
  </si>
  <si>
    <t>055-250-2264</t>
    <phoneticPr fontId="2" type="noConversion"/>
  </si>
  <si>
    <t>동읍4지구 과실전문생산단지 기반조성사업</t>
    <phoneticPr fontId="2" type="noConversion"/>
  </si>
  <si>
    <t>김경환</t>
  </si>
  <si>
    <t>055-250-2281</t>
  </si>
  <si>
    <t>동읍4지구 과실전문생산단지 기반조성사업</t>
  </si>
  <si>
    <t>조정헌</t>
  </si>
  <si>
    <t>055-250-2264</t>
  </si>
  <si>
    <t>사천읍 농촌중심지 활성화사업</t>
    <phoneticPr fontId="2" type="noConversion"/>
  </si>
  <si>
    <t>한국농어촌공사 사천지사 지역개발부</t>
  </si>
  <si>
    <t>김근식</t>
  </si>
  <si>
    <t>055-851-8146</t>
  </si>
  <si>
    <t>사천읍 농촌중심지 활성화사업</t>
  </si>
  <si>
    <t>소방</t>
    <phoneticPr fontId="2" type="noConversion"/>
  </si>
  <si>
    <t>통신</t>
    <phoneticPr fontId="2" type="noConversion"/>
  </si>
  <si>
    <t>20년 기계화경작로 확포장사업</t>
    <phoneticPr fontId="2" type="noConversion"/>
  </si>
  <si>
    <t>한국농어촌공사 사천지사 지역개발부</t>
    <phoneticPr fontId="2" type="noConversion"/>
  </si>
  <si>
    <t>노길영</t>
    <phoneticPr fontId="2" type="noConversion"/>
  </si>
  <si>
    <t>055-851-8141</t>
    <phoneticPr fontId="2" type="noConversion"/>
  </si>
  <si>
    <t>정동권역 창조적 마을만들기사업</t>
    <phoneticPr fontId="2" type="noConversion"/>
  </si>
  <si>
    <t>정동권역 창조적 마을만들기사업</t>
  </si>
  <si>
    <t>두량지구 수리시설개보수사업</t>
    <phoneticPr fontId="2" type="noConversion"/>
  </si>
  <si>
    <t>경남지역본부 사천지사 지역개발부</t>
    <phoneticPr fontId="2" type="noConversion"/>
  </si>
  <si>
    <t>박달수</t>
    <phoneticPr fontId="2" type="noConversion"/>
  </si>
  <si>
    <t>055-851-8134</t>
    <phoneticPr fontId="2" type="noConversion"/>
  </si>
  <si>
    <t>단천지구 새뜰마을사업 토목건축공사</t>
    <phoneticPr fontId="2" type="noConversion"/>
  </si>
  <si>
    <t>경남지역본부 하동남해지사 지역개발부</t>
    <phoneticPr fontId="2" type="noConversion"/>
  </si>
  <si>
    <t>박지수</t>
    <phoneticPr fontId="2" type="noConversion"/>
  </si>
  <si>
    <t>055-880-5154</t>
    <phoneticPr fontId="2" type="noConversion"/>
  </si>
  <si>
    <t>단천지구 새뜰마을사업 기계공사</t>
    <phoneticPr fontId="2" type="noConversion"/>
  </si>
  <si>
    <t>제26조 1항 5호 가목(종합2억원,전문1억원,기타8천만원 이하)</t>
    <phoneticPr fontId="2" type="noConversion"/>
  </si>
  <si>
    <t>단천지구 새뜰마을사업 전기공사</t>
    <phoneticPr fontId="2" type="noConversion"/>
  </si>
  <si>
    <t>단천지구 새뜰마을사업 통신공사</t>
    <phoneticPr fontId="2" type="noConversion"/>
  </si>
  <si>
    <t>상동권역단위 종합정비사업</t>
    <phoneticPr fontId="2" type="noConversion"/>
  </si>
  <si>
    <t>승강기 설치</t>
    <phoneticPr fontId="2" type="noConversion"/>
  </si>
  <si>
    <t>15인승</t>
    <phoneticPr fontId="2" type="noConversion"/>
  </si>
  <si>
    <t>시설</t>
    <phoneticPr fontId="2" type="noConversion"/>
  </si>
  <si>
    <t>경남지역본부 김해양산부산지사 지역개발부</t>
  </si>
  <si>
    <t>이호종</t>
    <phoneticPr fontId="2" type="noConversion"/>
  </si>
  <si>
    <t>055-320-4872</t>
    <phoneticPr fontId="2" type="noConversion"/>
  </si>
  <si>
    <t>냉난방기</t>
    <phoneticPr fontId="2" type="noConversion"/>
  </si>
  <si>
    <t>천장형</t>
    <phoneticPr fontId="2" type="noConversion"/>
  </si>
  <si>
    <t>인조화강석블록</t>
    <phoneticPr fontId="2" type="noConversion"/>
  </si>
  <si>
    <t>200*200*60</t>
    <phoneticPr fontId="2" type="noConversion"/>
  </si>
  <si>
    <t>디자인형울타리</t>
    <phoneticPr fontId="2" type="noConversion"/>
  </si>
  <si>
    <t>1500*2000</t>
    <phoneticPr fontId="2" type="noConversion"/>
  </si>
  <si>
    <t>m</t>
    <phoneticPr fontId="2" type="noConversion"/>
  </si>
  <si>
    <t>055-320-4872</t>
  </si>
  <si>
    <t>이동식화장실</t>
    <phoneticPr fontId="2" type="noConversion"/>
  </si>
  <si>
    <t>5000*2500*33000</t>
    <phoneticPr fontId="2" type="noConversion"/>
  </si>
  <si>
    <t>신천천곡지구 배수개선사업 지급자재(수중사류펌프) 구매</t>
    <phoneticPr fontId="2" type="noConversion"/>
  </si>
  <si>
    <t>수중사류펌프</t>
    <phoneticPr fontId="2" type="noConversion"/>
  </si>
  <si>
    <t>800mm</t>
    <phoneticPr fontId="2" type="noConversion"/>
  </si>
  <si>
    <t>경남지역본부 울산지사 지역개발부</t>
    <phoneticPr fontId="2" type="noConversion"/>
  </si>
  <si>
    <t>김삼수</t>
    <phoneticPr fontId="2" type="noConversion"/>
  </si>
  <si>
    <t>052-290-5312</t>
    <phoneticPr fontId="2" type="noConversion"/>
  </si>
  <si>
    <t>오성지구 다목적농촌용수개발사업</t>
    <phoneticPr fontId="2" type="noConversion"/>
  </si>
  <si>
    <t>D200*90kw*2p</t>
    <phoneticPr fontId="2" type="noConversion"/>
  </si>
  <si>
    <t>경남지역본부 진주산청지사 지역개발부</t>
  </si>
  <si>
    <t>황선영</t>
    <phoneticPr fontId="2" type="noConversion"/>
  </si>
  <si>
    <t>055-760-2574</t>
    <phoneticPr fontId="2" type="noConversion"/>
  </si>
  <si>
    <t>수배전반</t>
    <phoneticPr fontId="2" type="noConversion"/>
  </si>
  <si>
    <t>380V(90kW)</t>
    <phoneticPr fontId="2" type="noConversion"/>
  </si>
  <si>
    <t>신등면 농촌중심지활성화사업</t>
  </si>
  <si>
    <t>금속제창</t>
  </si>
  <si>
    <t>불수수지코팅2회</t>
  </si>
  <si>
    <t>kg</t>
  </si>
  <si>
    <t>서동기</t>
  </si>
  <si>
    <t>055-760-2573</t>
  </si>
  <si>
    <t>승객용엘리베이터</t>
  </si>
  <si>
    <t>2 층</t>
  </si>
  <si>
    <r>
      <t>E</t>
    </r>
    <r>
      <rPr>
        <sz val="11"/>
        <rFont val="돋움"/>
        <family val="3"/>
        <charset val="129"/>
      </rPr>
      <t>A</t>
    </r>
  </si>
  <si>
    <t>태양광발전장치</t>
  </si>
  <si>
    <t>20KW</t>
  </si>
  <si>
    <t>구산지구 배수개선사업 큐비클 제작구매</t>
    <phoneticPr fontId="2" type="noConversion"/>
  </si>
  <si>
    <t>저압반, 특고압반</t>
    <phoneticPr fontId="2" type="noConversion"/>
  </si>
  <si>
    <t>구산지구 배수개선사업 비상전원 큐비클 제작구매</t>
    <phoneticPr fontId="2" type="noConversion"/>
  </si>
  <si>
    <t>이방면 농촌중심지활성화사업</t>
  </si>
  <si>
    <t>모자이크타일</t>
    <phoneticPr fontId="2" type="noConversion"/>
  </si>
  <si>
    <t>90x100x7mm</t>
    <phoneticPr fontId="2" type="noConversion"/>
  </si>
  <si>
    <t>공사</t>
    <phoneticPr fontId="2" type="noConversion"/>
  </si>
  <si>
    <t>한국농어촌공사 창녕지사 지역개발부</t>
    <phoneticPr fontId="2" type="noConversion"/>
  </si>
  <si>
    <t>하재루</t>
  </si>
  <si>
    <t>055-530-7740</t>
  </si>
  <si>
    <t>하남지구 수리시설개보수사업</t>
    <phoneticPr fontId="2" type="noConversion"/>
  </si>
  <si>
    <t>25-24-80</t>
    <phoneticPr fontId="2" type="noConversion"/>
  </si>
  <si>
    <t>타설</t>
    <phoneticPr fontId="2" type="noConversion"/>
  </si>
  <si>
    <t>밀양지사 수자원관리부</t>
    <phoneticPr fontId="2" type="noConversion"/>
  </si>
  <si>
    <t>손윤상</t>
    <phoneticPr fontId="2" type="noConversion"/>
  </si>
  <si>
    <t>055-359-6321</t>
    <phoneticPr fontId="2" type="noConversion"/>
  </si>
  <si>
    <t>방동마을 만들기 종합개발사업</t>
  </si>
  <si>
    <t>조명기구</t>
  </si>
  <si>
    <t>LED50W</t>
  </si>
  <si>
    <t>보안등</t>
  </si>
  <si>
    <t>송미혜</t>
  </si>
  <si>
    <t>055-359-6347</t>
  </si>
  <si>
    <t>태양광</t>
  </si>
  <si>
    <t>3KW</t>
  </si>
  <si>
    <t>발전</t>
  </si>
  <si>
    <t>냉난방기구</t>
  </si>
  <si>
    <t>냉난방</t>
  </si>
  <si>
    <t>물탱크</t>
    <phoneticPr fontId="2" type="noConversion"/>
  </si>
  <si>
    <t>50ton</t>
    <phoneticPr fontId="2" type="noConversion"/>
  </si>
  <si>
    <t>70ton</t>
    <phoneticPr fontId="2" type="noConversion"/>
  </si>
  <si>
    <t>30ton</t>
    <phoneticPr fontId="2" type="noConversion"/>
  </si>
  <si>
    <t>동읍5지구 과실전문생산단지 기반조성사업</t>
  </si>
  <si>
    <t>100ton</t>
    <phoneticPr fontId="2" type="noConversion"/>
  </si>
  <si>
    <t>화양지구 수리시설개보수 사업</t>
    <phoneticPr fontId="2" type="noConversion"/>
  </si>
  <si>
    <t>수중펌프</t>
    <phoneticPr fontId="2" type="noConversion"/>
  </si>
  <si>
    <t>300mm</t>
    <phoneticPr fontId="2" type="noConversion"/>
  </si>
  <si>
    <t>변은영</t>
    <phoneticPr fontId="2" type="noConversion"/>
  </si>
  <si>
    <t>055-250-2268</t>
    <phoneticPr fontId="2" type="noConversion"/>
  </si>
  <si>
    <t>유등2지구 배수개선사업</t>
    <phoneticPr fontId="2" type="noConversion"/>
  </si>
  <si>
    <t>제진기</t>
    <phoneticPr fontId="2" type="noConversion"/>
  </si>
  <si>
    <t>백동현</t>
    <phoneticPr fontId="2" type="noConversion"/>
  </si>
  <si>
    <t>055-250-2267</t>
    <phoneticPr fontId="2" type="noConversion"/>
  </si>
  <si>
    <t>내동마을 창조적마을만들기사업</t>
    <phoneticPr fontId="2" type="noConversion"/>
  </si>
  <si>
    <t>안내판(재난)</t>
    <phoneticPr fontId="2" type="noConversion"/>
  </si>
  <si>
    <t>1200*1090</t>
    <phoneticPr fontId="2" type="noConversion"/>
  </si>
  <si>
    <t>경남지역본부 거창함양지사</t>
    <phoneticPr fontId="2" type="noConversion"/>
  </si>
  <si>
    <t>강영성</t>
    <phoneticPr fontId="2" type="noConversion"/>
  </si>
  <si>
    <t>055-940-5545</t>
    <phoneticPr fontId="2" type="noConversion"/>
  </si>
  <si>
    <t>퍼걸러</t>
    <phoneticPr fontId="2" type="noConversion"/>
  </si>
  <si>
    <t>7.0*4.0*3.8</t>
    <phoneticPr fontId="2" type="noConversion"/>
  </si>
  <si>
    <t>055-940-5546</t>
  </si>
  <si>
    <t>4.3*2.5*2.8</t>
    <phoneticPr fontId="2" type="noConversion"/>
  </si>
  <si>
    <t>055-940-5547</t>
  </si>
  <si>
    <t>퍼걸러(흔들의자)</t>
    <phoneticPr fontId="2" type="noConversion"/>
  </si>
  <si>
    <t>3.6*1.5*2.1</t>
    <phoneticPr fontId="2" type="noConversion"/>
  </si>
  <si>
    <t>055-940-5548</t>
  </si>
  <si>
    <t>난간</t>
    <phoneticPr fontId="2" type="noConversion"/>
  </si>
  <si>
    <t>1.0*2.0</t>
    <phoneticPr fontId="2" type="noConversion"/>
  </si>
  <si>
    <t>055-940-5549</t>
  </si>
  <si>
    <t>이동면 권역단위 거점개발사업</t>
    <phoneticPr fontId="2" type="noConversion"/>
  </si>
  <si>
    <t>영상감시장치</t>
    <phoneticPr fontId="2" type="noConversion"/>
  </si>
  <si>
    <t>ESCA-FC-S006</t>
    <phoneticPr fontId="24" type="noConversion"/>
  </si>
  <si>
    <t>관리</t>
    <phoneticPr fontId="2" type="noConversion"/>
  </si>
  <si>
    <t>최효정</t>
    <phoneticPr fontId="2" type="noConversion"/>
  </si>
  <si>
    <t>055-880-5143</t>
    <phoneticPr fontId="2" type="noConversion"/>
  </si>
  <si>
    <t>지하수시설물 영향조사 사후관리용역</t>
    <phoneticPr fontId="2" type="noConversion"/>
  </si>
  <si>
    <t>이현숙</t>
    <phoneticPr fontId="2" type="noConversion"/>
  </si>
  <si>
    <t>055-269-9365</t>
    <phoneticPr fontId="2" type="noConversion"/>
  </si>
  <si>
    <t>북방지구 시설농업단지 관정현황조사</t>
    <phoneticPr fontId="2" type="noConversion"/>
  </si>
  <si>
    <t>김종한</t>
    <phoneticPr fontId="2" type="noConversion"/>
  </si>
  <si>
    <t>055-269-9475</t>
    <phoneticPr fontId="2" type="noConversion"/>
  </si>
  <si>
    <t>북방지구 시설농업단지 지질조사</t>
    <phoneticPr fontId="2" type="noConversion"/>
  </si>
  <si>
    <t>통영시 농업용 공공관정 현황조사</t>
    <phoneticPr fontId="2" type="noConversion"/>
  </si>
  <si>
    <t>해당</t>
    <phoneticPr fontId="2" type="noConversion"/>
  </si>
  <si>
    <t>이상훈</t>
    <phoneticPr fontId="2" type="noConversion"/>
  </si>
  <si>
    <t>055-269-9454</t>
    <phoneticPr fontId="2" type="noConversion"/>
  </si>
  <si>
    <t>통영시 저수지 물리탐사 및 시추조사</t>
    <phoneticPr fontId="2" type="noConversion"/>
  </si>
  <si>
    <t>일반용역</t>
    <phoneticPr fontId="2" type="noConversion"/>
  </si>
  <si>
    <t>2020년 재해예방계측시스템 장기계측용역</t>
  </si>
  <si>
    <t>권순규</t>
    <phoneticPr fontId="2" type="noConversion"/>
  </si>
  <si>
    <t>055-269-9361</t>
    <phoneticPr fontId="2" type="noConversion"/>
  </si>
  <si>
    <t>함안군 관정현황조사 용역</t>
    <phoneticPr fontId="2" type="noConversion"/>
  </si>
  <si>
    <t>장성</t>
    <phoneticPr fontId="2" type="noConversion"/>
  </si>
  <si>
    <t>055-269-9473</t>
    <phoneticPr fontId="2" type="noConversion"/>
  </si>
  <si>
    <t>진주 단목지구 지하수인공함양사업 취수정 시추조사</t>
    <phoneticPr fontId="2" type="noConversion"/>
  </si>
  <si>
    <t>2020년 양식장용수관리사업 전기비저항탐사 용역</t>
    <phoneticPr fontId="2" type="noConversion"/>
  </si>
  <si>
    <t>양산시 관정현황조사 용역</t>
    <phoneticPr fontId="2" type="noConversion"/>
  </si>
  <si>
    <t>의령군 지하수관리계획 기초현황조사 및 이용계획수립</t>
    <phoneticPr fontId="2" type="noConversion"/>
  </si>
  <si>
    <t>의령군 지하수관리계획 수질분석 학술연구용역</t>
    <phoneticPr fontId="2" type="noConversion"/>
  </si>
  <si>
    <t xml:space="preserve">2020년 창평지구 수리시설개보수사업 세부설계 용역 </t>
    <phoneticPr fontId="2" type="noConversion"/>
  </si>
  <si>
    <t>최규환</t>
    <phoneticPr fontId="2" type="noConversion"/>
  </si>
  <si>
    <t>052-290-5314</t>
    <phoneticPr fontId="2" type="noConversion"/>
  </si>
  <si>
    <t>향산지구 농어촌취약지역 생활여건개조사업 휴먼케어 용역</t>
    <phoneticPr fontId="2" type="noConversion"/>
  </si>
  <si>
    <t>김성엽</t>
    <phoneticPr fontId="2" type="noConversion"/>
  </si>
  <si>
    <t>052-290-5313</t>
    <phoneticPr fontId="2" type="noConversion"/>
  </si>
  <si>
    <t>당사어물항 어촌뉴딜300사업 S/W사업 용역</t>
    <phoneticPr fontId="2" type="noConversion"/>
  </si>
  <si>
    <t>주전항 어촌뉴딜300사업 S/W사업</t>
    <phoneticPr fontId="2" type="noConversion"/>
  </si>
  <si>
    <t>신등면 농촌중심지활성화사업 폐기물처리 용역</t>
  </si>
  <si>
    <t>유어면 기초생활거점육성사업</t>
    <phoneticPr fontId="2" type="noConversion"/>
  </si>
  <si>
    <t>홍광표</t>
  </si>
  <si>
    <t>055-530-7732</t>
  </si>
  <si>
    <t>도천면 기초생활거점육성사업</t>
  </si>
  <si>
    <t>신기마을 새뜰사업</t>
  </si>
  <si>
    <t>윤상현</t>
  </si>
  <si>
    <t>055-530-7733</t>
  </si>
  <si>
    <t>20년 남해군 시군역량강화사업 수립 용역</t>
    <phoneticPr fontId="2" type="noConversion"/>
  </si>
  <si>
    <t>한국농어촌공사 하동남해지사 지역개발부</t>
    <phoneticPr fontId="2" type="noConversion"/>
  </si>
  <si>
    <t>보은산 시군창의사업 건축토목공사</t>
    <phoneticPr fontId="2" type="noConversion"/>
  </si>
  <si>
    <t>전남지역본부 강진지사 지역개발부</t>
  </si>
  <si>
    <t>이철욱</t>
    <phoneticPr fontId="2" type="noConversion"/>
  </si>
  <si>
    <t>061-430-7760</t>
    <phoneticPr fontId="2" type="noConversion"/>
  </si>
  <si>
    <t>보은산 시군창의사업 전기공사</t>
    <phoneticPr fontId="2" type="noConversion"/>
  </si>
  <si>
    <t>최종안</t>
    <phoneticPr fontId="2" type="noConversion"/>
  </si>
  <si>
    <t>061-430-7755</t>
    <phoneticPr fontId="2" type="noConversion"/>
  </si>
  <si>
    <t>보은산 시군창의사업 통신공사</t>
    <phoneticPr fontId="2" type="noConversion"/>
  </si>
  <si>
    <t>망호마을 마을만들기사업 건축토목공사</t>
    <phoneticPr fontId="2" type="noConversion"/>
  </si>
  <si>
    <t>김한영</t>
    <phoneticPr fontId="2" type="noConversion"/>
  </si>
  <si>
    <t>061-430-7761</t>
    <phoneticPr fontId="2" type="noConversion"/>
  </si>
  <si>
    <t>목암마을 마을만들기사업 건축토목공사</t>
    <phoneticPr fontId="2" type="noConversion"/>
  </si>
  <si>
    <t>정광일</t>
    <phoneticPr fontId="2" type="noConversion"/>
  </si>
  <si>
    <t>061-430-7766</t>
    <phoneticPr fontId="2" type="noConversion"/>
  </si>
  <si>
    <t>봉황마을 마을만들기사업 건축토목공사</t>
    <phoneticPr fontId="2" type="noConversion"/>
  </si>
  <si>
    <t>김종영</t>
    <phoneticPr fontId="2" type="noConversion"/>
  </si>
  <si>
    <t>061-430-7768</t>
    <phoneticPr fontId="2" type="noConversion"/>
  </si>
  <si>
    <t>담양5지구 수원공 수리시설개보수사업 안전시설설치공사</t>
  </si>
  <si>
    <t>전남지역본부 담양지사 지역개발부</t>
  </si>
  <si>
    <t>유승원</t>
  </si>
  <si>
    <t>061-380-4135</t>
  </si>
  <si>
    <t>복룡1지구 기계화경작로 확포장사업</t>
  </si>
  <si>
    <t>전남지역본부 무안신안지사 지역개발부</t>
  </si>
  <si>
    <t>최소연</t>
  </si>
  <si>
    <t>061-260-5575</t>
  </si>
  <si>
    <t>복룡2지구 기계화경작로 확포장사업</t>
  </si>
  <si>
    <t>박상진</t>
  </si>
  <si>
    <t>061-260-5570</t>
  </si>
  <si>
    <t>구정지구 기계화경작로 확포장사업</t>
  </si>
  <si>
    <t>이선주</t>
  </si>
  <si>
    <t>061-260-5576</t>
  </si>
  <si>
    <t>당호지구 기계화경작로 확포장사업</t>
  </si>
  <si>
    <t>오진혁</t>
  </si>
  <si>
    <t>기동지구 기계화경작로 확포장사업</t>
  </si>
  <si>
    <t>김철희</t>
  </si>
  <si>
    <t>몽탄면 기초생활거점사업 세부설계</t>
  </si>
  <si>
    <t>061-260-5575</t>
    <phoneticPr fontId="2" type="noConversion"/>
  </si>
  <si>
    <t>2019년 신안군 경영실습 임대농장 조성사업 건축공사</t>
  </si>
  <si>
    <t>전남지역본부 무안신안지사 수자원관리부</t>
  </si>
  <si>
    <t>박준환</t>
  </si>
  <si>
    <t>061-260-5545</t>
  </si>
  <si>
    <t>2019년 신안군 경영실습 임대농장 조성사업 전기공사</t>
  </si>
  <si>
    <t>영광칠성 배수로 정비사업</t>
    <phoneticPr fontId="2" type="noConversion"/>
  </si>
  <si>
    <t>전남지역본부 영광지사 지역개발부</t>
    <phoneticPr fontId="2" type="noConversion"/>
  </si>
  <si>
    <t>김지현</t>
    <phoneticPr fontId="2" type="noConversion"/>
  </si>
  <si>
    <t>061-350-6575</t>
    <phoneticPr fontId="2" type="noConversion"/>
  </si>
  <si>
    <t>영광덕호농로확포장사업</t>
    <phoneticPr fontId="2" type="noConversion"/>
  </si>
  <si>
    <t>전남지역본부 영광지사 지역개발부</t>
  </si>
  <si>
    <t>061-350-6575</t>
  </si>
  <si>
    <t>백수상사1지선 정비사업</t>
    <phoneticPr fontId="2" type="noConversion"/>
  </si>
  <si>
    <t>홍농칠곡 배수로 정비사업</t>
    <phoneticPr fontId="2" type="noConversion"/>
  </si>
  <si>
    <t>김지혜</t>
    <phoneticPr fontId="2" type="noConversion"/>
  </si>
  <si>
    <t>061-350-6583</t>
    <phoneticPr fontId="2" type="noConversion"/>
  </si>
  <si>
    <t>군서덕산 배수장 인근 진입로 정비사업</t>
    <phoneticPr fontId="2" type="noConversion"/>
  </si>
  <si>
    <t>061-350-6583</t>
  </si>
  <si>
    <t>군남군염간선 개보수사업</t>
    <phoneticPr fontId="2" type="noConversion"/>
  </si>
  <si>
    <t>염산설도 배수로정비사업</t>
    <phoneticPr fontId="2" type="noConversion"/>
  </si>
  <si>
    <t>박동건</t>
  </si>
  <si>
    <t>061-350-6574</t>
  </si>
  <si>
    <t>법성덕흥 배수로 정비사업</t>
    <phoneticPr fontId="2" type="noConversion"/>
  </si>
  <si>
    <t>농로가각부 확포장사업</t>
    <phoneticPr fontId="2" type="noConversion"/>
  </si>
  <si>
    <t>송재훈</t>
    <phoneticPr fontId="2" type="noConversion"/>
  </si>
  <si>
    <t>061-350-6577</t>
    <phoneticPr fontId="2" type="noConversion"/>
  </si>
  <si>
    <t>백수지구 기계화경작로 확포장사업</t>
    <phoneticPr fontId="2" type="noConversion"/>
  </si>
  <si>
    <t>061-350-6577</t>
  </si>
  <si>
    <t>군남지구 기계화경작로 확포장사업</t>
    <phoneticPr fontId="2" type="noConversion"/>
  </si>
  <si>
    <t>제당 그라우팅</t>
    <phoneticPr fontId="2" type="noConversion"/>
  </si>
  <si>
    <t>전남지역본부 진도지사 지역개발부</t>
    <phoneticPr fontId="2" type="noConversion"/>
  </si>
  <si>
    <t>박상현</t>
    <phoneticPr fontId="2" type="noConversion"/>
  </si>
  <si>
    <t>061-540-5451</t>
    <phoneticPr fontId="2" type="noConversion"/>
  </si>
  <si>
    <t>금전간선 정비사업</t>
  </si>
  <si>
    <t>전남지역본부 화순지사 지역개발부</t>
    <phoneticPr fontId="2" type="noConversion"/>
  </si>
  <si>
    <t>조상근</t>
    <phoneticPr fontId="2" type="noConversion"/>
  </si>
  <si>
    <t>061-370-8534</t>
    <phoneticPr fontId="2" type="noConversion"/>
  </si>
  <si>
    <t>백운간선 정비사업</t>
  </si>
  <si>
    <t>원천용수로 정비사업</t>
  </si>
  <si>
    <t>서태용수로 정비사업</t>
  </si>
  <si>
    <t>백암1 용수로 정비사업</t>
  </si>
  <si>
    <t>옥동제 용수로 보수공사</t>
  </si>
  <si>
    <t>백암2 용수로 정비사업</t>
  </si>
  <si>
    <t>마산4호 배수지선 정비사업</t>
  </si>
  <si>
    <t>만수1 용수로 정비사업</t>
  </si>
  <si>
    <t>만수2 용수로 정비사업</t>
  </si>
  <si>
    <t>금전 경구배수로 정비사업</t>
  </si>
  <si>
    <t>대비리 용수로 정비사업</t>
  </si>
  <si>
    <t>구암리 배수로 정비사업</t>
  </si>
  <si>
    <t>안심용수로 정비사업</t>
  </si>
  <si>
    <t>평리 용수로 정비사업</t>
  </si>
  <si>
    <t>원리 용수로 정비사업</t>
  </si>
  <si>
    <t>내리 용수로 정비사업</t>
  </si>
  <si>
    <t>영벽보 용수로 정비사업</t>
  </si>
  <si>
    <t>용반용수로 정비사업</t>
  </si>
  <si>
    <t>운월용수로 정비사업</t>
  </si>
  <si>
    <t>내리용수지선 정비사업</t>
  </si>
  <si>
    <t>신율배수암거 정비사업</t>
  </si>
  <si>
    <t>대비배수로 정비사업</t>
  </si>
  <si>
    <t>어리배수로 정비사업</t>
  </si>
  <si>
    <t>안보용수로 정비사업</t>
  </si>
  <si>
    <t>월정보용수로 정비사업</t>
  </si>
  <si>
    <t>대곡배수로 정비사업</t>
  </si>
  <si>
    <t>덕곡배수로 정비사업</t>
  </si>
  <si>
    <t>금전1 용수간선 정비사업</t>
  </si>
  <si>
    <t>언도배수로 정비사업</t>
  </si>
  <si>
    <t>마산11호 용수로 정비사업</t>
  </si>
  <si>
    <t>가봉리 용수로 정비사업</t>
  </si>
  <si>
    <t>복암리 배수로 정비사업</t>
  </si>
  <si>
    <t>영평용수로 정비사업</t>
  </si>
  <si>
    <t>남치배수로 정비사업</t>
  </si>
  <si>
    <t>남정배수로 정비사업</t>
  </si>
  <si>
    <t>금능용수로 정비사업</t>
  </si>
  <si>
    <t>용반보 용수로 정비사업</t>
  </si>
  <si>
    <t>사평용수로 정비사업</t>
  </si>
  <si>
    <t>용리 용수로 정비사업</t>
  </si>
  <si>
    <t>세청용수로 정비사업</t>
  </si>
  <si>
    <t>월곡용수로 정비사업</t>
  </si>
  <si>
    <t>월곡배수로 정비사업</t>
  </si>
  <si>
    <t>언도 경구배수로 정비사업</t>
  </si>
  <si>
    <t>사평배수로 정비사업</t>
  </si>
  <si>
    <t>도곡9호 배수로 정비사업</t>
  </si>
  <si>
    <t>운월배수로 정비사업</t>
  </si>
  <si>
    <t>화림1 배수로 정비사업</t>
  </si>
  <si>
    <t>화림2 배수로 정비사업</t>
  </si>
  <si>
    <t>모산배수로 정비사업</t>
  </si>
  <si>
    <t>연월배수로 정비사업</t>
  </si>
  <si>
    <t>독상배수로 정비사업</t>
  </si>
  <si>
    <t>원지배수로 정비사업</t>
  </si>
  <si>
    <t>안심배수로 정비사업</t>
  </si>
  <si>
    <t>율치권역 창조적 마을만들기사업 건축공사</t>
    <phoneticPr fontId="2" type="noConversion"/>
  </si>
  <si>
    <t>전남지역본부 고흥지사 지역개발부</t>
    <phoneticPr fontId="2" type="noConversion"/>
  </si>
  <si>
    <t>윤재곤</t>
    <phoneticPr fontId="2" type="noConversion"/>
  </si>
  <si>
    <t>061-830-2261</t>
    <phoneticPr fontId="2" type="noConversion"/>
  </si>
  <si>
    <t>포두면 농촌중심지활성화사업 건축공사</t>
    <phoneticPr fontId="2" type="noConversion"/>
  </si>
  <si>
    <t>장수 마을만들기사업 토목,건축,기계공사</t>
  </si>
  <si>
    <t>전남지역본부 보성지사 지역개발부</t>
  </si>
  <si>
    <t>문흥태</t>
  </si>
  <si>
    <t>061-850-2542</t>
  </si>
  <si>
    <t>장수 마을만들기사업 전기공사</t>
  </si>
  <si>
    <t>상신 마을만들기사업 토목,기계,건축,조경공사</t>
  </si>
  <si>
    <t>박혜민</t>
  </si>
  <si>
    <t>061-850-2538</t>
  </si>
  <si>
    <t>상신 마을만들기사업 전기공사</t>
  </si>
  <si>
    <t>내동 마을만들기사업 토목,건축,기계공사</t>
  </si>
  <si>
    <t>이윤상</t>
  </si>
  <si>
    <t>061-850-2541</t>
  </si>
  <si>
    <t>내동 마을만들기사업 전기공사</t>
  </si>
  <si>
    <t>평촌 마을만들기사업 토목,기계,건축,조경공사</t>
  </si>
  <si>
    <t>이명원</t>
  </si>
  <si>
    <t>061-850-2549</t>
  </si>
  <si>
    <t>평촌 마을만들기사업 전기공사</t>
  </si>
  <si>
    <t>노동면 농촌중심지활성화사업 토목,건축,기계,조경공사</t>
  </si>
  <si>
    <t>061-850-2547</t>
  </si>
  <si>
    <t>노동면 농촌중심지활성화사업 전기공사</t>
  </si>
  <si>
    <t>노동면 농촌중심지활성화사업 통신공사</t>
  </si>
  <si>
    <t>노동면 농촌중심지활성화사업 소방공사</t>
  </si>
  <si>
    <t>율어면 농촌중심지활성화사업 토목,건축,기계공사</t>
  </si>
  <si>
    <t>김양수</t>
  </si>
  <si>
    <t>겸백면 농촌중심지활성화사업 토목,건축,기계공사</t>
  </si>
  <si>
    <t>061-850-2532</t>
  </si>
  <si>
    <t>해룡1지구 배수개선사업 전기공사</t>
  </si>
  <si>
    <t>전남지역본부 순천광양여수지사 지역개발부</t>
  </si>
  <si>
    <t>이우재</t>
  </si>
  <si>
    <t>061-740-1172</t>
  </si>
  <si>
    <t>임천지구 기계화경작로확포장사업</t>
    <phoneticPr fontId="2" type="noConversion"/>
  </si>
  <si>
    <t>25-21-80</t>
    <phoneticPr fontId="2" type="noConversion"/>
  </si>
  <si>
    <t>전남지역본부 강진지사 지역개발부</t>
    <phoneticPr fontId="2" type="noConversion"/>
  </si>
  <si>
    <t>전남지구 무인 자율제어 배수펌프장사업 시스템 제조구매 설치</t>
  </si>
  <si>
    <t>계장제어장치</t>
    <phoneticPr fontId="2" type="noConversion"/>
  </si>
  <si>
    <t>전남지역본부 기전기술부</t>
    <phoneticPr fontId="2" type="noConversion"/>
  </si>
  <si>
    <t>문유현</t>
    <phoneticPr fontId="2" type="noConversion"/>
  </si>
  <si>
    <t>061-958-2484</t>
    <phoneticPr fontId="2" type="noConversion"/>
  </si>
  <si>
    <t>전남지구 무인 자율제어 배수펌프장사업 CCTV 제조구매 설치</t>
  </si>
  <si>
    <t>익금지구 지표수보강개발사업</t>
  </si>
  <si>
    <t>철근</t>
  </si>
  <si>
    <t>D13</t>
  </si>
  <si>
    <t>진입도로</t>
  </si>
  <si>
    <t>박하승</t>
  </si>
  <si>
    <t>061-260-5572</t>
  </si>
  <si>
    <t>D14</t>
  </si>
  <si>
    <t>D15</t>
  </si>
  <si>
    <t>40-18-8</t>
  </si>
  <si>
    <t>25-21-8</t>
  </si>
  <si>
    <t>25-24-12</t>
  </si>
  <si>
    <t>25-27-12</t>
  </si>
  <si>
    <t>흄관</t>
  </si>
  <si>
    <t>D800</t>
  </si>
  <si>
    <t>D1000</t>
  </si>
  <si>
    <t>D800*7T</t>
  </si>
  <si>
    <t>복통</t>
  </si>
  <si>
    <t>#6 100*100</t>
  </si>
  <si>
    <t>전남지역본부 무안신안지사 지역개발부</t>
    <phoneticPr fontId="2" type="noConversion"/>
  </si>
  <si>
    <t>25-21-80</t>
  </si>
  <si>
    <t>중등포지구 배수개선사업</t>
  </si>
  <si>
    <t>PHC파일</t>
    <phoneticPr fontId="2" type="noConversion"/>
  </si>
  <si>
    <t>6,9,10,11,12,14m</t>
  </si>
  <si>
    <t>기초처리</t>
  </si>
  <si>
    <t>강치경</t>
  </si>
  <si>
    <t>061-260-5574</t>
  </si>
  <si>
    <t>현경면 농촌중심지활성화사업</t>
  </si>
  <si>
    <t>25-21-120 외 6</t>
    <phoneticPr fontId="2" type="noConversion"/>
  </si>
  <si>
    <t>토목,건축</t>
  </si>
  <si>
    <t>황영섭</t>
  </si>
  <si>
    <t>061-260-5550</t>
  </si>
  <si>
    <t>이형봉강(SD350/400), HD-10외 3</t>
    <phoneticPr fontId="2" type="noConversion"/>
  </si>
  <si>
    <r>
      <t>t</t>
    </r>
    <r>
      <rPr>
        <sz val="11"/>
        <rFont val="돋움"/>
        <family val="3"/>
        <charset val="129"/>
      </rPr>
      <t>on</t>
    </r>
  </si>
  <si>
    <t>점토벽돌</t>
  </si>
  <si>
    <t>T50</t>
  </si>
  <si>
    <t>보도</t>
  </si>
  <si>
    <t>매</t>
  </si>
  <si>
    <t>팽마당지구 농촌용수개발사업</t>
  </si>
  <si>
    <t>280~710mm</t>
  </si>
  <si>
    <t>관수로</t>
  </si>
  <si>
    <t>박병운</t>
  </si>
  <si>
    <t>061-260-5573</t>
  </si>
  <si>
    <t>영광지사 사옥신축공사</t>
  </si>
  <si>
    <t>25-24-15</t>
  </si>
  <si>
    <t>골조</t>
  </si>
  <si>
    <t>전남지역본부 영광지사 수자원관리부</t>
  </si>
  <si>
    <t>정재훈</t>
  </si>
  <si>
    <t>061-350-6565</t>
  </si>
  <si>
    <t xml:space="preserve">철근콘크리트용봉강 </t>
    <phoneticPr fontId="2" type="noConversion"/>
  </si>
  <si>
    <t>hd16</t>
    <phoneticPr fontId="2" type="noConversion"/>
  </si>
  <si>
    <t>건축</t>
    <phoneticPr fontId="2" type="noConversion"/>
  </si>
  <si>
    <t>톤</t>
    <phoneticPr fontId="2" type="noConversion"/>
  </si>
  <si>
    <t>전남지역본부 고흥지사 지역개발부</t>
  </si>
  <si>
    <t>해룡1지구 배수개선사업</t>
  </si>
  <si>
    <t>수중펌프</t>
  </si>
  <si>
    <t>Φ600mm x 55kW x 10P</t>
  </si>
  <si>
    <t>배수장  기계</t>
  </si>
  <si>
    <t>Φ900mm x 110kW x 16P</t>
  </si>
  <si>
    <t>강진군 시군역량강화사업 용역</t>
    <phoneticPr fontId="2" type="noConversion"/>
  </si>
  <si>
    <t>완도1지구 친환경에너지보급사업 세부설계 용역</t>
    <phoneticPr fontId="2" type="noConversion"/>
  </si>
  <si>
    <t>홍덕영</t>
    <phoneticPr fontId="2" type="noConversion"/>
  </si>
  <si>
    <t>062-958-2348</t>
    <phoneticPr fontId="2" type="noConversion"/>
  </si>
  <si>
    <t>완도2지구 친환경에너지보급사업 세부설계 용역</t>
    <phoneticPr fontId="2" type="noConversion"/>
  </si>
  <si>
    <t>완도3지구 친환경에너지보급사업 세부설계 용역</t>
  </si>
  <si>
    <t>완도4지구 친환경에너지보급사업 세부설계 용역</t>
  </si>
  <si>
    <t>완도5지구 친환경에너지보급사업 세부설계 용역</t>
  </si>
  <si>
    <t>완도6지구 친환경에너지보급사업 세부설계 용역</t>
  </si>
  <si>
    <t>완도7지구 친환경에너지보급사업 세부설계 용역</t>
  </si>
  <si>
    <t>완도8지구 친환경에너지보급사업 세부설계 용역</t>
  </si>
  <si>
    <t>완도9지구 친환경에너지보급사업 세부설계 용역</t>
  </si>
  <si>
    <t>완도10지구 친환경에너지보급사업 세부설계 용역</t>
  </si>
  <si>
    <t>완도11지구 친환경에너지보급사업 세부설계 용역</t>
  </si>
  <si>
    <t>완도12지구 친환경에너지보급사업 세부설계 용역</t>
  </si>
  <si>
    <t>완도13지구 친환경에너지보급사업 세부설계 용역</t>
  </si>
  <si>
    <t>완도14지구 친환경에너지보급사업 세부설계 용역</t>
  </si>
  <si>
    <t>산계 마을만들기 자율개발사업 세부설계용역</t>
    <phoneticPr fontId="2" type="noConversion"/>
  </si>
  <si>
    <t>전남지역본부 나주지사 지역개발부</t>
    <phoneticPr fontId="2" type="noConversion"/>
  </si>
  <si>
    <t>김보미</t>
    <phoneticPr fontId="2" type="noConversion"/>
  </si>
  <si>
    <t>061-330-9572</t>
    <phoneticPr fontId="2" type="noConversion"/>
  </si>
  <si>
    <t>신옥 마을만들기 자율개발사업 지역역량강화용역</t>
    <phoneticPr fontId="2" type="noConversion"/>
  </si>
  <si>
    <t>정다희</t>
    <phoneticPr fontId="2" type="noConversion"/>
  </si>
  <si>
    <t>061-330-9583</t>
    <phoneticPr fontId="2" type="noConversion"/>
  </si>
  <si>
    <t>대실 마을만들기 자율개발사업 지역역량강화용역</t>
    <phoneticPr fontId="2" type="noConversion"/>
  </si>
  <si>
    <t>산계 마을만들기 자율개발사업 지역역량강화용역</t>
    <phoneticPr fontId="2" type="noConversion"/>
  </si>
  <si>
    <t>벽류정 마을만들기 자율개발사업 지역역량강화용역</t>
    <phoneticPr fontId="2" type="noConversion"/>
  </si>
  <si>
    <t>신동산 마을만들기 자율개발사업 지역역량강화용역</t>
    <phoneticPr fontId="2" type="noConversion"/>
  </si>
  <si>
    <t>고서면 기초생활거점육성사업 지역역량강화사업 용역</t>
    <phoneticPr fontId="2" type="noConversion"/>
  </si>
  <si>
    <t>전남지역본부 담양지사 지역개발부</t>
    <phoneticPr fontId="2" type="noConversion"/>
  </si>
  <si>
    <t>조초이</t>
    <phoneticPr fontId="2" type="noConversion"/>
  </si>
  <si>
    <t>061-380-4136</t>
    <phoneticPr fontId="2" type="noConversion"/>
  </si>
  <si>
    <t>흑산 예리권역 창조적마을만들기 토목공사 세부설계 용역</t>
  </si>
  <si>
    <t>강창영</t>
  </si>
  <si>
    <t>061-260-5577</t>
  </si>
  <si>
    <t>닭머리항 어촌뉴딜300사업 지역역량강화 용역</t>
  </si>
  <si>
    <t>박성호</t>
  </si>
  <si>
    <t>061-260-5578</t>
  </si>
  <si>
    <t>도리포항 어촌뉴딜300사업 지역역량강화 용역</t>
  </si>
  <si>
    <t>몽탄면 용배수로 수리시설개보수사업 측량용역</t>
  </si>
  <si>
    <t>김홍균</t>
  </si>
  <si>
    <t>061-260-5540</t>
  </si>
  <si>
    <t>법성항 어촌뉴딜300사업 지역역량강화용역</t>
    <phoneticPr fontId="2" type="noConversion"/>
  </si>
  <si>
    <t>광의면 농촌중심지활성화사업 세부설계 용역</t>
    <phoneticPr fontId="2" type="noConversion"/>
  </si>
  <si>
    <t>전남지역본부 구례지사 지역개발부</t>
    <phoneticPr fontId="2" type="noConversion"/>
  </si>
  <si>
    <t>최창규</t>
    <phoneticPr fontId="2" type="noConversion"/>
  </si>
  <si>
    <t>061-780-3135</t>
    <phoneticPr fontId="2" type="noConversion"/>
  </si>
  <si>
    <t>광의면 농촌중심지활성화사업 지역역량강화(S/W) 용역</t>
    <phoneticPr fontId="2" type="noConversion"/>
  </si>
  <si>
    <t>문척면 농촌중심지활성화사업 지역역량강화(S/W) 용역</t>
    <phoneticPr fontId="2" type="noConversion"/>
  </si>
  <si>
    <t>구례군 시군역량강화사업 지역역량강화(S/W) 용역</t>
    <phoneticPr fontId="2" type="noConversion"/>
  </si>
  <si>
    <t>문척면 농촌중심지활성화사업 석면 철거 및 처리 용역</t>
    <phoneticPr fontId="2" type="noConversion"/>
  </si>
  <si>
    <t>문척면 농촌중심지활성화사업 건설폐기물 처리 용역</t>
    <phoneticPr fontId="2" type="noConversion"/>
  </si>
  <si>
    <t>문척면 농촌중심지활성화사업 건설폐기물 철거 용역</t>
    <phoneticPr fontId="2" type="noConversion"/>
  </si>
  <si>
    <t>율치권역 창조적 마을만들기사업 지역역량강화용역</t>
    <phoneticPr fontId="2" type="noConversion"/>
  </si>
  <si>
    <t>포두면 농촌중심지활성화사업 지역역량강화용역</t>
    <phoneticPr fontId="2" type="noConversion"/>
  </si>
  <si>
    <t>중촌마을 창조적마을만들기사업 지역역량강화사업</t>
  </si>
  <si>
    <t>061-850-2546</t>
  </si>
  <si>
    <t>평촌마을 창조적마을만들기사업 지역역량강화사업</t>
  </si>
  <si>
    <t>법화마을 창조적마을만들기사업 지역역량강화사업</t>
  </si>
  <si>
    <t>정형근</t>
  </si>
  <si>
    <t>장수마을 창조적마을만들기사업 지역역량강화사업</t>
  </si>
  <si>
    <t>상신마을만들기사업 지역역량강화사업용역</t>
  </si>
  <si>
    <t>내동마을 창조적마을만들기사업 지역역량강화사업</t>
  </si>
  <si>
    <t>장성읍 맑은물 푸른농촌가꾸기사업 지역역량강화 용역</t>
    <phoneticPr fontId="2" type="noConversion"/>
  </si>
  <si>
    <t>전남지역본부 장성지사 지역개발부</t>
    <phoneticPr fontId="2" type="noConversion"/>
  </si>
  <si>
    <t>정상오</t>
    <phoneticPr fontId="2" type="noConversion"/>
  </si>
  <si>
    <t>061-390-8651</t>
    <phoneticPr fontId="2" type="noConversion"/>
  </si>
  <si>
    <t>북하면 농촌중심지활성화사업 2단계 페기물처리 용역</t>
    <phoneticPr fontId="2" type="noConversion"/>
  </si>
  <si>
    <t>여의주</t>
    <phoneticPr fontId="2" type="noConversion"/>
  </si>
  <si>
    <t>061-390-8661</t>
    <phoneticPr fontId="2" type="noConversion"/>
  </si>
  <si>
    <t>전북 스마트팜 혁신밸리 실증단지 건축공사</t>
  </si>
  <si>
    <t>전북지역본부 스마트팜혁신밸리추진단</t>
  </si>
  <si>
    <t>김동진</t>
  </si>
  <si>
    <t>063-239-2084</t>
  </si>
  <si>
    <t>전북 스마트팜 혁신밸리 창업보육 건축공사</t>
  </si>
  <si>
    <t>전북 스마트팜 혁신밸리 임대형팜 건축공사</t>
  </si>
  <si>
    <t>전북 스마트팜 혁신밸리 핵심시설 전기공사</t>
  </si>
  <si>
    <t>이소명</t>
  </si>
  <si>
    <t>063-239-2076</t>
  </si>
  <si>
    <t>전북 스마트팜 혁신밸리 핵심시설 통신공사</t>
  </si>
  <si>
    <t>전북 스마트팜 혁신밸리 지원센터 소방공사</t>
  </si>
  <si>
    <t>전북 스마트팜 혁신밸리 기반조성 전기공사</t>
  </si>
  <si>
    <t>전북 스마트팜 혁신밸리 기반조성 통신공사</t>
  </si>
  <si>
    <t>남정 창조적마을 만들기사업</t>
  </si>
  <si>
    <t>순창지사 지역개발부</t>
  </si>
  <si>
    <t>전북지역본부 순창지사 지역개발부</t>
    <phoneticPr fontId="2" type="noConversion"/>
  </si>
  <si>
    <t>부진국</t>
  </si>
  <si>
    <t>063-650-7087</t>
  </si>
  <si>
    <t>무수 창조적마을 만들기사업</t>
  </si>
  <si>
    <t>오교 마을만들기사업</t>
  </si>
  <si>
    <t>이형훈</t>
  </si>
  <si>
    <t>063-650-7064</t>
  </si>
  <si>
    <t>지북 마을만들기사업</t>
  </si>
  <si>
    <t>김세윤</t>
  </si>
  <si>
    <t>063-650-7065</t>
  </si>
  <si>
    <t>난계양수장 송수관로 연장 공사</t>
  </si>
  <si>
    <t>전북지역본부 순창지사 수자원관리부</t>
    <phoneticPr fontId="2" type="noConversion"/>
  </si>
  <si>
    <t>서진원</t>
  </si>
  <si>
    <t>063-650-7080</t>
  </si>
  <si>
    <t>우치산지구 수리시설개보수사업 토목기계공사</t>
  </si>
  <si>
    <t>전북지역본부 군산지사 지역개발부</t>
  </si>
  <si>
    <t>이현준</t>
  </si>
  <si>
    <t>063-440-5816</t>
  </si>
  <si>
    <t>명도항 어촌뉴딜 300사업 토목건축공사</t>
  </si>
  <si>
    <t>최명호</t>
  </si>
  <si>
    <t>063-440-5722</t>
  </si>
  <si>
    <t>용복보(유압식 가동보) 기계 보수공사</t>
  </si>
  <si>
    <t>전북지역본부 전주완주임실지사 수자원관리부</t>
  </si>
  <si>
    <t xml:space="preserve"> 조용태</t>
  </si>
  <si>
    <t>063-270-0537</t>
  </si>
  <si>
    <t>영농급수대비 긴급보수공사</t>
  </si>
  <si>
    <t>2020년 수문시설 춘계유지관리공사</t>
  </si>
  <si>
    <t>김태연</t>
  </si>
  <si>
    <t>063-270-0538</t>
  </si>
  <si>
    <t>상하면 농촌중심지활성화사업 토목건축공사</t>
  </si>
  <si>
    <t>전북지역본부 고창지사 지역개발부</t>
    <phoneticPr fontId="2" type="noConversion"/>
  </si>
  <si>
    <t>이성우</t>
  </si>
  <si>
    <t>063-560-1531</t>
  </si>
  <si>
    <t>공음면 농촌중심지활성화사업 토목건축공사</t>
  </si>
  <si>
    <t>김태평</t>
  </si>
  <si>
    <t>063-560-1529</t>
  </si>
  <si>
    <t>아산면 농촌중심지활성화사업 토목건축공사</t>
  </si>
  <si>
    <t>기계화경작로 확포장사업</t>
  </si>
  <si>
    <t>전북지역본부 정읍지사 지역개발부</t>
  </si>
  <si>
    <t>문성현</t>
  </si>
  <si>
    <t>063-530-0335</t>
  </si>
  <si>
    <t>북장지구 수리시설개보수사업 토목공사</t>
  </si>
  <si>
    <t>전북지역본부 정읍지사 수자원관리부</t>
  </si>
  <si>
    <t>송광섭</t>
  </si>
  <si>
    <t>063-530-0308</t>
  </si>
  <si>
    <t>지사 퇴적물제거 사업</t>
  </si>
  <si>
    <t>송낙수</t>
  </si>
  <si>
    <t>063-530-0353</t>
  </si>
  <si>
    <t>공기관대행사업(농로포장공사)</t>
  </si>
  <si>
    <t>유경옥</t>
  </si>
  <si>
    <t>063-530-0358</t>
  </si>
  <si>
    <t>공기관대행사업(용배수로정비공사)</t>
  </si>
  <si>
    <t>이룡 마을만들기사업 건축공사</t>
  </si>
  <si>
    <t>전북지역본부 무진장지사 지역개발부</t>
    <phoneticPr fontId="2" type="noConversion"/>
  </si>
  <si>
    <t>한승민</t>
  </si>
  <si>
    <t>063-350-7071</t>
  </si>
  <si>
    <t>이룡 마을만들기사업 전기공사</t>
  </si>
  <si>
    <t>전북지역본부 무진장지사 지역개발부</t>
  </si>
  <si>
    <t>이룡 마을만들기사업 통신공사</t>
  </si>
  <si>
    <t>국가를 당사자로 하는 계약에 관한 법률 시행령 제26조1항제5호</t>
  </si>
  <si>
    <t>호덕 마을만들기사업 건축공사</t>
  </si>
  <si>
    <t>호덕 마을만들기사업 토목공사</t>
  </si>
  <si>
    <t>호덕 마을만들기사업 전기공사</t>
  </si>
  <si>
    <t>호덕 마을만들기사업 통신공사</t>
  </si>
  <si>
    <t>마평 마을만들기사업 건축공사</t>
  </si>
  <si>
    <t>마평 마을만들기사업 전기공사</t>
  </si>
  <si>
    <t>덕곡 마을만들기사업 건축공사</t>
  </si>
  <si>
    <t>이지현</t>
  </si>
  <si>
    <t>063-350-7066</t>
  </si>
  <si>
    <t>덕곡 마을만들기사업 전기공사</t>
  </si>
  <si>
    <t>덕곡 마을만들기사업 통신공사</t>
  </si>
  <si>
    <t>봉서 마을만들기사업 토목건축공사</t>
  </si>
  <si>
    <t>김재일</t>
  </si>
  <si>
    <t>063-350-7077</t>
  </si>
  <si>
    <t>구암 마을만들기사업 토목건축기계공사</t>
  </si>
  <si>
    <t>조민구</t>
  </si>
  <si>
    <t>063-350-7068</t>
  </si>
  <si>
    <t>구암 마을만들기사업 전기공사</t>
  </si>
  <si>
    <t>구암 마을만들기사업 통신공사</t>
  </si>
  <si>
    <t>마이산지구 신규마을조성사업</t>
  </si>
  <si>
    <t>이기성</t>
  </si>
  <si>
    <t>063-350-7060</t>
  </si>
  <si>
    <t>전북 스마트팜 실증단지 지원센터 구축사업</t>
  </si>
  <si>
    <t>미장벽돌</t>
  </si>
  <si>
    <t>190*90*57</t>
  </si>
  <si>
    <t>고마지구 농촌테마공원조성사업</t>
  </si>
  <si>
    <t>m^3</t>
  </si>
  <si>
    <t>전북지역본부 부안지사 지역개발부</t>
  </si>
  <si>
    <t>안영선</t>
  </si>
  <si>
    <t>063-580-1052</t>
  </si>
  <si>
    <t>이서면 농촌중심지활성화사업</t>
  </si>
  <si>
    <t>25-24-150</t>
  </si>
  <si>
    <t>전북지역본부 전주완주임실지사 지역개발부</t>
  </si>
  <si>
    <t>송은선</t>
  </si>
  <si>
    <t>063-270-0557</t>
  </si>
  <si>
    <t>오산3지구 대구획경지정리사업 레미콘 조달</t>
  </si>
  <si>
    <t>30111505-01</t>
  </si>
  <si>
    <t>용배수로</t>
  </si>
  <si>
    <t>전북지역본부 고창지사 지역개발부</t>
  </si>
  <si>
    <t>홍영택</t>
  </si>
  <si>
    <t>063-560-1522</t>
  </si>
  <si>
    <t>#6*150*150</t>
  </si>
  <si>
    <t>공기관대행사업(용배수로정비사업)</t>
  </si>
  <si>
    <t>신송지구 다목적농촌용수개발사업</t>
  </si>
  <si>
    <t>H16mm</t>
  </si>
  <si>
    <t>마이산지구 신규마을 조성사업</t>
  </si>
  <si>
    <t>H19mm</t>
  </si>
  <si>
    <t>D450mm</t>
  </si>
  <si>
    <t>우수관</t>
  </si>
  <si>
    <t>스틸그레이팅</t>
  </si>
  <si>
    <r>
      <t>1.0</t>
    </r>
    <r>
      <rPr>
        <sz val="11"/>
        <color theme="1"/>
        <rFont val="맑은 고딕"/>
        <family val="3"/>
        <charset val="129"/>
      </rPr>
      <t>ⅹ</t>
    </r>
    <r>
      <rPr>
        <sz val="9.35"/>
        <color theme="1"/>
        <rFont val="돋움"/>
        <family val="3"/>
        <charset val="129"/>
      </rPr>
      <t>0.4</t>
    </r>
  </si>
  <si>
    <t>ea</t>
  </si>
  <si>
    <t>보강토블록</t>
  </si>
  <si>
    <t>500ⅹ250</t>
  </si>
  <si>
    <t>농업용수 저수지 수질전수조사 수질분석시험 용역</t>
    <phoneticPr fontId="2" type="noConversion"/>
  </si>
  <si>
    <t>전북지역본부 수자원관리부</t>
    <phoneticPr fontId="2" type="noConversion"/>
  </si>
  <si>
    <t>박재준</t>
    <phoneticPr fontId="2" type="noConversion"/>
  </si>
  <si>
    <t>063-239-2114</t>
    <phoneticPr fontId="2" type="noConversion"/>
  </si>
  <si>
    <t>전북 스마트팜 연구지원센터 건축공사 상주감리용역</t>
  </si>
  <si>
    <t>양식장용수관리사업 부진지구 기초조사</t>
  </si>
  <si>
    <t>전북지역본부 지하수지질부</t>
  </si>
  <si>
    <t>송용한</t>
  </si>
  <si>
    <t>063-239-2145</t>
  </si>
  <si>
    <t>지하수자원관리사업 김청지구 지하수 현황 및 수리수질조사 용역</t>
  </si>
  <si>
    <t>000저수지 안전점검용역</t>
  </si>
  <si>
    <t>장자도 어촌뉴딜300사업 기본 및 세부설계 용역</t>
  </si>
  <si>
    <t>전북지역본부 기반관리부</t>
  </si>
  <si>
    <t>최완식</t>
  </si>
  <si>
    <t>063-239-2130</t>
  </si>
  <si>
    <t>광승항 어촌뉴딜300사업 기본 및 세부설계 용역</t>
  </si>
  <si>
    <t>곰소항 어촌뉴딜300사업 기본 및 세부설계 용역</t>
  </si>
  <si>
    <t>모항항 어촌뉴딜300사업 기본 및 세부설계 용역</t>
  </si>
  <si>
    <t>군산시 광역 해양레저체험복합단지조성사업 기본 및 세부설계 용역</t>
  </si>
  <si>
    <t>2020년 봄마무리 광활6지구 대구획경지정리사업 확정측량용역</t>
  </si>
  <si>
    <t>전북지역본부 동진지사 지역개발부</t>
  </si>
  <si>
    <t>이윤항</t>
  </si>
  <si>
    <t>063-540-1173</t>
  </si>
  <si>
    <t>2020년 봄마무리 유강3지구 대구획경지정리사업 확정측량용역</t>
  </si>
  <si>
    <t>2020년 봄마무리 백구2지구 대구획경지정리사업 확정측량용역</t>
  </si>
  <si>
    <t>2020년 청도지구 다목적농촌용수개발사업 폐기물처리용역</t>
  </si>
  <si>
    <t>조광식</t>
  </si>
  <si>
    <t>063-540-1177</t>
  </si>
  <si>
    <t>2020년 죽산면 지역역량강화사업(교육 및 견학)</t>
    <phoneticPr fontId="2" type="noConversion"/>
  </si>
  <si>
    <t>063-540-1176</t>
  </si>
  <si>
    <t>2021년 황산면 지역역량강화사업(교육 및 견학)</t>
    <phoneticPr fontId="2" type="noConversion"/>
  </si>
  <si>
    <t>2022년 용지면 지역역량강화사업(교육 및 견학)</t>
    <phoneticPr fontId="2" type="noConversion"/>
  </si>
  <si>
    <t>063-540-1178</t>
  </si>
  <si>
    <t>계화면 농촌중심지활성화사업 계화공원 화장실 BF인증 컨설팅용역</t>
  </si>
  <si>
    <t>김태호</t>
  </si>
  <si>
    <t>063-580-1055</t>
  </si>
  <si>
    <t>계화면 농촌중심지활성화사업 계화공원 화장실 건축감리용역</t>
  </si>
  <si>
    <t>2020년 임실군 어도계보수사업 일괄 위(수)탁 세부설계</t>
  </si>
  <si>
    <t>황의규</t>
  </si>
  <si>
    <t>063-270-0556</t>
  </si>
  <si>
    <t>상관면 도시재생뉴딜사업 정밀안전진단용역</t>
  </si>
  <si>
    <t>이서면 농촌중심지활성화사업 석면철거공사</t>
  </si>
  <si>
    <t>이서면 농촌중심지활성화사업 지정폐기물처리용역</t>
  </si>
  <si>
    <t>이서면 농촌중심지활성화사업 석면감리용역</t>
  </si>
  <si>
    <t>운양지구 인허가 관련 용역</t>
  </si>
  <si>
    <t>전북지역본부 고창지사 수자원관리부</t>
  </si>
  <si>
    <t>하정윤</t>
  </si>
  <si>
    <t>063-560-1552</t>
  </si>
  <si>
    <t>구암 마을만들기사업 건설폐기물처용역</t>
  </si>
  <si>
    <r>
      <t>전북지역본부 무진장지사</t>
    </r>
    <r>
      <rPr>
        <sz val="11"/>
        <rFont val="돋움"/>
        <family val="3"/>
        <charset val="129"/>
      </rPr>
      <t xml:space="preserve"> 지역개발부</t>
    </r>
  </si>
  <si>
    <r>
      <t>0</t>
    </r>
    <r>
      <rPr>
        <sz val="11"/>
        <rFont val="돋움"/>
        <family val="3"/>
        <charset val="129"/>
      </rPr>
      <t>63-350-7068</t>
    </r>
  </si>
  <si>
    <t>충남1지구 배수장 자동운전 사업</t>
  </si>
  <si>
    <t>충남지역본부 기전기술부</t>
  </si>
  <si>
    <t>신연경</t>
  </si>
  <si>
    <t>042-480-0341</t>
  </si>
  <si>
    <t>충남2지구 배수장 자동운전 사업</t>
  </si>
  <si>
    <t>신연경</t>
    <phoneticPr fontId="2" type="noConversion"/>
  </si>
  <si>
    <t>042-480-0341</t>
    <phoneticPr fontId="2" type="noConversion"/>
  </si>
  <si>
    <t>봉당리 배수로 정비공사</t>
    <phoneticPr fontId="2" type="noConversion"/>
  </si>
  <si>
    <t>충남지역본부 보령지사 지역개발부</t>
    <phoneticPr fontId="2" type="noConversion"/>
  </si>
  <si>
    <t>김하집</t>
    <phoneticPr fontId="2" type="noConversion"/>
  </si>
  <si>
    <t>041-930-7882</t>
    <phoneticPr fontId="2" type="noConversion"/>
  </si>
  <si>
    <t>소송리 농막구간 배수로 정비공사</t>
    <phoneticPr fontId="2" type="noConversion"/>
  </si>
  <si>
    <t>삼현리 배수로 정비공사</t>
    <phoneticPr fontId="2" type="noConversion"/>
  </si>
  <si>
    <t>신송3리 경작로 정비공사</t>
    <phoneticPr fontId="2" type="noConversion"/>
  </si>
  <si>
    <t>양항2리 기계화경작로 포장공사</t>
    <phoneticPr fontId="2" type="noConversion"/>
  </si>
  <si>
    <t>내항동 농로포장공사</t>
    <phoneticPr fontId="2" type="noConversion"/>
  </si>
  <si>
    <t>대천지구 농로 및 배수로 정비공사</t>
    <phoneticPr fontId="2" type="noConversion"/>
  </si>
  <si>
    <t>신구지구 농업용수 수질개선사업</t>
    <phoneticPr fontId="2" type="noConversion"/>
  </si>
  <si>
    <t>임부선</t>
    <phoneticPr fontId="2" type="noConversion"/>
  </si>
  <si>
    <t>041-930-7871</t>
    <phoneticPr fontId="2" type="noConversion"/>
  </si>
  <si>
    <t>아산시 맑은물 푸른농촌가꾸기사업 토목,건축,기계 공사</t>
    <phoneticPr fontId="2" type="noConversion"/>
  </si>
  <si>
    <t>충남지역본부 아산지사 수자원관리부</t>
    <phoneticPr fontId="2" type="noConversion"/>
  </si>
  <si>
    <t>정인수</t>
    <phoneticPr fontId="2" type="noConversion"/>
  </si>
  <si>
    <t>041-539-7173</t>
    <phoneticPr fontId="2" type="noConversion"/>
  </si>
  <si>
    <t>비해당</t>
    <phoneticPr fontId="2" type="noConversion"/>
  </si>
  <si>
    <t>한발대비용수개발토목공사</t>
    <phoneticPr fontId="2" type="noConversion"/>
  </si>
  <si>
    <t>김태용</t>
    <phoneticPr fontId="2" type="noConversion"/>
  </si>
  <si>
    <t>041-539-7141</t>
    <phoneticPr fontId="2" type="noConversion"/>
  </si>
  <si>
    <t>제원면 농촌중심지활성화사업 건축공사</t>
    <phoneticPr fontId="2" type="noConversion"/>
  </si>
  <si>
    <t>충남지역본부 세종대전금산지사 지역개발부</t>
    <phoneticPr fontId="2" type="noConversion"/>
  </si>
  <si>
    <t>권영진</t>
    <phoneticPr fontId="2" type="noConversion"/>
  </si>
  <si>
    <t>044-860-3331</t>
    <phoneticPr fontId="2" type="noConversion"/>
  </si>
  <si>
    <t>보광리 마을만들기사업 건축공사</t>
    <phoneticPr fontId="2" type="noConversion"/>
  </si>
  <si>
    <t>이창구</t>
    <phoneticPr fontId="2" type="noConversion"/>
  </si>
  <si>
    <t>041-754-4131</t>
    <phoneticPr fontId="2" type="noConversion"/>
  </si>
  <si>
    <t>평촌리 마을만들기사업 건축공사</t>
    <phoneticPr fontId="2" type="noConversion"/>
  </si>
  <si>
    <t>김동욱</t>
    <phoneticPr fontId="2" type="noConversion"/>
  </si>
  <si>
    <t>신동2리 창조적마을만들기사업 조경공사</t>
    <phoneticPr fontId="2" type="noConversion"/>
  </si>
  <si>
    <t>임정훈</t>
    <phoneticPr fontId="2" type="noConversion"/>
  </si>
  <si>
    <t>2020년 상반기수문 및 스크린 공사</t>
    <phoneticPr fontId="2" type="noConversion"/>
  </si>
  <si>
    <t>충남지역본부 청양지사 지역개발부</t>
    <phoneticPr fontId="2" type="noConversion"/>
  </si>
  <si>
    <t>표세웅</t>
    <phoneticPr fontId="2" type="noConversion"/>
  </si>
  <si>
    <t>041-940-1786</t>
    <phoneticPr fontId="2" type="noConversion"/>
  </si>
  <si>
    <t>국가계약법 시행령 제26조 제1항 제5호 가목에 의함</t>
    <phoneticPr fontId="2" type="noConversion"/>
  </si>
  <si>
    <t>화강지구 마을만들기사업 토목조경공사</t>
    <phoneticPr fontId="2" type="noConversion"/>
  </si>
  <si>
    <t>이건희</t>
    <phoneticPr fontId="2" type="noConversion"/>
  </si>
  <si>
    <t>041-940-1705</t>
    <phoneticPr fontId="2" type="noConversion"/>
  </si>
  <si>
    <t>신흥리 마을만들기사업 건축토목공사</t>
    <phoneticPr fontId="2" type="noConversion"/>
  </si>
  <si>
    <t>충남지역본부 예산지사 지역개발부</t>
    <phoneticPr fontId="2" type="noConversion"/>
  </si>
  <si>
    <t>김대원</t>
    <phoneticPr fontId="2" type="noConversion"/>
  </si>
  <si>
    <t>041-330-3517</t>
    <phoneticPr fontId="2" type="noConversion"/>
  </si>
  <si>
    <t>귀곡권역단위종합개발사업 건축토목공사</t>
  </si>
  <si>
    <t>충남지역본부 예산지사 지역개발부</t>
  </si>
  <si>
    <t>김용원</t>
  </si>
  <si>
    <t>041-330-3570</t>
  </si>
  <si>
    <t>김동한</t>
    <phoneticPr fontId="2" type="noConversion"/>
  </si>
  <si>
    <t>041-930-7860</t>
    <phoneticPr fontId="2" type="noConversion"/>
  </si>
  <si>
    <t>황교지구 배수개선사업</t>
    <phoneticPr fontId="2" type="noConversion"/>
  </si>
  <si>
    <t>쇼핑몰</t>
    <phoneticPr fontId="2" type="noConversion"/>
  </si>
  <si>
    <t>수로관</t>
    <phoneticPr fontId="2" type="noConversion"/>
  </si>
  <si>
    <t>수요기관 요구규격</t>
    <phoneticPr fontId="2" type="noConversion"/>
  </si>
  <si>
    <t>배수로정비</t>
    <phoneticPr fontId="2" type="noConversion"/>
  </si>
  <si>
    <t>경작로정비</t>
    <phoneticPr fontId="2" type="noConversion"/>
  </si>
  <si>
    <t>경작로포장</t>
    <phoneticPr fontId="2" type="noConversion"/>
  </si>
  <si>
    <t>농로포장</t>
    <phoneticPr fontId="2" type="noConversion"/>
  </si>
  <si>
    <t>문병영</t>
    <phoneticPr fontId="2" type="noConversion"/>
  </si>
  <si>
    <t>이형봉강</t>
    <phoneticPr fontId="2" type="noConversion"/>
  </si>
  <si>
    <t>시멘트</t>
    <phoneticPr fontId="2" type="noConversion"/>
  </si>
  <si>
    <t>김동익</t>
    <phoneticPr fontId="2" type="noConversion"/>
  </si>
  <si>
    <t>041-539-7162</t>
    <phoneticPr fontId="2" type="noConversion"/>
  </si>
  <si>
    <t>신촌1리 샛터마을 창조적마을만들기사업</t>
  </si>
  <si>
    <t>팔각정자</t>
  </si>
  <si>
    <t>7*7*5.967</t>
  </si>
  <si>
    <t>조경</t>
  </si>
  <si>
    <t>충남지역본부 세종대전금산지사 지역개발부</t>
  </si>
  <si>
    <t>신동2리 창조적마을만들기사업</t>
  </si>
  <si>
    <t>팔각전망정자</t>
  </si>
  <si>
    <t>7.65*6.5*7.2m</t>
  </si>
  <si>
    <t>임정훈</t>
  </si>
  <si>
    <t>041-754-4131</t>
  </si>
  <si>
    <t>5.8*5.8*4.5m</t>
  </si>
  <si>
    <t>KRC수질보전대책 용암저수지 물순환장치 제조·설치</t>
  </si>
  <si>
    <t>적조및녹조방제장치</t>
  </si>
  <si>
    <t>Φ4200mm</t>
  </si>
  <si>
    <t>수질</t>
  </si>
  <si>
    <t>박선용</t>
  </si>
  <si>
    <t>044-860-3311</t>
  </si>
  <si>
    <t>남양면 농촌중심지활성화사업 토목건축기계공사</t>
    <phoneticPr fontId="2" type="noConversion"/>
  </si>
  <si>
    <t>25-21-12</t>
    <phoneticPr fontId="2" type="noConversion"/>
  </si>
  <si>
    <t>m³</t>
    <phoneticPr fontId="2" type="noConversion"/>
  </si>
  <si>
    <t>남명배</t>
    <phoneticPr fontId="2" type="noConversion"/>
  </si>
  <si>
    <t>041-940-1754</t>
    <phoneticPr fontId="2" type="noConversion"/>
  </si>
  <si>
    <t>금속제배수로</t>
    <phoneticPr fontId="2" type="noConversion"/>
  </si>
  <si>
    <t>150*250*1200</t>
    <phoneticPr fontId="2" type="noConversion"/>
  </si>
  <si>
    <t>지름3m이상H2.5m이상</t>
    <phoneticPr fontId="2" type="noConversion"/>
  </si>
  <si>
    <t>EA</t>
    <phoneticPr fontId="2" type="noConversion"/>
  </si>
  <si>
    <t>041-940-1754</t>
  </si>
  <si>
    <t>화강지구 마을만들기사업 통신공사</t>
    <phoneticPr fontId="2" type="noConversion"/>
  </si>
  <si>
    <t>하드디스크</t>
    <phoneticPr fontId="2" type="noConversion"/>
  </si>
  <si>
    <t>CN/ST6000NM0017, 6TB</t>
    <phoneticPr fontId="2" type="noConversion"/>
  </si>
  <si>
    <t>소규모 농민가공센터 신축사업</t>
  </si>
  <si>
    <t>전기히트펌프</t>
  </si>
  <si>
    <t>냉방79.5/난방87.5kW</t>
  </si>
  <si>
    <r>
      <t>E</t>
    </r>
    <r>
      <rPr>
        <sz val="11"/>
        <rFont val="돋움"/>
        <family val="3"/>
        <charset val="129"/>
      </rPr>
      <t>.H.P</t>
    </r>
  </si>
  <si>
    <t>이지혜</t>
  </si>
  <si>
    <t>041-940-1758</t>
  </si>
  <si>
    <t>분향3지구 수리시설개보수사업</t>
  </si>
  <si>
    <t>수중사류펌프</t>
  </si>
  <si>
    <t>600mm×90kw×14P</t>
  </si>
  <si>
    <t>표세웅</t>
  </si>
  <si>
    <t>041-940-1786</t>
  </si>
  <si>
    <t>600mm,GCD450,0.98MPa</t>
  </si>
  <si>
    <t>600mm,GCD450,0.99MPa</t>
  </si>
  <si>
    <t>변압기및 큐비클</t>
  </si>
  <si>
    <t>변압기수배전반</t>
  </si>
  <si>
    <t>박수진</t>
  </si>
  <si>
    <t>041-940-1787</t>
  </si>
  <si>
    <t>홍성군 장곡옥계외 4지구 지하수영향조사용역</t>
  </si>
  <si>
    <t>충남지역본부 지하수지질부</t>
  </si>
  <si>
    <t>박정민</t>
  </si>
  <si>
    <t>042-480-0353</t>
  </si>
  <si>
    <t>홍성군 홍북봉신외 3지구 지하수영향조사용역</t>
  </si>
  <si>
    <t>서산시 성연왕정외 4지구 지하수영향조사용역</t>
  </si>
  <si>
    <t>서산시 부석봉락외 4지구 지하수영향조사용역</t>
  </si>
  <si>
    <t>서산시 팔봉호리외 4지구 지하수영향조사용역</t>
  </si>
  <si>
    <t>논산시 2020년 농업용관정 영향조사용역</t>
  </si>
  <si>
    <t>김동호</t>
  </si>
  <si>
    <t>042-480-0356</t>
  </si>
  <si>
    <t>연전지구 농어촌지하수 현황조사 및 수리수질조사용역</t>
  </si>
  <si>
    <t>손지현</t>
  </si>
  <si>
    <t>042-480-0361</t>
  </si>
  <si>
    <t>국고보조사업</t>
  </si>
  <si>
    <t>천직지구 농어촌지하수 현황조사 및 수리수질조사용역</t>
  </si>
  <si>
    <t>한발대비용수개발토목공사 폐기물용역</t>
    <phoneticPr fontId="2" type="noConversion"/>
  </si>
  <si>
    <t>충남지역본부 아산지사 수자원관리부</t>
  </si>
  <si>
    <t>보광리 마을만들기사업 BF인증 용역</t>
    <phoneticPr fontId="2" type="noConversion"/>
  </si>
  <si>
    <t>가덕리 마을만들기사업 기본 및 세부설계 용역</t>
    <phoneticPr fontId="2" type="noConversion"/>
  </si>
  <si>
    <t>충남지역본부 부여지사 지역개발부</t>
    <phoneticPr fontId="2" type="noConversion"/>
  </si>
  <si>
    <t>김동순</t>
    <phoneticPr fontId="2" type="noConversion"/>
  </si>
  <si>
    <t>042-837-9547</t>
    <phoneticPr fontId="2" type="noConversion"/>
  </si>
  <si>
    <t>송암2리 마을만들기사업 기본 및 세부설계 용역</t>
    <phoneticPr fontId="2" type="noConversion"/>
  </si>
  <si>
    <t>충남지역본부 부여지사 지역개발부</t>
  </si>
  <si>
    <t>김동순</t>
  </si>
  <si>
    <t>042-837-9547</t>
  </si>
  <si>
    <t>정암2리 마을만들기사업 기본 및 세부설계 용역</t>
    <phoneticPr fontId="2" type="noConversion"/>
  </si>
  <si>
    <t>장미마을 조성사업 기본 및 세부설계 용역</t>
    <phoneticPr fontId="2" type="noConversion"/>
  </si>
  <si>
    <t>화강지구 마을만들기사업 폐기물 처리용역</t>
    <phoneticPr fontId="2" type="noConversion"/>
  </si>
  <si>
    <t xml:space="preserve">청양군 지역역량강화사업 </t>
    <phoneticPr fontId="2" type="noConversion"/>
  </si>
  <si>
    <t>장평면 농촌중심지활성화사업 문화재 발굴용역</t>
    <phoneticPr fontId="2" type="noConversion"/>
  </si>
  <si>
    <t>청양군 신활력플러스사업 행복동행프로젝트</t>
  </si>
  <si>
    <t>신암면 기초생활거점육성사업 세부설계</t>
  </si>
  <si>
    <t>김종봉</t>
  </si>
  <si>
    <t>041-330-3580</t>
  </si>
  <si>
    <t>(기본계획중)</t>
  </si>
  <si>
    <t>오가면 기초생활거점육성사업 세부설계</t>
  </si>
  <si>
    <t>무봉리 마을만들기사업 기본계획 및 세부설계</t>
  </si>
  <si>
    <t>김대원</t>
  </si>
  <si>
    <t>041-330-3517</t>
  </si>
  <si>
    <t>황계리 마을만들기사업 기본계획 및 세부설계</t>
  </si>
  <si>
    <t>대술권역 농촌중심지활성화사업 역량강화</t>
  </si>
  <si>
    <t>김정국</t>
  </si>
  <si>
    <t>041-330-3572</t>
  </si>
  <si>
    <t>사석리 마을만들기사업 기본계획 및 세부설계</t>
  </si>
  <si>
    <t>041-330-3032</t>
  </si>
  <si>
    <t>용방지구 배수개선사업 토목건축공사</t>
  </si>
  <si>
    <t>충북지역본부 옥천영동지사</t>
  </si>
  <si>
    <t>김태정</t>
  </si>
  <si>
    <t>043-730-2559</t>
  </si>
  <si>
    <t>용방지구 배수개선사업 전기공사</t>
  </si>
  <si>
    <t>봉양읍 농촌중심지활성화사업 토목건축공사</t>
  </si>
  <si>
    <t>충북지역본부 충주제천단양지사 지역개발부</t>
  </si>
  <si>
    <t>정성훈</t>
  </si>
  <si>
    <t>043-841-3077</t>
  </si>
  <si>
    <t>설피마을 마을만들기사업 토목건축공사</t>
  </si>
  <si>
    <t>충북지역본부 음성지사 지역개발부</t>
  </si>
  <si>
    <t>박동진</t>
  </si>
  <si>
    <t>043-871-7326</t>
  </si>
  <si>
    <t>설피마을 마을만들기사업 전기공사</t>
  </si>
  <si>
    <t>상양전마을 마을만들기사업 토목공사</t>
  </si>
  <si>
    <t>당골마을 마을만들기사업 토목건축공사</t>
  </si>
  <si>
    <t>황인찬</t>
  </si>
  <si>
    <t>043-871-7350</t>
  </si>
  <si>
    <t>당골마을 마을만들기사업 전기공사</t>
  </si>
  <si>
    <t>원당2리마을 마을만들기사업 토목공사</t>
  </si>
  <si>
    <t>원광연</t>
  </si>
  <si>
    <t>043-871-7340</t>
  </si>
  <si>
    <t>금성지구 농업용수수질개선사업 토목공사</t>
  </si>
  <si>
    <t>김호영</t>
  </si>
  <si>
    <t>043-871-7357</t>
  </si>
  <si>
    <t>상백 마을만들기사업 토목조경공사</t>
  </si>
  <si>
    <t>충북지역본부 진천지사 지역개발부</t>
  </si>
  <si>
    <t>김형섭</t>
  </si>
  <si>
    <t>043-530-5751</t>
  </si>
  <si>
    <t>신리 마을만들기사업 건축토목공사</t>
  </si>
  <si>
    <t>신리 마을만들기사업 전기통신공사</t>
  </si>
  <si>
    <t>하영 마을만들기사업 건축토목공사</t>
  </si>
  <si>
    <t>하영 마을만들기사업 전기통신공사</t>
  </si>
  <si>
    <t>중복 마을만들기사업 조경공사</t>
  </si>
  <si>
    <t>김성연</t>
  </si>
  <si>
    <t>043-530-5730</t>
  </si>
  <si>
    <t>한국농어촌공사 충주제천단양지사 사옥신축 건축공사</t>
  </si>
  <si>
    <t>이범준</t>
  </si>
  <si>
    <t>043-841-3071</t>
  </si>
  <si>
    <t>용방지구 배수개선사업</t>
  </si>
  <si>
    <t>25-24-120</t>
  </si>
  <si>
    <t>HD25</t>
  </si>
  <si>
    <t>궁지구 유휴저수지 자원화사업</t>
  </si>
  <si>
    <t>민물장어</t>
  </si>
  <si>
    <t>10cm이상</t>
  </si>
  <si>
    <t>방류</t>
  </si>
  <si>
    <t>미</t>
  </si>
  <si>
    <t>충북지역본부 보은지사</t>
  </si>
  <si>
    <t>이석주</t>
  </si>
  <si>
    <t>043-540-2532</t>
  </si>
  <si>
    <t>쏘가리</t>
  </si>
  <si>
    <t>3cm이상</t>
  </si>
  <si>
    <t>위험 용배수로 정비사업</t>
  </si>
  <si>
    <t>가드레일,sb2</t>
  </si>
  <si>
    <t>W4000*H775</t>
  </si>
  <si>
    <t>충북지역본부 청주지사</t>
  </si>
  <si>
    <t>박경환</t>
  </si>
  <si>
    <t>043-290-0571</t>
  </si>
  <si>
    <t>2020년 충북지구 무인 자율제어 배수펌프장 자동운전 시스템공사</t>
  </si>
  <si>
    <t>자동운전시스템</t>
    <phoneticPr fontId="2" type="noConversion"/>
  </si>
  <si>
    <t>자동화</t>
    <phoneticPr fontId="2" type="noConversion"/>
  </si>
  <si>
    <t>충북지역본부 기전기술부</t>
    <phoneticPr fontId="2" type="noConversion"/>
  </si>
  <si>
    <t>김진혁</t>
    <phoneticPr fontId="2" type="noConversion"/>
  </si>
  <si>
    <t>043-290-3372</t>
    <phoneticPr fontId="2" type="noConversion"/>
  </si>
  <si>
    <t>2020년 충북지구 무인 자율제어 배수펌프장사업 CCTV</t>
  </si>
  <si>
    <t>CCTV</t>
    <phoneticPr fontId="2" type="noConversion"/>
  </si>
  <si>
    <t>충주권역 지하수기초현황조사용역</t>
    <phoneticPr fontId="2" type="noConversion"/>
  </si>
  <si>
    <t>충북지역본부 지하수지질부</t>
    <phoneticPr fontId="2" type="noConversion"/>
  </si>
  <si>
    <t>신현정</t>
    <phoneticPr fontId="2" type="noConversion"/>
  </si>
  <si>
    <t>043-290-3387</t>
    <phoneticPr fontId="2" type="noConversion"/>
  </si>
  <si>
    <t>영동군 소류지지질조사용역</t>
    <phoneticPr fontId="2" type="noConversion"/>
  </si>
  <si>
    <t>오행균</t>
    <phoneticPr fontId="2" type="noConversion"/>
  </si>
  <si>
    <t>043-290-3386</t>
    <phoneticPr fontId="2" type="noConversion"/>
  </si>
  <si>
    <t>옥천군 농업용관정 사후관리용역</t>
    <phoneticPr fontId="2" type="noConversion"/>
  </si>
  <si>
    <t>감곡면 기초생활거점사업 세부설계 용역</t>
  </si>
  <si>
    <t>충북지역본부 사업계획부</t>
  </si>
  <si>
    <t>강현모</t>
  </si>
  <si>
    <t>043-290-3366</t>
  </si>
  <si>
    <t>황간면 농촌중심지활성화사업 세부설계 용역</t>
  </si>
  <si>
    <t>영동 레인보우힐링관광지 아열대온실조성사업 지열 세부설계</t>
  </si>
  <si>
    <t>충북지역본부 지역특화사업추진단</t>
  </si>
  <si>
    <t>이윤성</t>
  </si>
  <si>
    <t>043-290-3493</t>
  </si>
  <si>
    <t>영동 레인보우힐링관광지 아열대온실조성사업 전기통신 세부설계</t>
  </si>
  <si>
    <t>오정혁</t>
  </si>
  <si>
    <t>043-290-3334</t>
  </si>
  <si>
    <t>수한지구 다목적농촌용수개발사업 사전재해성검토 용역</t>
  </si>
  <si>
    <t>충북지역본부 보은지사 지역개발부</t>
  </si>
  <si>
    <t>김학용</t>
  </si>
  <si>
    <t>043-540-2530</t>
  </si>
  <si>
    <t>수한지구 다목적농촌용수개발사업 산림재해 영향평가 용역</t>
  </si>
  <si>
    <t>수한지구 다목적농촌용수개발사업 토석채취 인, 허가 용역</t>
  </si>
  <si>
    <t>궁점 어도개보수사업 설계 용역</t>
  </si>
  <si>
    <t>신대섭</t>
  </si>
  <si>
    <t>043-540-2550</t>
  </si>
  <si>
    <t>달천011 어도개보수사업 설계 용역</t>
  </si>
  <si>
    <t>가산1리 마을만들기사업 지역역량강화용역</t>
  </si>
  <si>
    <t>이두형</t>
  </si>
  <si>
    <t>043-841-3074</t>
  </si>
  <si>
    <t>가산2리 마을만들기사업 지역역량강화용역</t>
  </si>
  <si>
    <t>상천리 마을만들기사업 지역역량강화용역</t>
  </si>
  <si>
    <t>신리 마을만들기사업 지역역량강화용역</t>
  </si>
  <si>
    <t>고명리 마을만들기사업 지역역량강화용역</t>
  </si>
  <si>
    <t>양은지</t>
  </si>
  <si>
    <t>043-841-3062</t>
  </si>
  <si>
    <t>다불리 마을만들기사업 지역역량강화용역</t>
  </si>
  <si>
    <t>진천군 취약지역생활여건개선사업 건설폐기물 처리용역</t>
  </si>
  <si>
    <t>충북지역본부 진천지사 지역개발부</t>
    <phoneticPr fontId="2" type="noConversion"/>
  </si>
  <si>
    <t>장웅희</t>
  </si>
  <si>
    <t>043-530-5731</t>
  </si>
  <si>
    <t>스마트팜혁신밸리조성사업 임대온실 전기공사</t>
  </si>
  <si>
    <t>경북지역본부 스마트팜혁신밸리추진단</t>
  </si>
  <si>
    <t>김병석</t>
    <phoneticPr fontId="2" type="noConversion"/>
  </si>
  <si>
    <t>054-531-3965</t>
  </si>
  <si>
    <t>스마트팜혁신밸리조성사업 임대온실 통신공사</t>
  </si>
  <si>
    <t>스마트팜혁신밸리조성사업 청년보육 전기공사</t>
  </si>
  <si>
    <t>스마트팜혁신밸리조성사업 청년보육 통신공사</t>
  </si>
  <si>
    <t>스마트팜혁신밸리조성사업 지원센터 전기공사</t>
  </si>
  <si>
    <t>스마트팜혁신밸리조성사업 지원센터 통신공사</t>
  </si>
  <si>
    <t>스마트팜혁신밸리조성사업 지원센터 소방공사</t>
  </si>
  <si>
    <t>스마트팜혁신밸리조성사업 실증단지 전기공사</t>
  </si>
  <si>
    <t>스마트팜혁신밸리조성사업 실증단지 통신공사</t>
  </si>
  <si>
    <t>스마트팜혁신밸리조성사업 실증단지 온실설치공사</t>
    <phoneticPr fontId="2" type="noConversion"/>
  </si>
  <si>
    <t>김지혁</t>
    <phoneticPr fontId="2" type="noConversion"/>
  </si>
  <si>
    <t>054-531-3984</t>
    <phoneticPr fontId="2" type="noConversion"/>
  </si>
  <si>
    <t>스마트팜혁신밸리조성사업 실증단지구축 지열냉난방설치공사</t>
  </si>
  <si>
    <t>김학표</t>
  </si>
  <si>
    <t>054-531-3627</t>
  </si>
  <si>
    <t>스마트팜혁신밸리조성사업 임대형스마트팜 지열냉난방설치공사</t>
  </si>
  <si>
    <t>장기면 농촌중심지활성화사업 토목,건축,조경공사</t>
    <phoneticPr fontId="2" type="noConversion"/>
  </si>
  <si>
    <t>경북지역본부 포항울릉지사 수자원관리부</t>
    <phoneticPr fontId="2" type="noConversion"/>
  </si>
  <si>
    <t>김일표</t>
    <phoneticPr fontId="2" type="noConversion"/>
  </si>
  <si>
    <t>054-720-7012</t>
    <phoneticPr fontId="2" type="noConversion"/>
  </si>
  <si>
    <t>장기면 농촌중심지활성화사업 전기공사</t>
    <phoneticPr fontId="2" type="noConversion"/>
  </si>
  <si>
    <t>연일 어미들 배수로 정비공사 토목공사</t>
    <phoneticPr fontId="2" type="noConversion"/>
  </si>
  <si>
    <t>배대현</t>
    <phoneticPr fontId="2" type="noConversion"/>
  </si>
  <si>
    <t>054-720-7018</t>
    <phoneticPr fontId="2" type="noConversion"/>
  </si>
  <si>
    <t>대송 대각1리 용배수로 설치공사 토목공사</t>
    <phoneticPr fontId="2" type="noConversion"/>
  </si>
  <si>
    <t>흥해 양백1리 용배수로 설치공사 토목공사</t>
    <phoneticPr fontId="2" type="noConversion"/>
  </si>
  <si>
    <t>기계 현내1리 용배수로 설치공사 토목공사</t>
    <phoneticPr fontId="2" type="noConversion"/>
  </si>
  <si>
    <t>흥해 북송리 용수로 개거공사 토목공사</t>
    <phoneticPr fontId="2" type="noConversion"/>
  </si>
  <si>
    <t>송라 용곡3 용수로 개거공사 토목공사</t>
    <phoneticPr fontId="2" type="noConversion"/>
  </si>
  <si>
    <t>송라 용곡2 용수간선 개거공사 토목공사</t>
    <phoneticPr fontId="2" type="noConversion"/>
  </si>
  <si>
    <t>연일 생지리 용배수로 정비공사 토목공사</t>
    <phoneticPr fontId="2" type="noConversion"/>
  </si>
  <si>
    <t>죽장면 농촌중심지활성화사업</t>
    <phoneticPr fontId="2" type="noConversion"/>
  </si>
  <si>
    <t>박재완</t>
    <phoneticPr fontId="2" type="noConversion"/>
  </si>
  <si>
    <t>054-720-7014</t>
    <phoneticPr fontId="2" type="noConversion"/>
  </si>
  <si>
    <t>금화지구 수리시설개보수사업 토목공사</t>
    <phoneticPr fontId="2" type="noConversion"/>
  </si>
  <si>
    <t>경북지역본부 구미김천지사 수자원관리부</t>
    <phoneticPr fontId="2" type="noConversion"/>
  </si>
  <si>
    <t>이승훈</t>
  </si>
  <si>
    <t>054-712-3458</t>
  </si>
  <si>
    <t>호동지구 배수개선사업 토목공사</t>
  </si>
  <si>
    <t>경북지역본부 구미김천지사 수자원관리부</t>
  </si>
  <si>
    <t>김형만</t>
  </si>
  <si>
    <t>054-712-3452</t>
  </si>
  <si>
    <t>호동지구 배수개선사업 전기공사</t>
  </si>
  <si>
    <t>박정우</t>
  </si>
  <si>
    <t>054-712-3457</t>
  </si>
  <si>
    <t>구봉양수장 기계정비공사</t>
    <phoneticPr fontId="2" type="noConversion"/>
  </si>
  <si>
    <t>이동혁</t>
    <phoneticPr fontId="2" type="noConversion"/>
  </si>
  <si>
    <t>054-712-3447</t>
    <phoneticPr fontId="2" type="noConversion"/>
  </si>
  <si>
    <t>석평2리 마을만들기사업 조경공사</t>
    <phoneticPr fontId="2" type="noConversion"/>
  </si>
  <si>
    <t>경북지역본부 영주봉화지사 지역개발부</t>
  </si>
  <si>
    <t>조현빈</t>
    <phoneticPr fontId="2" type="noConversion"/>
  </si>
  <si>
    <t>054-639-5047</t>
    <phoneticPr fontId="2" type="noConversion"/>
  </si>
  <si>
    <t>안정 대평리 구조물설치공사</t>
  </si>
  <si>
    <t>김용길</t>
  </si>
  <si>
    <t>054-639-5041</t>
  </si>
  <si>
    <t>수식용배수로 구조물보수공사</t>
  </si>
  <si>
    <t>동면용수간선 구조물보수공사</t>
  </si>
  <si>
    <t>동부용수지선 용수로 구조물보수공사</t>
  </si>
  <si>
    <t>병산들외3개소 용배수로 구조물보수공사</t>
  </si>
  <si>
    <t>상석들 용배수로 구조물보수공사</t>
  </si>
  <si>
    <t>옥대리외1개소 용배수로 구조물보수공사</t>
  </si>
  <si>
    <t>장수면 농촌중심지활성화사업 건축공사</t>
  </si>
  <si>
    <t>라영호</t>
  </si>
  <si>
    <t>054-639-5042</t>
  </si>
  <si>
    <t>워킹실버임기역 마을만들기사업 판넬설치공사</t>
  </si>
  <si>
    <t>장효규</t>
  </si>
  <si>
    <t>054-639-5040</t>
  </si>
  <si>
    <t>서만1리 마을만들기사업</t>
  </si>
  <si>
    <t>경북지역본부 상주지사 수자원관리부</t>
  </si>
  <si>
    <t>김주환</t>
  </si>
  <si>
    <t>054-531-3625</t>
  </si>
  <si>
    <t>화동면 기초생활거점육성사업 건축토목공사</t>
    <phoneticPr fontId="2" type="noConversion"/>
  </si>
  <si>
    <t>경상북도</t>
    <phoneticPr fontId="2" type="noConversion"/>
  </si>
  <si>
    <t>경북지역본부 상주지사 수자원관리부</t>
    <phoneticPr fontId="2" type="noConversion"/>
  </si>
  <si>
    <t>박종순</t>
    <phoneticPr fontId="2" type="noConversion"/>
  </si>
  <si>
    <t>054-561-3630</t>
    <phoneticPr fontId="2" type="noConversion"/>
  </si>
  <si>
    <t>산양 신전지구 양수장 설치사업 토목공사</t>
  </si>
  <si>
    <t>경북지역본부 문경지사 수자원관리부</t>
  </si>
  <si>
    <t>여동규</t>
  </si>
  <si>
    <t>054-550-5320</t>
  </si>
  <si>
    <t>산양 신전지구 양수장 설치사업 전기공사</t>
  </si>
  <si>
    <t>박용섭</t>
  </si>
  <si>
    <t>054-550-5321</t>
  </si>
  <si>
    <t>덕암지구 과실전문생산단지기반조성사업 토목공사</t>
    <phoneticPr fontId="2" type="noConversion"/>
  </si>
  <si>
    <t>백원덕</t>
  </si>
  <si>
    <t>경북지역본부 경산청도지사 수자원관리부</t>
    <phoneticPr fontId="2" type="noConversion"/>
  </si>
  <si>
    <t>윤상운</t>
    <phoneticPr fontId="2" type="noConversion"/>
  </si>
  <si>
    <t>053-819-6035</t>
    <phoneticPr fontId="2" type="noConversion"/>
  </si>
  <si>
    <t>가마실지구 과실전문생산단지기반조성사업 토목공사</t>
    <phoneticPr fontId="2" type="noConversion"/>
  </si>
  <si>
    <t>덕곡면 농촌중심지활성화사업</t>
    <phoneticPr fontId="2" type="noConversion"/>
  </si>
  <si>
    <t>경북지역본부 고령지사 수자원관리부</t>
    <phoneticPr fontId="2" type="noConversion"/>
  </si>
  <si>
    <t>박대형</t>
    <phoneticPr fontId="2" type="noConversion"/>
  </si>
  <si>
    <t>054-950-0743</t>
    <phoneticPr fontId="2" type="noConversion"/>
  </si>
  <si>
    <r>
      <t>수륜면 농촌중심지활성화사업</t>
    </r>
    <r>
      <rPr>
        <sz val="11"/>
        <color rgb="FF000000"/>
        <rFont val="돋움"/>
        <family val="3"/>
        <charset val="129"/>
      </rPr>
      <t xml:space="preserve"> 건축</t>
    </r>
    <r>
      <rPr>
        <sz val="11"/>
        <color rgb="FF000000"/>
        <rFont val="돋움"/>
        <family val="3"/>
        <charset val="129"/>
      </rPr>
      <t>토목조경기계공사</t>
    </r>
    <phoneticPr fontId="2" type="noConversion"/>
  </si>
  <si>
    <r>
      <t>경북지역본부 성주지사</t>
    </r>
    <r>
      <rPr>
        <sz val="11"/>
        <color rgb="FF000000"/>
        <rFont val="돋움"/>
        <family val="3"/>
        <charset val="129"/>
      </rPr>
      <t xml:space="preserve"> 수자원관리부</t>
    </r>
    <phoneticPr fontId="2" type="noConversion"/>
  </si>
  <si>
    <t>이창연</t>
  </si>
  <si>
    <t>054-930-0751</t>
  </si>
  <si>
    <t>성주댐 둘레길 토목조경공사</t>
  </si>
  <si>
    <t>경북지역본부 성주지사 수자원관리부</t>
    <phoneticPr fontId="2" type="noConversion"/>
  </si>
  <si>
    <t>성상운</t>
  </si>
  <si>
    <t>054-930-0746</t>
  </si>
  <si>
    <t>외기지구 수리시설개보수사업 토목공사</t>
  </si>
  <si>
    <t>유태경</t>
  </si>
  <si>
    <t>054-930-0748</t>
  </si>
  <si>
    <t>용암지구 수리시설개보수사업 전기공사</t>
  </si>
  <si>
    <t>청기지구 과실전문생산단지 기반조성사업 토목공사</t>
    <phoneticPr fontId="2" type="noConversion"/>
  </si>
  <si>
    <t>경북지역본부 청송영양지사 수자원관리부</t>
    <phoneticPr fontId="2" type="noConversion"/>
  </si>
  <si>
    <t>남법모</t>
    <phoneticPr fontId="2" type="noConversion"/>
  </si>
  <si>
    <t>054-870-0535</t>
    <phoneticPr fontId="2" type="noConversion"/>
  </si>
  <si>
    <t>매화지구 재해복구사업 토목공사</t>
    <phoneticPr fontId="2" type="noConversion"/>
  </si>
  <si>
    <t>경북지역본부 영덕울진지사 지역개발부</t>
    <phoneticPr fontId="2" type="noConversion"/>
  </si>
  <si>
    <t>전병민</t>
    <phoneticPr fontId="2" type="noConversion"/>
  </si>
  <si>
    <t>054-730-5071</t>
    <phoneticPr fontId="2" type="noConversion"/>
  </si>
  <si>
    <t>인천보림대구획경지정리 토목공사</t>
  </si>
  <si>
    <t xml:space="preserve">경북지역본부 영덕울진지사 지역개발부 </t>
    <phoneticPr fontId="2" type="noConversion"/>
  </si>
  <si>
    <t>고승태</t>
    <phoneticPr fontId="2" type="noConversion"/>
  </si>
  <si>
    <t>054-730-5072</t>
    <phoneticPr fontId="2" type="noConversion"/>
  </si>
  <si>
    <t>고평지구 상습침수지역 배수개선사업</t>
  </si>
  <si>
    <t>경북지역본부 예천지사 지역개발부</t>
  </si>
  <si>
    <t>현은수</t>
  </si>
  <si>
    <t>054-650-7147</t>
  </si>
  <si>
    <t>옥포지구 용수로 정비공사</t>
    <phoneticPr fontId="2" type="noConversion"/>
  </si>
  <si>
    <t>대구광역시</t>
  </si>
  <si>
    <t>경북지역본부 달성지사 수자원관리부</t>
    <phoneticPr fontId="2" type="noConversion"/>
  </si>
  <si>
    <t>김무겸</t>
    <phoneticPr fontId="2" type="noConversion"/>
  </si>
  <si>
    <t>053-610-3842</t>
    <phoneticPr fontId="2" type="noConversion"/>
  </si>
  <si>
    <t>옥포지소 사무실 보수공사</t>
    <phoneticPr fontId="2" type="noConversion"/>
  </si>
  <si>
    <t>경북지역본부 달성지사 수자원관리부</t>
  </si>
  <si>
    <t>김무겸</t>
  </si>
  <si>
    <t>053-610-3842</t>
  </si>
  <si>
    <t>옥포지구 용수로 준설작업</t>
    <phoneticPr fontId="2" type="noConversion"/>
  </si>
  <si>
    <t>신당지구 배수개선사업</t>
    <phoneticPr fontId="2" type="noConversion"/>
  </si>
  <si>
    <t>이창수</t>
    <phoneticPr fontId="2" type="noConversion"/>
  </si>
  <si>
    <t>053-610-3831</t>
    <phoneticPr fontId="2" type="noConversion"/>
  </si>
  <si>
    <t>이평지구 다목적농촌용수개발사업 전기공사</t>
    <phoneticPr fontId="2" type="noConversion"/>
  </si>
  <si>
    <t>최지용</t>
    <phoneticPr fontId="2" type="noConversion"/>
  </si>
  <si>
    <t>054-730-5078</t>
    <phoneticPr fontId="2" type="noConversion"/>
  </si>
  <si>
    <t>지품면 농촌중심지활성화사업 전기공사</t>
    <phoneticPr fontId="2" type="noConversion"/>
  </si>
  <si>
    <t>석호항 어촌뉴딜 300사업 전기공사</t>
    <phoneticPr fontId="2" type="noConversion"/>
  </si>
  <si>
    <t>석호항 어촌뉴딜 300사업 통신공사</t>
    <phoneticPr fontId="2" type="noConversion"/>
  </si>
  <si>
    <t>경북2지구 농업용수관리자동화사업</t>
    <phoneticPr fontId="2" type="noConversion"/>
  </si>
  <si>
    <t>스피드돔카메라 101대, 중앙관리소 영상연계작업</t>
    <phoneticPr fontId="2" type="noConversion"/>
  </si>
  <si>
    <t>경북지역본부 기전기술부</t>
    <phoneticPr fontId="2" type="noConversion"/>
  </si>
  <si>
    <t>조동현</t>
    <phoneticPr fontId="2" type="noConversion"/>
  </si>
  <si>
    <t>053-320-0778</t>
    <phoneticPr fontId="2" type="noConversion"/>
  </si>
  <si>
    <t>만운2지구 수상태양광발전설비 제조·구매·설치사업</t>
  </si>
  <si>
    <t>태양광발전장치(2,004kW)</t>
    <phoneticPr fontId="2" type="noConversion"/>
  </si>
  <si>
    <t xml:space="preserve">  식  </t>
  </si>
  <si>
    <t>경북지역본부 기전기술부</t>
  </si>
  <si>
    <t>함미현</t>
  </si>
  <si>
    <t>053-320-0777</t>
  </si>
  <si>
    <t>무인 자율제어 배수펌프장사업 물관리자동화시스템 제조구매설치</t>
  </si>
  <si>
    <t>계장제어장치</t>
  </si>
  <si>
    <t>계장제어장치 11면, 중앙관리소 KRC-HMI 작화</t>
    <phoneticPr fontId="2" type="noConversion"/>
  </si>
  <si>
    <t xml:space="preserve"> 통신 </t>
  </si>
  <si>
    <t xml:space="preserve"> 식 </t>
  </si>
  <si>
    <t>김정우</t>
  </si>
  <si>
    <t>053-320-0775</t>
  </si>
  <si>
    <t>무인 자율제어 배수펌프장사업 CCTV 제조구매설치</t>
  </si>
  <si>
    <t>영상감시장치</t>
  </si>
  <si>
    <t>스피드돔카메라 17대, 중앙관리소 영상연계작업</t>
    <phoneticPr fontId="2" type="noConversion"/>
  </si>
  <si>
    <t>스마트팜혁신밸리조성사업 지급자재(진공온수보일러) 구매</t>
  </si>
  <si>
    <t>간접가열보일러</t>
    <phoneticPr fontId="2" type="noConversion"/>
  </si>
  <si>
    <t>설비</t>
  </si>
  <si>
    <t>청하면 농촌중심지활성화 사업</t>
    <phoneticPr fontId="2" type="noConversion"/>
  </si>
  <si>
    <t>금속제창</t>
    <phoneticPr fontId="2" type="noConversion"/>
  </si>
  <si>
    <t>kg</t>
    <phoneticPr fontId="2" type="noConversion"/>
  </si>
  <si>
    <t>보문지구 수리시설개보수사업</t>
    <phoneticPr fontId="2" type="noConversion"/>
  </si>
  <si>
    <t>4014178401, 4014178402</t>
    <phoneticPr fontId="2" type="noConversion"/>
  </si>
  <si>
    <t>수문문비, 수문문틀</t>
    <phoneticPr fontId="2" type="noConversion"/>
  </si>
  <si>
    <t>700×700mm, 1100×1100mm</t>
    <phoneticPr fontId="2" type="noConversion"/>
  </si>
  <si>
    <t>경북지역본부 경주지사 수자원관리부</t>
    <phoneticPr fontId="2" type="noConversion"/>
  </si>
  <si>
    <t>황지영</t>
    <phoneticPr fontId="2" type="noConversion"/>
  </si>
  <si>
    <t>054-778-1020</t>
    <phoneticPr fontId="2" type="noConversion"/>
  </si>
  <si>
    <t>국오지구 배수개선사업</t>
    <phoneticPr fontId="2" type="noConversion"/>
  </si>
  <si>
    <t>박정찬</t>
    <phoneticPr fontId="2" type="noConversion"/>
  </si>
  <si>
    <t>054-778-1035</t>
    <phoneticPr fontId="2" type="noConversion"/>
  </si>
  <si>
    <t>몰드변압기</t>
    <phoneticPr fontId="2" type="noConversion"/>
  </si>
  <si>
    <t>22.9kV/3.3kV 950kVA</t>
    <phoneticPr fontId="2" type="noConversion"/>
  </si>
  <si>
    <t>충효양수장 송수관로 이설공사</t>
    <phoneticPr fontId="2" type="noConversion"/>
  </si>
  <si>
    <t>폴리에틸렌피복강관</t>
    <phoneticPr fontId="2" type="noConversion"/>
  </si>
  <si>
    <t>Φ500*t6mm</t>
  </si>
  <si>
    <t>도영찬</t>
    <phoneticPr fontId="2" type="noConversion"/>
  </si>
  <si>
    <t>054-778-1008</t>
    <phoneticPr fontId="2" type="noConversion"/>
  </si>
  <si>
    <t>도개면 농촌중심지활성화사업</t>
  </si>
  <si>
    <t>냉방기</t>
    <phoneticPr fontId="2" type="noConversion"/>
  </si>
  <si>
    <t>9.3kw</t>
  </si>
  <si>
    <t>냉방기</t>
  </si>
  <si>
    <t>김기현</t>
  </si>
  <si>
    <t>054-712-3424</t>
  </si>
  <si>
    <t>자연석경계석</t>
    <phoneticPr fontId="2" type="noConversion"/>
  </si>
  <si>
    <t>150*150*1000</t>
  </si>
  <si>
    <t>금송지구 배수개선사업</t>
    <phoneticPr fontId="2" type="noConversion"/>
  </si>
  <si>
    <t>벨트컨베이어</t>
    <phoneticPr fontId="2" type="noConversion"/>
  </si>
  <si>
    <t>750W×16.7m, 750W×6.0m</t>
    <phoneticPr fontId="2" type="noConversion"/>
  </si>
  <si>
    <t>제진기</t>
  </si>
  <si>
    <t>정강호</t>
    <phoneticPr fontId="2" type="noConversion"/>
  </si>
  <si>
    <t>054-712-3440</t>
    <phoneticPr fontId="2" type="noConversion"/>
  </si>
  <si>
    <t>150mm*132Kw, 125mm*90Kw</t>
    <phoneticPr fontId="2" type="noConversion"/>
  </si>
  <si>
    <t>유지관리</t>
    <phoneticPr fontId="2" type="noConversion"/>
  </si>
  <si>
    <t>호동지구 배수개선사업</t>
    <phoneticPr fontId="2" type="noConversion"/>
  </si>
  <si>
    <t>박정우</t>
    <phoneticPr fontId="2" type="noConversion"/>
  </si>
  <si>
    <t>054-712-3457</t>
    <phoneticPr fontId="2" type="noConversion"/>
  </si>
  <si>
    <t>호동지구 배수개선사업</t>
  </si>
  <si>
    <t>콘크리트호안및옹벽블록</t>
    <phoneticPr fontId="2" type="noConversion"/>
  </si>
  <si>
    <t>1000x500x650</t>
  </si>
  <si>
    <t>800mmx110kw</t>
  </si>
  <si>
    <t xml:space="preserve"> 기계 </t>
  </si>
  <si>
    <t xml:space="preserve"> 대 </t>
  </si>
  <si>
    <t>정강호</t>
  </si>
  <si>
    <t>054-712-3440</t>
  </si>
  <si>
    <t>체크밸브</t>
    <phoneticPr fontId="2" type="noConversion"/>
  </si>
  <si>
    <t>800mm</t>
  </si>
  <si>
    <t>2.4mx4.0m</t>
  </si>
  <si>
    <t>벨트컨베이어</t>
  </si>
  <si>
    <t>750wx9.5,6m</t>
  </si>
  <si>
    <t>수문문비</t>
    <phoneticPr fontId="2" type="noConversion"/>
  </si>
  <si>
    <t>2.5mx1.5m</t>
  </si>
  <si>
    <t>폐쇄형배전반</t>
  </si>
  <si>
    <t>22.9kV, 3.3kV</t>
  </si>
  <si>
    <t>몰드변압기</t>
  </si>
  <si>
    <t>500kVA</t>
  </si>
  <si>
    <t>이산면농촌중심지활성화사업</t>
  </si>
  <si>
    <t>인조잔디</t>
  </si>
  <si>
    <t>t55mm</t>
  </si>
  <si>
    <t>풋살장</t>
  </si>
  <si>
    <t>김재원</t>
  </si>
  <si>
    <t>054-639-5043</t>
  </si>
  <si>
    <t>t200, 18mpa</t>
  </si>
  <si>
    <t>주차장용</t>
  </si>
  <si>
    <t>점토바닥벽돌</t>
  </si>
  <si>
    <t>일반용폴리에틸렌관</t>
    <phoneticPr fontId="2" type="noConversion"/>
  </si>
  <si>
    <t>d300mm</t>
  </si>
  <si>
    <t>160mm 단열커튼월, 단열프로젝트창 등</t>
    <phoneticPr fontId="2" type="noConversion"/>
  </si>
  <si>
    <t>창호</t>
  </si>
  <si>
    <t>공기순환기</t>
    <phoneticPr fontId="2" type="noConversion"/>
  </si>
  <si>
    <t>1000㎥/h</t>
    <phoneticPr fontId="2" type="noConversion"/>
  </si>
  <si>
    <t>환기</t>
  </si>
  <si>
    <t>냉난방기</t>
  </si>
  <si>
    <t>냉방63.8/난방7.18kw</t>
    <phoneticPr fontId="2" type="noConversion"/>
  </si>
  <si>
    <t>승객용엘리베이터</t>
    <phoneticPr fontId="2" type="noConversion"/>
  </si>
  <si>
    <t>13인승</t>
  </si>
  <si>
    <t>노약자이동</t>
  </si>
  <si>
    <t>승부리 마을만들기사업</t>
  </si>
  <si>
    <t>25-21-15</t>
  </si>
  <si>
    <t>6.3*5.46</t>
  </si>
  <si>
    <t>갈산리 마을만들기사업</t>
  </si>
  <si>
    <t>PTFE막구조물</t>
    <phoneticPr fontId="2" type="noConversion"/>
  </si>
  <si>
    <t>1변지지</t>
  </si>
  <si>
    <t>마을무선방송장치</t>
    <phoneticPr fontId="2" type="noConversion"/>
  </si>
  <si>
    <t>GP 또는 WHIP</t>
  </si>
  <si>
    <t>방송</t>
  </si>
  <si>
    <t>6.4*6.4</t>
  </si>
  <si>
    <t>석평2리 마을만들기사업</t>
    <phoneticPr fontId="2" type="noConversion"/>
  </si>
  <si>
    <t>기타조경시설물</t>
    <phoneticPr fontId="2" type="noConversion"/>
  </si>
  <si>
    <t>10000*2000</t>
    <phoneticPr fontId="2" type="noConversion"/>
  </si>
  <si>
    <t>유상지구 농업용수 수질개선사업</t>
  </si>
  <si>
    <t>철제가로등주</t>
  </si>
  <si>
    <t>철재,H=5m</t>
  </si>
  <si>
    <t>경북지역본부 영천지사 지역개발부</t>
  </si>
  <si>
    <t>정규광</t>
  </si>
  <si>
    <t>054-339-5067</t>
  </si>
  <si>
    <t>대안지구 과실전문생산단지 기반조성사업</t>
  </si>
  <si>
    <t>수위조절기</t>
  </si>
  <si>
    <t>일반형</t>
  </si>
  <si>
    <t>관정</t>
  </si>
  <si>
    <t>박기영</t>
    <phoneticPr fontId="2" type="noConversion"/>
  </si>
  <si>
    <t>054-339-5066</t>
    <phoneticPr fontId="2" type="noConversion"/>
  </si>
  <si>
    <t>지하수상부보호공</t>
  </si>
  <si>
    <t>원촌지구 과실전문생산단지 기반조성사업</t>
  </si>
  <si>
    <t>북안면 농촌중심지활성화사업</t>
  </si>
  <si>
    <t>손호근</t>
  </si>
  <si>
    <t>054-339-5032</t>
  </si>
  <si>
    <t>철근콘크리트용봉강</t>
  </si>
  <si>
    <t>HD16</t>
  </si>
  <si>
    <t>물탱크</t>
  </si>
  <si>
    <t>51ton</t>
  </si>
  <si>
    <t>상업용온수기</t>
    <phoneticPr fontId="2" type="noConversion"/>
  </si>
  <si>
    <t>화북면 농촌중심지활성화사업</t>
  </si>
  <si>
    <t>25m/m</t>
  </si>
  <si>
    <t>HD</t>
  </si>
  <si>
    <t>H빔</t>
  </si>
  <si>
    <t>빔</t>
  </si>
  <si>
    <t>수상지구 배수개선사업</t>
    <phoneticPr fontId="2" type="noConversion"/>
  </si>
  <si>
    <t>MCC PANNEL</t>
    <phoneticPr fontId="2" type="noConversion"/>
  </si>
  <si>
    <t>자재</t>
    <phoneticPr fontId="2" type="noConversion"/>
  </si>
  <si>
    <t>안두영</t>
    <phoneticPr fontId="2" type="noConversion"/>
  </si>
  <si>
    <t>054-531-3748</t>
    <phoneticPr fontId="2" type="noConversion"/>
  </si>
  <si>
    <t>3.0m×2.0m</t>
    <phoneticPr fontId="2" type="noConversion"/>
  </si>
  <si>
    <t>회룡지구 재해대비 수리시설개보수사업</t>
  </si>
  <si>
    <t>금속제기타울타리</t>
  </si>
  <si>
    <t>W2,000xH1,200</t>
  </si>
  <si>
    <t>경북지역본부 문경지사 수자워관리부</t>
  </si>
  <si>
    <t>정상민</t>
  </si>
  <si>
    <t>054-550-5332</t>
  </si>
  <si>
    <t>압량면 농촌중심지활성화사업</t>
    <phoneticPr fontId="2" type="noConversion"/>
  </si>
  <si>
    <t>합성목재</t>
    <phoneticPr fontId="2" type="noConversion"/>
  </si>
  <si>
    <t>25T</t>
    <phoneticPr fontId="2" type="noConversion"/>
  </si>
  <si>
    <t>㎡</t>
    <phoneticPr fontId="2" type="noConversion"/>
  </si>
  <si>
    <t>경북지역본부 경산청도지사 수자원관리부</t>
  </si>
  <si>
    <t>진병호</t>
    <phoneticPr fontId="2" type="noConversion"/>
  </si>
  <si>
    <t>053-819-6031</t>
    <phoneticPr fontId="2" type="noConversion"/>
  </si>
  <si>
    <t>160mm</t>
    <phoneticPr fontId="2" type="noConversion"/>
  </si>
  <si>
    <t>설비</t>
    <phoneticPr fontId="2" type="noConversion"/>
  </si>
  <si>
    <t>김병규</t>
    <phoneticPr fontId="2" type="noConversion"/>
  </si>
  <si>
    <t>053-819-6027</t>
    <phoneticPr fontId="2" type="noConversion"/>
  </si>
  <si>
    <t>가스히터펌프 실외기</t>
    <phoneticPr fontId="2" type="noConversion"/>
  </si>
  <si>
    <t>분전반</t>
    <phoneticPr fontId="2" type="noConversion"/>
  </si>
  <si>
    <t>P-E 외 수종</t>
    <phoneticPr fontId="2" type="noConversion"/>
  </si>
  <si>
    <t>백원덕</t>
    <phoneticPr fontId="2" type="noConversion"/>
  </si>
  <si>
    <t>053-819-6021</t>
  </si>
  <si>
    <t>LED실내조명등</t>
    <phoneticPr fontId="2" type="noConversion"/>
  </si>
  <si>
    <t>LED 외 수종</t>
    <phoneticPr fontId="2" type="noConversion"/>
  </si>
  <si>
    <t>무대조명</t>
    <phoneticPr fontId="2" type="noConversion"/>
  </si>
  <si>
    <t>WC-2, t13mm, 가열, 3등급, 표층용</t>
  </si>
  <si>
    <t>윤상운</t>
  </si>
  <si>
    <t>053-819-6035</t>
  </si>
  <si>
    <t xml:space="preserve">WC-2, t13mm, 가열, 3등급 </t>
  </si>
  <si>
    <t>A형, W2000×H1200mm외 1종</t>
  </si>
  <si>
    <t>퍼걸러</t>
  </si>
  <si>
    <t>6.3×5.456×4.9m, 탁자포함</t>
  </si>
  <si>
    <t>개소</t>
  </si>
  <si>
    <t>도막형바닥재</t>
  </si>
  <si>
    <t xml:space="preserve"> t3mm, 열경화성수지/MMA, 스텐실</t>
  </si>
  <si>
    <t>야외운동기구</t>
  </si>
  <si>
    <t>A형, 1255×980×1810mm, 워밍암 외 6종</t>
  </si>
  <si>
    <t>스테인리스가로등주</t>
  </si>
  <si>
    <t>스테인리스가로등주, LED 70W, SUS 5M 외 6종</t>
  </si>
  <si>
    <t>W1500×H1200</t>
  </si>
  <si>
    <t>기타이동식화장실</t>
  </si>
  <si>
    <t>T280, 1700×2800×3100mm</t>
  </si>
  <si>
    <t>230×114×60mm, 점토, 다채색</t>
  </si>
  <si>
    <t>성암지구 수리시설개보수사업 기계공사</t>
    <phoneticPr fontId="2" type="noConversion"/>
  </si>
  <si>
    <t>수평형,750Wx40.3m(설치비별도), 750W×6m(설치비별도)</t>
    <phoneticPr fontId="2" type="noConversion"/>
  </si>
  <si>
    <t>경북지역본부 의성군위지사 수자원관리부</t>
    <phoneticPr fontId="2" type="noConversion"/>
  </si>
  <si>
    <t>김준호</t>
    <phoneticPr fontId="2" type="noConversion"/>
  </si>
  <si>
    <t>054-830-8135</t>
    <phoneticPr fontId="2" type="noConversion"/>
  </si>
  <si>
    <t>성암지구 수리시설개보수사업 전기공사</t>
    <phoneticPr fontId="2" type="noConversion"/>
  </si>
  <si>
    <t>2메가,0 Lux,광학20배줌 이상</t>
  </si>
  <si>
    <t>cctv</t>
    <phoneticPr fontId="2" type="noConversion"/>
  </si>
  <si>
    <t>변재열</t>
    <phoneticPr fontId="2" type="noConversion"/>
  </si>
  <si>
    <t>054-830-8133</t>
    <phoneticPr fontId="2" type="noConversion"/>
  </si>
  <si>
    <t>효령면 농촌중심지활성화사업 건축토목조경</t>
  </si>
  <si>
    <t>오디오믹서</t>
    <phoneticPr fontId="2" type="noConversion"/>
  </si>
  <si>
    <t>경북지역본부 의성군위지사 지역개발부</t>
    <phoneticPr fontId="2" type="noConversion"/>
  </si>
  <si>
    <t>조정옥</t>
  </si>
  <si>
    <t>054-830-8174</t>
  </si>
  <si>
    <t>청기지구 과실전문생산단지 기반조성사업</t>
    <phoneticPr fontId="2" type="noConversion"/>
  </si>
  <si>
    <t>수도용폴리에틸렌관</t>
    <phoneticPr fontId="2" type="noConversion"/>
  </si>
  <si>
    <t>D75(90)×6m</t>
    <phoneticPr fontId="2" type="noConversion"/>
  </si>
  <si>
    <t>50 Ton</t>
    <phoneticPr fontId="2" type="noConversion"/>
  </si>
  <si>
    <t>무선수위조절기</t>
    <phoneticPr fontId="2" type="noConversion"/>
  </si>
  <si>
    <t>패널일체형</t>
    <phoneticPr fontId="2" type="noConversion"/>
  </si>
  <si>
    <t xml:space="preserve">매화지구 재해복구사업 </t>
    <phoneticPr fontId="2" type="noConversion"/>
  </si>
  <si>
    <t>25-27-150 외 4</t>
    <phoneticPr fontId="2" type="noConversion"/>
  </si>
  <si>
    <t>경북지역본부 영덕울진지사 지역개발부</t>
  </si>
  <si>
    <t>054-730-5071</t>
  </si>
  <si>
    <t>HD13 외 6</t>
    <phoneticPr fontId="2" type="noConversion"/>
  </si>
  <si>
    <t>Ton</t>
  </si>
  <si>
    <t>석호항 어촌뉴딜300사업</t>
    <phoneticPr fontId="2" type="noConversion"/>
  </si>
  <si>
    <t>최지용</t>
  </si>
  <si>
    <t>054-730-5078</t>
  </si>
  <si>
    <t>SD300</t>
  </si>
  <si>
    <t xml:space="preserve"> 철근콘크리트용배수로관 </t>
  </si>
  <si>
    <t xml:space="preserve">메시형울타리 </t>
  </si>
  <si>
    <t>H1100xW2000</t>
  </si>
  <si>
    <t>4m, 1등용</t>
  </si>
  <si>
    <r>
      <t>s</t>
    </r>
    <r>
      <rPr>
        <sz val="11"/>
        <rFont val="돋움"/>
        <family val="3"/>
        <charset val="129"/>
      </rPr>
      <t>et</t>
    </r>
  </si>
  <si>
    <t>불소수지 2회 코팅</t>
  </si>
  <si>
    <r>
      <t>k</t>
    </r>
    <r>
      <rPr>
        <sz val="11"/>
        <rFont val="돋움"/>
        <family val="3"/>
        <charset val="129"/>
      </rPr>
      <t>g</t>
    </r>
  </si>
  <si>
    <t>구내방송장치</t>
  </si>
  <si>
    <t>'PROJECTOR</t>
  </si>
  <si>
    <t>LED가로등기구</t>
  </si>
  <si>
    <t>LED 80W</t>
  </si>
  <si>
    <t>식생매트</t>
  </si>
  <si>
    <t>W1200xT30</t>
  </si>
  <si>
    <t>안내판</t>
  </si>
  <si>
    <t>3000x2300</t>
  </si>
  <si>
    <t>금속제울타리</t>
    <phoneticPr fontId="2" type="noConversion"/>
  </si>
  <si>
    <t>W1200xL500xH1350</t>
  </si>
  <si>
    <t>미끄럼방지포장재</t>
  </si>
  <si>
    <t>T3</t>
  </si>
  <si>
    <t>6.77×2.8×3.12</t>
  </si>
  <si>
    <t>자연석경계석</t>
  </si>
  <si>
    <t>600x800x900</t>
  </si>
  <si>
    <t>지품면 농촌중심지활성화사업</t>
  </si>
  <si>
    <t>T60,아이보리 외 5</t>
    <phoneticPr fontId="2" type="noConversion"/>
  </si>
  <si>
    <t>200×250×1000,직선 외 6</t>
    <phoneticPr fontId="2" type="noConversion"/>
  </si>
  <si>
    <t>신안지구 배수개선사업</t>
    <phoneticPr fontId="2" type="noConversion"/>
  </si>
  <si>
    <t>25-21-80 외 4종</t>
    <phoneticPr fontId="2" type="noConversion"/>
  </si>
  <si>
    <t>박성기</t>
    <phoneticPr fontId="2" type="noConversion"/>
  </si>
  <si>
    <t>054-950-0744</t>
    <phoneticPr fontId="2" type="noConversion"/>
  </si>
  <si>
    <t>철근콘크리트용봉강</t>
    <phoneticPr fontId="2" type="noConversion"/>
  </si>
  <si>
    <t>SD400 HD-10 외 5종</t>
    <phoneticPr fontId="2" type="noConversion"/>
  </si>
  <si>
    <t>객기지구 수리시설개보수사업</t>
    <phoneticPr fontId="2" type="noConversion"/>
  </si>
  <si>
    <t>700A*64.95㎥/min×10.5m</t>
    <phoneticPr fontId="2" type="noConversion"/>
  </si>
  <si>
    <t>배수펌프</t>
  </si>
  <si>
    <t>경북지역본부 고령지사 수자원관리부</t>
  </si>
  <si>
    <t>직경700, 완폐식</t>
    <phoneticPr fontId="2" type="noConversion"/>
  </si>
  <si>
    <t>유량조절</t>
  </si>
  <si>
    <t>2.4*4.7, 로터리식</t>
    <phoneticPr fontId="2" type="noConversion"/>
  </si>
  <si>
    <t>수평형, 0.75m×6m</t>
    <phoneticPr fontId="2" type="noConversion"/>
  </si>
  <si>
    <t>부유물제거</t>
  </si>
  <si>
    <t>700*7t, 수도용</t>
    <phoneticPr fontId="2" type="noConversion"/>
  </si>
  <si>
    <t>선남면농촌중심지활성화사업</t>
  </si>
  <si>
    <t>7x7x6.07</t>
  </si>
  <si>
    <t>경북본부 성주지사 수자원관리부</t>
    <phoneticPr fontId="2" type="noConversion"/>
  </si>
  <si>
    <t>학서지 생태공원조성사업</t>
    <phoneticPr fontId="2" type="noConversion"/>
  </si>
  <si>
    <t>LED경관조명기구</t>
    <phoneticPr fontId="2" type="noConversion"/>
  </si>
  <si>
    <t xml:space="preserve">3.8m,pole,led70w(공원등), 1.15m,pole,led8w(볼라드),3.9m,pole,led100+5w(열주등) </t>
    <phoneticPr fontId="2" type="noConversion"/>
  </si>
  <si>
    <t>경북지역본부 칠곡지사 수자원관리부</t>
    <phoneticPr fontId="2" type="noConversion"/>
  </si>
  <si>
    <t>노호식</t>
    <phoneticPr fontId="2" type="noConversion"/>
  </si>
  <si>
    <t>054-973-0628</t>
    <phoneticPr fontId="2" type="noConversion"/>
  </si>
  <si>
    <t>대맥지구 농업용수 수질개선사업</t>
  </si>
  <si>
    <t>HD13,16,19</t>
  </si>
  <si>
    <t>톤</t>
  </si>
  <si>
    <t>이상주</t>
  </si>
  <si>
    <t>054-650-7141</t>
  </si>
  <si>
    <t>1000*1000*200mm</t>
  </si>
  <si>
    <t>25-18-80</t>
  </si>
  <si>
    <t>위천지구 수리시설개보수사업</t>
    <phoneticPr fontId="2" type="noConversion"/>
  </si>
  <si>
    <t>Φ900mm,직폐식</t>
    <phoneticPr fontId="2" type="noConversion"/>
  </si>
  <si>
    <t>배수장</t>
    <phoneticPr fontId="2" type="noConversion"/>
  </si>
  <si>
    <t>Φ900×170kW</t>
    <phoneticPr fontId="2" type="noConversion"/>
  </si>
  <si>
    <t>특고반 5면, 고압반 5면, 저압반 1면</t>
    <phoneticPr fontId="2" type="noConversion"/>
  </si>
  <si>
    <t>면</t>
    <phoneticPr fontId="2" type="noConversion"/>
  </si>
  <si>
    <t>임청기</t>
    <phoneticPr fontId="2" type="noConversion"/>
  </si>
  <si>
    <t>053-610-3841</t>
    <phoneticPr fontId="2" type="noConversion"/>
  </si>
  <si>
    <t>구지지구 수리시설개보수사업</t>
    <phoneticPr fontId="2" type="noConversion"/>
  </si>
  <si>
    <t>철근콘크리트벤치플룸관</t>
    <phoneticPr fontId="2" type="noConversion"/>
  </si>
  <si>
    <t>1500*1200*2000mm</t>
    <phoneticPr fontId="2" type="noConversion"/>
  </si>
  <si>
    <t>용수로</t>
    <phoneticPr fontId="2" type="noConversion"/>
  </si>
  <si>
    <t>류경선</t>
    <phoneticPr fontId="2" type="noConversion"/>
  </si>
  <si>
    <t>053-610-3832</t>
    <phoneticPr fontId="2" type="noConversion"/>
  </si>
  <si>
    <t>나정항 어촌뉴딜300사업 기본 및 세부설계 용역</t>
    <phoneticPr fontId="2" type="noConversion"/>
  </si>
  <si>
    <t>경북지역본부 사업계획부</t>
    <phoneticPr fontId="2" type="noConversion"/>
  </si>
  <si>
    <t>류형곤</t>
    <phoneticPr fontId="2" type="noConversion"/>
  </si>
  <si>
    <t>053-320-0753</t>
    <phoneticPr fontId="2" type="noConversion"/>
  </si>
  <si>
    <t>연동항 어촌뉴딜300사업 기본 및 세부설계 용역</t>
    <phoneticPr fontId="2" type="noConversion"/>
  </si>
  <si>
    <t>울진항 외 1지구 어촌뉴딜300사업 기본 및 세부설계 용역</t>
    <phoneticPr fontId="2" type="noConversion"/>
  </si>
  <si>
    <t>영암1리항 어촌뉴딜300사업 기본 및 세부설계 용역</t>
    <phoneticPr fontId="2" type="noConversion"/>
  </si>
  <si>
    <t>오도2리항 어촌뉴딜30사업 기본 및 세부설계 용역</t>
    <phoneticPr fontId="2" type="noConversion"/>
  </si>
  <si>
    <t>경주시 지하수영향조사 및 사후관리용역</t>
  </si>
  <si>
    <t>경북지역본부 지하수지질부</t>
  </si>
  <si>
    <t>박수옥</t>
  </si>
  <si>
    <t>053-320-0766</t>
  </si>
  <si>
    <t>봉화군 지하수영향조사 및 사후관리용역</t>
  </si>
  <si>
    <t>공사관리 지하수시설물  영향조사 및 사후관리용역</t>
  </si>
  <si>
    <t>예천군 농업용 대형관정 지하수영향조사 용역</t>
  </si>
  <si>
    <t>이보현</t>
  </si>
  <si>
    <t>053-320-0763</t>
  </si>
  <si>
    <t>농어촌 지하수 현황 및 수리지질조사 용역</t>
  </si>
  <si>
    <t>천현주</t>
  </si>
  <si>
    <t>053-320-4862</t>
  </si>
  <si>
    <t>청년농촌보금자리조성사업 건축설계 제안공모</t>
  </si>
  <si>
    <t>김지혁</t>
  </si>
  <si>
    <t>054-531-3984</t>
  </si>
  <si>
    <t>장기면 농촌중심지활성화사업 건설폐기물처리용역</t>
    <phoneticPr fontId="2" type="noConversion"/>
  </si>
  <si>
    <t>054-270-7012</t>
    <phoneticPr fontId="2" type="noConversion"/>
  </si>
  <si>
    <t>장기면 농촌중심지활성화사업 지정폐기물처리용역</t>
    <phoneticPr fontId="2" type="noConversion"/>
  </si>
  <si>
    <t>수렴항 어촌뉴딜300사업(2단계) 건설폐기물 운반 및 처리용역</t>
    <phoneticPr fontId="2" type="noConversion"/>
  </si>
  <si>
    <t>황상진</t>
    <phoneticPr fontId="2" type="noConversion"/>
  </si>
  <si>
    <t>054-778-1011</t>
    <phoneticPr fontId="2" type="noConversion"/>
  </si>
  <si>
    <t>소천면 지정폐기물 해체, 운반 및 처리 용역</t>
    <phoneticPr fontId="2" type="noConversion"/>
  </si>
  <si>
    <t>소천면 건축(재)설계 용역</t>
    <phoneticPr fontId="2" type="noConversion"/>
  </si>
  <si>
    <t>054-639-5048</t>
  </si>
  <si>
    <t>석평2리 마을만들기 지역역량강화 용역</t>
    <phoneticPr fontId="2" type="noConversion"/>
  </si>
  <si>
    <t>054-639-5049</t>
  </si>
  <si>
    <t>대현리 마을만들기사업 기본계획 및 세부설계 용역</t>
  </si>
  <si>
    <t>소천면 건설폐기물 처리용역</t>
    <phoneticPr fontId="2" type="noConversion"/>
  </si>
  <si>
    <t>대안지구 과실전문생산단지 기반조성사업 폐기물처리 용역</t>
    <phoneticPr fontId="2" type="noConversion"/>
  </si>
  <si>
    <t>경북지역본부 영천지사 지역개발부</t>
    <phoneticPr fontId="2" type="noConversion"/>
  </si>
  <si>
    <t>아천리 마을만들기사업 세부설계 용역</t>
  </si>
  <si>
    <t>2020 상주시 시군역량강화사업용역</t>
    <phoneticPr fontId="2" type="noConversion"/>
  </si>
  <si>
    <t>이상민</t>
    <phoneticPr fontId="2" type="noConversion"/>
  </si>
  <si>
    <t>054-531-3628</t>
    <phoneticPr fontId="2" type="noConversion"/>
  </si>
  <si>
    <t>덕암지구 과실전문생산단지기반조성사업 건설폐기물처리용역</t>
    <phoneticPr fontId="2" type="noConversion"/>
  </si>
  <si>
    <t>가마실지구 과실전문생산단지기반조성사업 건설폐기물처리용역</t>
    <phoneticPr fontId="2" type="noConversion"/>
  </si>
  <si>
    <t>2020년 문경시군 역량강화사업 용역</t>
    <phoneticPr fontId="2" type="noConversion"/>
  </si>
  <si>
    <t>경북지역본부 문경지사 수자원관리부</t>
    <phoneticPr fontId="2" type="noConversion"/>
  </si>
  <si>
    <t>이홍진</t>
    <phoneticPr fontId="2" type="noConversion"/>
  </si>
  <si>
    <t>054-550-5323</t>
    <phoneticPr fontId="2" type="noConversion"/>
  </si>
  <si>
    <t>청기지구 과실전문생산단지 기반조성사업 폐기물처리용역</t>
    <phoneticPr fontId="2" type="noConversion"/>
  </si>
  <si>
    <t>매화지구 재해복구사업 건설페기물 용역</t>
    <phoneticPr fontId="2" type="noConversion"/>
  </si>
  <si>
    <t>석호항 어촌뉴딜300사업 건설페기물 처리용역</t>
    <phoneticPr fontId="2" type="noConversion"/>
  </si>
  <si>
    <t>영덕읍 농촌중심지활성화사업 건축물에너지 효율등급 및 제로에너지 건축물 예비 및 본인증 용역</t>
    <phoneticPr fontId="2" type="noConversion"/>
  </si>
  <si>
    <t>정성엽</t>
    <phoneticPr fontId="2" type="noConversion"/>
  </si>
  <si>
    <t>054-730-5077</t>
    <phoneticPr fontId="2" type="noConversion"/>
  </si>
  <si>
    <t>이평지구 다목적 농촌용수개발사업 산지복구 공사감리 용역</t>
    <phoneticPr fontId="2" type="noConversion"/>
  </si>
  <si>
    <t>대가야읍 도시재생뉴딜사업 세부설계 용역</t>
    <phoneticPr fontId="2" type="noConversion"/>
  </si>
  <si>
    <t>신안지구 배수개선사업 폐기물처리 용역</t>
    <phoneticPr fontId="2" type="noConversion"/>
  </si>
  <si>
    <t>덕곡면 농촌중심지활성화사업 지역역량강화사업 용역</t>
  </si>
  <si>
    <t>박대형</t>
  </si>
  <si>
    <t>054-950-0743</t>
  </si>
  <si>
    <t>충청남도</t>
    <phoneticPr fontId="2" type="noConversion"/>
  </si>
  <si>
    <t>본사 기반정비처</t>
    <phoneticPr fontId="2" type="noConversion"/>
  </si>
  <si>
    <t>농지은행통합포털 고도화 용역</t>
    <phoneticPr fontId="2" type="noConversion"/>
  </si>
  <si>
    <t>본사 농지은행처</t>
    <phoneticPr fontId="2" type="noConversion"/>
  </si>
  <si>
    <t>정상훈</t>
    <phoneticPr fontId="2" type="noConversion"/>
  </si>
  <si>
    <t>061-338-5870</t>
    <phoneticPr fontId="2" type="noConversion"/>
  </si>
  <si>
    <t>농지은행사업 홍보물 제작(리플릿, 포스터)</t>
    <phoneticPr fontId="2" type="noConversion"/>
  </si>
  <si>
    <t>이영철</t>
    <phoneticPr fontId="2" type="noConversion"/>
  </si>
  <si>
    <t>061-338-5865</t>
    <phoneticPr fontId="2" type="noConversion"/>
  </si>
  <si>
    <t>농지은행사업 홍보영상 제작</t>
    <phoneticPr fontId="2" type="noConversion"/>
  </si>
  <si>
    <t>제주특별자치도</t>
  </si>
  <si>
    <t>제주지역본부 남부지부</t>
    <phoneticPr fontId="2" type="noConversion"/>
  </si>
  <si>
    <t>조의현</t>
  </si>
  <si>
    <t>064-750-8834</t>
    <phoneticPr fontId="2" type="noConversion"/>
  </si>
  <si>
    <t>제주지역본부 지하수지질부</t>
  </si>
  <si>
    <t>엄재연</t>
  </si>
  <si>
    <t>064-750-8806</t>
  </si>
  <si>
    <t>황보동준</t>
  </si>
  <si>
    <t>064-750-8855</t>
  </si>
  <si>
    <t>제주지역본부 사업계획부</t>
  </si>
  <si>
    <t>세화1리 마을만들기사업 세부설계용역</t>
  </si>
  <si>
    <t>제주지역본부 남부지부</t>
  </si>
  <si>
    <t>고영섭</t>
  </si>
  <si>
    <t>세화3리 마을만들기사업 세부설계용역</t>
  </si>
  <si>
    <t>용흥리 마을만들기(자율개발)사업 세부설계용역</t>
  </si>
  <si>
    <t>이상구</t>
  </si>
  <si>
    <t>064-750-8831</t>
  </si>
  <si>
    <t>태흥2리 마을만들기(자율개발)사업 세부설계용역</t>
  </si>
  <si>
    <t>윤현철</t>
  </si>
  <si>
    <t>인성리 마을만들기사업 세부설계 용역</t>
  </si>
  <si>
    <t>강기호</t>
  </si>
  <si>
    <t>하도리 마을단위특화개발사업 건축 및 조경 세부설계</t>
  </si>
  <si>
    <t>수산리 창조적마을만들기사업 지역경관개선 세부설계용역</t>
  </si>
  <si>
    <t>김요한</t>
  </si>
  <si>
    <t>구좌읍 농촌중심지활성화사업 생태놀이쉼터조성 세부설계 용역</t>
  </si>
  <si>
    <t>김선환</t>
  </si>
  <si>
    <t>대흘2리 마을만들기(자율개발)사업 기본계획 및 지역역량강화 용역</t>
  </si>
  <si>
    <t>곽현우</t>
  </si>
  <si>
    <t>064-750-8832</t>
  </si>
  <si>
    <t>와흘리농촌다움복원사업 기본계획 및 지역역량강화 용역</t>
  </si>
  <si>
    <t>송당리 마을단위특화개발사업 기본계획 및 지역역량강화 용역</t>
  </si>
  <si>
    <t>곽지리 마을만들기(종합개발)사업 기본계획 및 지역역량강화 용역</t>
  </si>
  <si>
    <t>청수리 농촌다움복원사업 기본계획 및 지역역량강화 용역</t>
  </si>
  <si>
    <t>한동리 마을단위특화개발사업 기본계획 및 지역역량강화 용역</t>
  </si>
  <si>
    <t>대림리 마을단위특화개발사업 기본계획 및 지역역량강화 용역</t>
  </si>
  <si>
    <t>남원2리 마을만들기(자율개발)사업 기본계획 및 지역역량강화 용역</t>
  </si>
  <si>
    <t>하례1리 마을만들기(종합개발)사업 기본계획 및 지역역량강화 용역</t>
  </si>
  <si>
    <t>상창리 마을만들기(종합개발)사업 기본계획 및 지역역량강화 용역</t>
  </si>
  <si>
    <t>신흥2리 농촌다움복원사업 기본계획 및 지역역량강화 용역</t>
  </si>
  <si>
    <t>무릉2리농촌다움복원사업 기본계획 및 지역역량강화 용역</t>
  </si>
  <si>
    <t>시흥리 마을단위특화개발사업 기본계획 및 지역역량강화 용역</t>
  </si>
  <si>
    <t>서림지구 농촌용수개발사업 사후영향평가 용역</t>
  </si>
  <si>
    <t>제주지역본부 기반관리부</t>
  </si>
  <si>
    <t>송원효</t>
  </si>
  <si>
    <t>064-750-8842</t>
  </si>
  <si>
    <t>함덕지구 농촌용수개발사업 사후영향평가 용역</t>
  </si>
  <si>
    <t>구좌권역 지하수사용량 모니터링 구축 용역</t>
  </si>
  <si>
    <t>구좌권역 자동화시스템 유지관리 용역</t>
  </si>
  <si>
    <t>농업용 공공관정 관로망 조사 및 도첩제작(제주) 용역</t>
  </si>
  <si>
    <t>이동림</t>
  </si>
  <si>
    <t>064-750-8854</t>
  </si>
  <si>
    <t>농업용 공공관정 관로망 조사 및 도첩제작(서귀포) 용역</t>
  </si>
  <si>
    <t>제주시 농업용 지하수영향조사 현장조사</t>
  </si>
  <si>
    <t>세귀포시 농업용 지하수영향조사 현장조사</t>
  </si>
  <si>
    <t>대정읍 도시재생뉴딜사업</t>
    <phoneticPr fontId="2" type="noConversion"/>
  </si>
  <si>
    <t>25-21-15</t>
    <phoneticPr fontId="2" type="noConversion"/>
  </si>
  <si>
    <t>m3</t>
    <phoneticPr fontId="2" type="noConversion"/>
  </si>
  <si>
    <t>제주지역본부 사업계획부</t>
    <phoneticPr fontId="2" type="noConversion"/>
  </si>
  <si>
    <t>문호령</t>
    <phoneticPr fontId="2" type="noConversion"/>
  </si>
  <si>
    <t>HD-10</t>
    <phoneticPr fontId="2" type="noConversion"/>
  </si>
  <si>
    <t>HD-13</t>
    <phoneticPr fontId="2" type="noConversion"/>
  </si>
  <si>
    <t>HD-22</t>
    <phoneticPr fontId="2" type="noConversion"/>
  </si>
  <si>
    <t>공기순환장치용덕트</t>
    <phoneticPr fontId="2" type="noConversion"/>
  </si>
  <si>
    <t>350mm</t>
    <phoneticPr fontId="2" type="noConversion"/>
  </si>
  <si>
    <t>승강기</t>
    <phoneticPr fontId="2" type="noConversion"/>
  </si>
  <si>
    <t>13인승</t>
    <phoneticPr fontId="2" type="noConversion"/>
  </si>
  <si>
    <t>단열커튼월</t>
    <phoneticPr fontId="2" type="noConversion"/>
  </si>
  <si>
    <t>AL단열바</t>
    <phoneticPr fontId="2" type="noConversion"/>
  </si>
  <si>
    <t>단열커튼월 프로젝트</t>
    <phoneticPr fontId="2" type="noConversion"/>
  </si>
  <si>
    <t>사람중심 일호광장 조성사업</t>
    <phoneticPr fontId="2" type="noConversion"/>
  </si>
  <si>
    <t>STS가로등주</t>
    <phoneticPr fontId="2" type="noConversion"/>
  </si>
  <si>
    <t>8m</t>
    <phoneticPr fontId="2" type="noConversion"/>
  </si>
  <si>
    <t>사람중심 일호광장 조성사업 베이스커버</t>
    <phoneticPr fontId="2" type="noConversion"/>
  </si>
  <si>
    <t>베이스커버</t>
    <phoneticPr fontId="2" type="noConversion"/>
  </si>
  <si>
    <t>지름410mm</t>
    <phoneticPr fontId="2" type="noConversion"/>
  </si>
  <si>
    <t>사람중심 일호광장 조성사업 STS보행등암</t>
    <phoneticPr fontId="2" type="noConversion"/>
  </si>
  <si>
    <t>STS보행등암</t>
    <phoneticPr fontId="2" type="noConversion"/>
  </si>
  <si>
    <t>1등용</t>
    <phoneticPr fontId="2" type="noConversion"/>
  </si>
  <si>
    <t>2019년 지하수 수질전용측정망 자동관측시스템 제작.설치</t>
    <phoneticPr fontId="2" type="noConversion"/>
  </si>
  <si>
    <t>RTU</t>
    <phoneticPr fontId="2" type="noConversion"/>
  </si>
  <si>
    <t>관측</t>
    <phoneticPr fontId="2" type="noConversion"/>
  </si>
  <si>
    <t>제주지역본부 지하수지질부</t>
    <phoneticPr fontId="2" type="noConversion"/>
  </si>
  <si>
    <t>신종섭</t>
    <phoneticPr fontId="2" type="noConversion"/>
  </si>
  <si>
    <t>064-750-8891</t>
    <phoneticPr fontId="2" type="noConversion"/>
  </si>
  <si>
    <t>삼다수 취수원 주변지역 상부보호공 및 관측정 울타리 제작.설치</t>
    <phoneticPr fontId="2" type="noConversion"/>
  </si>
  <si>
    <t>지하수상부보호공</t>
    <phoneticPr fontId="2" type="noConversion"/>
  </si>
  <si>
    <t>양동철</t>
    <phoneticPr fontId="2" type="noConversion"/>
  </si>
  <si>
    <t>064-750-8887</t>
    <phoneticPr fontId="2" type="noConversion"/>
  </si>
  <si>
    <t>삼다수 취수원 주변지역 관측시스템 보호함 제작.설치</t>
    <phoneticPr fontId="2" type="noConversion"/>
  </si>
  <si>
    <t>제주 농업용수 통합 광역화사업</t>
    <phoneticPr fontId="2" type="noConversion"/>
  </si>
  <si>
    <t>25-27-150</t>
    <phoneticPr fontId="2" type="noConversion"/>
  </si>
  <si>
    <t>구조물</t>
    <phoneticPr fontId="2" type="noConversion"/>
  </si>
  <si>
    <t>제주지역본부 농업용수통합광역화추진단</t>
    <phoneticPr fontId="2" type="noConversion"/>
  </si>
  <si>
    <t>황종우</t>
    <phoneticPr fontId="2" type="noConversion"/>
  </si>
  <si>
    <t>064-750-8862</t>
    <phoneticPr fontId="2" type="noConversion"/>
  </si>
  <si>
    <t>아스팔트콘크리트</t>
    <phoneticPr fontId="2" type="noConversion"/>
  </si>
  <si>
    <t>표층용,기층용</t>
    <phoneticPr fontId="2" type="noConversion"/>
  </si>
  <si>
    <t>포장</t>
    <phoneticPr fontId="2" type="noConversion"/>
  </si>
  <si>
    <t>HD16</t>
    <phoneticPr fontId="2" type="noConversion"/>
  </si>
  <si>
    <t>송수관로</t>
    <phoneticPr fontId="2" type="noConversion"/>
  </si>
  <si>
    <t>오상배</t>
    <phoneticPr fontId="2" type="noConversion"/>
  </si>
  <si>
    <t>033-630-0137</t>
    <phoneticPr fontId="2" type="noConversion"/>
  </si>
  <si>
    <t>용환규</t>
    <phoneticPr fontId="2" type="noConversion"/>
  </si>
  <si>
    <t>033-450-1342</t>
    <phoneticPr fontId="2" type="noConversion"/>
  </si>
  <si>
    <t>대술신앙 다목적농촌용수개발사업</t>
    <phoneticPr fontId="2" type="noConversion"/>
  </si>
  <si>
    <t>조영화</t>
    <phoneticPr fontId="2" type="noConversion"/>
  </si>
  <si>
    <t>061-338-5327</t>
    <phoneticPr fontId="2" type="noConversion"/>
  </si>
  <si>
    <t>하도리 마을단위특화개발사업 밖거리(민박) 리모델링 공사</t>
    <phoneticPr fontId="2" type="noConversion"/>
  </si>
  <si>
    <t>조의현</t>
    <phoneticPr fontId="2" type="noConversion"/>
  </si>
  <si>
    <t>사계절명품해수욕장 조성사업 종합상황실 증축공사</t>
    <phoneticPr fontId="2" type="noConversion"/>
  </si>
  <si>
    <t>구좌권역 급수체계 개선공사</t>
    <phoneticPr fontId="2" type="noConversion"/>
  </si>
  <si>
    <t>엄재연</t>
    <phoneticPr fontId="2" type="noConversion"/>
  </si>
  <si>
    <t>064-750-8806</t>
    <phoneticPr fontId="2" type="noConversion"/>
  </si>
  <si>
    <t>한동2지구 친환경에너지보급사업 기계설비공사</t>
    <phoneticPr fontId="2" type="noConversion"/>
  </si>
  <si>
    <t>고수성</t>
    <phoneticPr fontId="2" type="noConversion"/>
  </si>
  <si>
    <t>064-750-8863</t>
    <phoneticPr fontId="2" type="noConversion"/>
  </si>
  <si>
    <t>한경2 등 2지구 지하수 수질전용측정망 시추조사</t>
    <phoneticPr fontId="2" type="noConversion"/>
  </si>
  <si>
    <t>안덕1 등 2지구 지하수 수질전용측정망 시추조사</t>
    <phoneticPr fontId="2" type="noConversion"/>
  </si>
  <si>
    <t>지하수 오염차단 그라우팅 공사</t>
    <phoneticPr fontId="2" type="noConversion"/>
  </si>
  <si>
    <t>황보동준</t>
    <phoneticPr fontId="2" type="noConversion"/>
  </si>
  <si>
    <t>064-750-8855</t>
    <phoneticPr fontId="2" type="noConversion"/>
  </si>
  <si>
    <t>화순4지구 농업에너지이용효율화사업 기계설비공사</t>
    <phoneticPr fontId="2" type="noConversion"/>
  </si>
  <si>
    <t>토산4지구 농업에너지이용효율화사업 기계설비공사</t>
    <phoneticPr fontId="2" type="noConversion"/>
  </si>
  <si>
    <t>토산5지구 농업에너지이용효율화사업 기계설비공사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</si>
</sst>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0.E+00"/>
    <numFmt numFmtId="178" formatCode="0.000_);[Red]\(0.000\)"/>
    <numFmt numFmtId="179" formatCode="#,##0_ "/>
    <numFmt numFmtId="180" formatCode="_-* #,##0.000_-;\-* #,##0.000_-;_-* &quot;-&quot;_-;_-@_-"/>
    <numFmt numFmtId="181" formatCode="0_);[Red]\(0\)"/>
    <numFmt numFmtId="182" formatCode="#,##0.000_);[Red]\(#,##0.000\)"/>
    <numFmt numFmtId="183" formatCode="_-* #,##0.00_-;\-* #,##0.00_-;_-* &quot;-&quot;_-;_-@_-"/>
    <numFmt numFmtId="184" formatCode="General;\-General\,&quot;&quot;;@"/>
    <numFmt numFmtId="185" formatCode="#,###;\-#,###;&quot;&quot;;@"/>
    <numFmt numFmtId="186" formatCode="_-* #,##0.0_-;\-* #,##0.0_-;_-* &quot;-&quot;_-;_-@_-"/>
  </numFmts>
  <fonts count="36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Helv"/>
      <family val="2"/>
    </font>
    <font>
      <b/>
      <sz val="9"/>
      <color indexed="81"/>
      <name val="굴림"/>
      <family val="3"/>
      <charset val="129"/>
    </font>
    <font>
      <b/>
      <sz val="9"/>
      <color indexed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2"/>
      <name val="돋움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14"/>
      <name val="돋움"/>
      <family val="3"/>
      <charset val="129"/>
    </font>
    <font>
      <sz val="11"/>
      <color indexed="10"/>
      <name val="돋움"/>
      <family val="3"/>
      <charset val="129"/>
    </font>
    <font>
      <sz val="11"/>
      <color rgb="FFFF0000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2"/>
      <color rgb="FFFF0000"/>
      <name val="돋움"/>
      <family val="3"/>
      <charset val="129"/>
    </font>
    <font>
      <sz val="12"/>
      <name val="돋움"/>
      <family val="3"/>
      <charset val="129"/>
    </font>
    <font>
      <b/>
      <sz val="14"/>
      <color rgb="FFFF0000"/>
      <name val="돋움"/>
      <family val="3"/>
      <charset val="129"/>
    </font>
    <font>
      <b/>
      <sz val="12"/>
      <color rgb="FFFF0000"/>
      <name val="맑은 고딕"/>
      <family val="3"/>
      <charset val="129"/>
    </font>
    <font>
      <sz val="11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Arial"/>
      <family val="2"/>
    </font>
    <font>
      <sz val="8"/>
      <name val="돋움체"/>
      <family val="3"/>
      <charset val="129"/>
    </font>
    <font>
      <sz val="11"/>
      <color rgb="FF111111"/>
      <name val="Arial"/>
      <family val="2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sz val="11"/>
      <color indexed="8"/>
      <name val="굴림체"/>
      <family val="3"/>
      <charset val="129"/>
    </font>
    <font>
      <sz val="11"/>
      <name val="맑은 고딕"/>
      <family val="3"/>
      <charset val="129"/>
    </font>
    <font>
      <sz val="11"/>
      <color rgb="FF111111"/>
      <name val="돋움"/>
      <family val="3"/>
      <charset val="129"/>
    </font>
    <font>
      <sz val="8"/>
      <color indexed="8"/>
      <name val="굴림체"/>
      <family val="3"/>
      <charset val="129"/>
    </font>
    <font>
      <sz val="10"/>
      <color theme="1"/>
      <name val="돋움"/>
      <family val="3"/>
      <charset val="129"/>
    </font>
    <font>
      <sz val="10"/>
      <name val="돋움체"/>
      <family val="3"/>
      <charset val="129"/>
    </font>
    <font>
      <sz val="11"/>
      <color theme="1"/>
      <name val="맑은 고딕"/>
      <family val="3"/>
      <charset val="129"/>
    </font>
    <font>
      <sz val="9.35"/>
      <color theme="1"/>
      <name val="돋움"/>
      <family val="3"/>
      <charset val="129"/>
    </font>
    <font>
      <sz val="12"/>
      <name val="바탕체"/>
      <family val="1"/>
      <charset val="129"/>
    </font>
    <font>
      <sz val="11"/>
      <name val="굴림"/>
      <family val="3"/>
      <charset val="129"/>
    </font>
    <font>
      <sz val="12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>
      <alignment vertical="center"/>
    </xf>
    <xf numFmtId="0" fontId="1" fillId="0" borderId="0" applyNumberFormat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3" fillId="0" borderId="0"/>
    <xf numFmtId="0" fontId="35" fillId="0" borderId="0"/>
  </cellStyleXfs>
  <cellXfs count="240"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 applyAlignment="1">
      <alignment vertical="center"/>
    </xf>
    <xf numFmtId="178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 shrinkToFi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2" borderId="11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 wrapText="1" shrinkToFit="1"/>
    </xf>
    <xf numFmtId="41" fontId="1" fillId="0" borderId="1" xfId="1" applyFont="1" applyBorder="1" applyAlignment="1">
      <alignment vertical="center" shrinkToFit="1"/>
    </xf>
    <xf numFmtId="0" fontId="0" fillId="3" borderId="11" xfId="0" applyFont="1" applyFill="1" applyBorder="1" applyAlignment="1">
      <alignment horizontal="center" vertical="center"/>
    </xf>
    <xf numFmtId="178" fontId="0" fillId="3" borderId="1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0" fillId="2" borderId="11" xfId="0" applyNumberFormat="1" applyFont="1" applyFill="1" applyBorder="1" applyAlignment="1">
      <alignment horizontal="center" vertical="center"/>
    </xf>
    <xf numFmtId="177" fontId="0" fillId="3" borderId="2" xfId="0" applyNumberFormat="1" applyFont="1" applyFill="1" applyBorder="1" applyAlignment="1">
      <alignment horizontal="center" vertical="center" wrapText="1"/>
    </xf>
    <xf numFmtId="177" fontId="0" fillId="3" borderId="11" xfId="0" applyNumberFormat="1" applyFont="1" applyFill="1" applyBorder="1" applyAlignment="1">
      <alignment horizontal="center" vertical="center" wrapText="1"/>
    </xf>
    <xf numFmtId="177" fontId="0" fillId="3" borderId="12" xfId="0" applyNumberFormat="1" applyFont="1" applyFill="1" applyBorder="1" applyAlignment="1">
      <alignment horizontal="center" vertical="center" wrapText="1"/>
    </xf>
    <xf numFmtId="177" fontId="0" fillId="2" borderId="2" xfId="0" applyNumberFormat="1" applyFont="1" applyFill="1" applyBorder="1" applyAlignment="1">
      <alignment horizontal="center" vertical="center" wrapText="1"/>
    </xf>
    <xf numFmtId="177" fontId="0" fillId="2" borderId="11" xfId="0" applyNumberFormat="1" applyFont="1" applyFill="1" applyBorder="1" applyAlignment="1">
      <alignment horizontal="center" vertical="center" wrapText="1"/>
    </xf>
    <xf numFmtId="177" fontId="0" fillId="2" borderId="13" xfId="0" applyNumberFormat="1" applyFont="1" applyFill="1" applyBorder="1" applyAlignment="1">
      <alignment horizontal="center"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177" fontId="0" fillId="2" borderId="11" xfId="0" applyNumberFormat="1" applyFont="1" applyFill="1" applyBorder="1" applyAlignment="1">
      <alignment horizontal="center" vertical="center"/>
    </xf>
    <xf numFmtId="177" fontId="0" fillId="2" borderId="12" xfId="0" applyNumberFormat="1" applyFont="1" applyFill="1" applyBorder="1" applyAlignment="1">
      <alignment horizontal="center" vertical="center"/>
    </xf>
    <xf numFmtId="41" fontId="1" fillId="0" borderId="1" xfId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7" fontId="0" fillId="2" borderId="1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41" fontId="0" fillId="0" borderId="1" xfId="1" applyFont="1" applyBorder="1" applyAlignment="1">
      <alignment vertical="center"/>
    </xf>
    <xf numFmtId="49" fontId="0" fillId="0" borderId="1" xfId="1" applyNumberFormat="1" applyFont="1" applyBorder="1" applyAlignment="1">
      <alignment vertical="center"/>
    </xf>
    <xf numFmtId="176" fontId="0" fillId="0" borderId="0" xfId="1" applyNumberFormat="1" applyFont="1" applyBorder="1" applyAlignment="1">
      <alignment vertical="center"/>
    </xf>
    <xf numFmtId="41" fontId="0" fillId="0" borderId="1" xfId="1" applyFont="1" applyBorder="1" applyAlignment="1">
      <alignment vertical="center" shrinkToFit="1"/>
    </xf>
    <xf numFmtId="0" fontId="17" fillId="0" borderId="0" xfId="0" applyFont="1" applyAlignment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41" fontId="18" fillId="0" borderId="1" xfId="1" applyFont="1" applyBorder="1" applyAlignment="1">
      <alignment vertical="center"/>
    </xf>
    <xf numFmtId="1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 shrinkToFit="1"/>
    </xf>
    <xf numFmtId="41" fontId="0" fillId="0" borderId="1" xfId="1" applyFont="1" applyBorder="1" applyAlignment="1">
      <alignment horizontal="center" vertical="center" shrinkToFit="1"/>
    </xf>
    <xf numFmtId="41" fontId="18" fillId="0" borderId="1" xfId="1" applyFont="1" applyFill="1" applyBorder="1" applyAlignment="1">
      <alignment horizontal="center" vertical="center" shrinkToFit="1"/>
    </xf>
    <xf numFmtId="41" fontId="1" fillId="0" borderId="1" xfId="1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0" fillId="4" borderId="1" xfId="0" applyFill="1" applyBorder="1" applyAlignment="1">
      <alignment vertical="center" shrinkToFit="1"/>
    </xf>
    <xf numFmtId="41" fontId="0" fillId="4" borderId="1" xfId="1" applyFont="1" applyFill="1" applyBorder="1" applyAlignment="1">
      <alignment horizontal="center" vertical="center" shrinkToFit="1"/>
    </xf>
    <xf numFmtId="41" fontId="1" fillId="4" borderId="1" xfId="1" applyFont="1" applyFill="1" applyBorder="1" applyAlignment="1">
      <alignment horizontal="center" vertical="center" shrinkToFit="1"/>
    </xf>
    <xf numFmtId="41" fontId="1" fillId="4" borderId="1" xfId="1" applyFont="1" applyFill="1" applyBorder="1" applyAlignment="1">
      <alignment vertical="center" shrinkToFit="1"/>
    </xf>
    <xf numFmtId="0" fontId="0" fillId="4" borderId="1" xfId="0" applyFill="1" applyBorder="1" applyAlignment="1">
      <alignment horizontal="center" vertical="center"/>
    </xf>
    <xf numFmtId="41" fontId="0" fillId="4" borderId="1" xfId="1" applyFont="1" applyFill="1" applyBorder="1" applyAlignment="1">
      <alignment vertical="center" shrinkToFit="1"/>
    </xf>
    <xf numFmtId="179" fontId="1" fillId="4" borderId="1" xfId="1" applyNumberFormat="1" applyFont="1" applyFill="1" applyBorder="1" applyAlignment="1">
      <alignment horizontal="center" vertical="center" shrinkToFit="1"/>
    </xf>
    <xf numFmtId="41" fontId="0" fillId="0" borderId="1" xfId="1" applyFont="1" applyBorder="1" applyAlignment="1">
      <alignment vertical="center" wrapText="1" shrinkToFit="1"/>
    </xf>
    <xf numFmtId="41" fontId="18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176" fontId="1" fillId="0" borderId="1" xfId="1" applyNumberFormat="1" applyFont="1" applyFill="1" applyBorder="1" applyAlignment="1">
      <alignment horizontal="right" vertical="center" shrinkToFit="1"/>
    </xf>
    <xf numFmtId="0" fontId="0" fillId="0" borderId="10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41" fontId="0" fillId="0" borderId="6" xfId="1" applyFont="1" applyFill="1" applyBorder="1" applyAlignment="1">
      <alignment horizontal="center" vertical="center" shrinkToFit="1"/>
    </xf>
    <xf numFmtId="49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 shrinkToFit="1"/>
    </xf>
    <xf numFmtId="180" fontId="1" fillId="0" borderId="1" xfId="1" applyNumberFormat="1" applyFont="1" applyBorder="1" applyAlignment="1">
      <alignment vertical="center" shrinkToFit="1"/>
    </xf>
    <xf numFmtId="0" fontId="18" fillId="0" borderId="1" xfId="0" applyFont="1" applyBorder="1" applyAlignment="1">
      <alignment vertical="center" shrinkToFit="1"/>
    </xf>
    <xf numFmtId="41" fontId="18" fillId="0" borderId="1" xfId="1" applyFont="1" applyBorder="1" applyAlignment="1">
      <alignment vertical="center" shrinkToFit="1"/>
    </xf>
    <xf numFmtId="0" fontId="18" fillId="0" borderId="7" xfId="0" applyFont="1" applyBorder="1" applyAlignment="1">
      <alignment vertical="center" shrinkToFit="1"/>
    </xf>
    <xf numFmtId="0" fontId="0" fillId="4" borderId="4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41" fontId="1" fillId="4" borderId="1" xfId="1" applyFont="1" applyFill="1" applyBorder="1" applyAlignment="1">
      <alignment vertical="center"/>
    </xf>
    <xf numFmtId="1" fontId="0" fillId="4" borderId="1" xfId="0" applyNumberFormat="1" applyFill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vertical="center"/>
    </xf>
    <xf numFmtId="41" fontId="18" fillId="4" borderId="1" xfId="1" applyFont="1" applyFill="1" applyBorder="1" applyAlignment="1">
      <alignment vertical="center"/>
    </xf>
    <xf numFmtId="1" fontId="18" fillId="4" borderId="1" xfId="0" applyNumberFormat="1" applyFont="1" applyFill="1" applyBorder="1" applyAlignment="1">
      <alignment vertical="center"/>
    </xf>
    <xf numFmtId="0" fontId="18" fillId="4" borderId="7" xfId="0" applyFont="1" applyFill="1" applyBorder="1" applyAlignment="1">
      <alignment vertical="center"/>
    </xf>
    <xf numFmtId="0" fontId="0" fillId="4" borderId="4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left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4" borderId="4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49" fontId="0" fillId="0" borderId="1" xfId="0" applyNumberFormat="1" applyBorder="1" applyAlignment="1">
      <alignment horizontal="center" vertical="center"/>
    </xf>
    <xf numFmtId="41" fontId="1" fillId="0" borderId="1" xfId="1" applyFont="1" applyBorder="1" applyAlignment="1">
      <alignment horizontal="center" vertical="center"/>
    </xf>
    <xf numFmtId="41" fontId="1" fillId="4" borderId="1" xfId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1" fillId="0" borderId="1" xfId="1" applyFont="1" applyFill="1" applyBorder="1" applyAlignment="1">
      <alignment horizontal="center" vertical="center" shrinkToFit="1"/>
    </xf>
    <xf numFmtId="0" fontId="0" fillId="0" borderId="1" xfId="0" quotePrefix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41" fontId="23" fillId="0" borderId="1" xfId="2" quotePrefix="1" applyNumberFormat="1" applyFont="1" applyBorder="1" applyAlignment="1">
      <alignment horizontal="center" vertical="center"/>
    </xf>
    <xf numFmtId="41" fontId="25" fillId="0" borderId="1" xfId="3" applyFont="1" applyFill="1" applyBorder="1" applyAlignment="1">
      <alignment horizontal="center" vertical="center"/>
    </xf>
    <xf numFmtId="41" fontId="1" fillId="0" borderId="1" xfId="1" applyFont="1" applyFill="1" applyBorder="1" applyAlignment="1">
      <alignment vertical="center"/>
    </xf>
    <xf numFmtId="41" fontId="0" fillId="0" borderId="1" xfId="1" applyFont="1" applyFill="1" applyBorder="1" applyAlignment="1">
      <alignment vertical="center"/>
    </xf>
    <xf numFmtId="183" fontId="1" fillId="0" borderId="1" xfId="1" applyNumberFormat="1" applyFont="1" applyBorder="1" applyAlignment="1">
      <alignment vertical="center" shrinkToFit="1"/>
    </xf>
    <xf numFmtId="41" fontId="26" fillId="0" borderId="1" xfId="1" applyFont="1" applyBorder="1" applyAlignment="1">
      <alignment vertical="center" shrinkToFit="1"/>
    </xf>
    <xf numFmtId="0" fontId="27" fillId="0" borderId="1" xfId="0" applyFont="1" applyBorder="1" applyAlignment="1">
      <alignment horizontal="center" vertical="center"/>
    </xf>
    <xf numFmtId="184" fontId="28" fillId="0" borderId="1" xfId="0" applyNumberFormat="1" applyFont="1" applyBorder="1" applyAlignment="1">
      <alignment vertical="center"/>
    </xf>
    <xf numFmtId="41" fontId="15" fillId="0" borderId="1" xfId="1" applyFont="1" applyBorder="1" applyAlignment="1">
      <alignment horizontal="center" vertical="center" shrinkToFit="1"/>
    </xf>
    <xf numFmtId="185" fontId="28" fillId="0" borderId="1" xfId="0" applyNumberFormat="1" applyFont="1" applyBorder="1" applyAlignment="1">
      <alignment vertical="center"/>
    </xf>
    <xf numFmtId="41" fontId="1" fillId="0" borderId="1" xfId="1" applyFont="1" applyBorder="1" applyAlignment="1">
      <alignment horizontal="right" vertical="center"/>
    </xf>
    <xf numFmtId="43" fontId="1" fillId="0" borderId="1" xfId="1" applyNumberFormat="1" applyFont="1" applyBorder="1" applyAlignment="1">
      <alignment vertical="center" shrinkToFit="1"/>
    </xf>
    <xf numFmtId="0" fontId="22" fillId="0" borderId="1" xfId="0" applyFont="1" applyBorder="1" applyAlignment="1">
      <alignment vertical="center"/>
    </xf>
    <xf numFmtId="41" fontId="18" fillId="0" borderId="1" xfId="1" applyFont="1" applyBorder="1" applyAlignment="1">
      <alignment horizontal="center" vertical="center" shrinkToFit="1"/>
    </xf>
    <xf numFmtId="41" fontId="31" fillId="0" borderId="1" xfId="1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41" fontId="1" fillId="0" borderId="1" xfId="1" applyFont="1" applyFill="1" applyBorder="1" applyAlignment="1">
      <alignment horizontal="center" vertical="center"/>
    </xf>
    <xf numFmtId="179" fontId="0" fillId="0" borderId="1" xfId="1" applyNumberFormat="1" applyFont="1" applyBorder="1" applyAlignment="1">
      <alignment horizontal="center" vertical="center" shrinkToFit="1"/>
    </xf>
    <xf numFmtId="1" fontId="0" fillId="0" borderId="1" xfId="0" applyNumberFormat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1" fontId="1" fillId="0" borderId="1" xfId="4" applyFont="1" applyBorder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shrinkToFit="1"/>
    </xf>
    <xf numFmtId="0" fontId="34" fillId="0" borderId="1" xfId="5" applyFont="1" applyBorder="1" applyAlignment="1">
      <alignment horizontal="center" vertical="center"/>
    </xf>
    <xf numFmtId="0" fontId="34" fillId="4" borderId="1" xfId="6" applyFont="1" applyFill="1" applyBorder="1" applyAlignment="1">
      <alignment horizontal="center" vertical="center" shrinkToFit="1"/>
    </xf>
    <xf numFmtId="176" fontId="23" fillId="4" borderId="1" xfId="0" applyNumberFormat="1" applyFont="1" applyFill="1" applyBorder="1" applyAlignment="1">
      <alignment horizontal="center" vertical="center" shrinkToFit="1"/>
    </xf>
    <xf numFmtId="0" fontId="0" fillId="0" borderId="1" xfId="1" applyNumberFormat="1" applyFont="1" applyBorder="1" applyAlignment="1">
      <alignment horizontal="center" vertical="center" shrinkToFit="1"/>
    </xf>
    <xf numFmtId="180" fontId="0" fillId="0" borderId="1" xfId="1" applyNumberFormat="1" applyFont="1" applyBorder="1" applyAlignment="1">
      <alignment horizontal="center" vertical="center" shrinkToFit="1"/>
    </xf>
    <xf numFmtId="41" fontId="0" fillId="0" borderId="1" xfId="4" applyFont="1" applyBorder="1" applyAlignment="1">
      <alignment horizontal="center" vertical="center" shrinkToFit="1"/>
    </xf>
    <xf numFmtId="183" fontId="0" fillId="0" borderId="1" xfId="4" applyNumberFormat="1" applyFont="1" applyBorder="1" applyAlignment="1">
      <alignment horizontal="center" vertical="center" shrinkToFit="1"/>
    </xf>
    <xf numFmtId="41" fontId="1" fillId="0" borderId="6" xfId="1" applyFont="1" applyFill="1" applyBorder="1" applyAlignment="1">
      <alignment horizontal="center" vertical="center" shrinkToFit="1"/>
    </xf>
    <xf numFmtId="1" fontId="0" fillId="4" borderId="1" xfId="0" applyNumberFormat="1" applyFill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18" fillId="0" borderId="1" xfId="0" applyNumberFormat="1" applyFont="1" applyBorder="1" applyAlignment="1">
      <alignment horizontal="center" vertical="center"/>
    </xf>
    <xf numFmtId="49" fontId="18" fillId="4" borderId="1" xfId="0" applyNumberFormat="1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shrinkToFit="1"/>
    </xf>
    <xf numFmtId="179" fontId="1" fillId="0" borderId="1" xfId="1" applyNumberFormat="1" applyFont="1" applyBorder="1" applyAlignment="1">
      <alignment vertical="center" shrinkToFit="1"/>
    </xf>
    <xf numFmtId="0" fontId="0" fillId="4" borderId="7" xfId="0" applyFill="1" applyBorder="1" applyAlignment="1">
      <alignment vertical="center" shrinkToFit="1"/>
    </xf>
    <xf numFmtId="0" fontId="0" fillId="4" borderId="7" xfId="0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left" vertical="center" shrinkToFit="1"/>
    </xf>
    <xf numFmtId="0" fontId="30" fillId="0" borderId="1" xfId="0" applyFont="1" applyBorder="1" applyAlignment="1">
      <alignment horizontal="left" vertical="center"/>
    </xf>
    <xf numFmtId="0" fontId="0" fillId="0" borderId="6" xfId="0" applyBorder="1" applyAlignment="1">
      <alignment horizontal="left" vertical="center" shrinkToFit="1"/>
    </xf>
    <xf numFmtId="178" fontId="0" fillId="0" borderId="1" xfId="0" applyNumberFormat="1" applyBorder="1" applyAlignment="1">
      <alignment vertical="center"/>
    </xf>
    <xf numFmtId="41" fontId="18" fillId="0" borderId="1" xfId="1" applyFont="1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181" fontId="18" fillId="0" borderId="1" xfId="0" applyNumberFormat="1" applyFont="1" applyBorder="1" applyAlignment="1">
      <alignment vertical="center"/>
    </xf>
    <xf numFmtId="181" fontId="18" fillId="4" borderId="1" xfId="1" applyNumberFormat="1" applyFont="1" applyFill="1" applyBorder="1" applyAlignment="1">
      <alignment vertical="center"/>
    </xf>
    <xf numFmtId="41" fontId="0" fillId="4" borderId="1" xfId="1" applyFont="1" applyFill="1" applyBorder="1" applyAlignment="1">
      <alignment vertical="center"/>
    </xf>
    <xf numFmtId="41" fontId="0" fillId="0" borderId="1" xfId="0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81" fontId="0" fillId="0" borderId="1" xfId="0" applyNumberFormat="1" applyBorder="1" applyAlignment="1">
      <alignment vertical="center"/>
    </xf>
    <xf numFmtId="0" fontId="0" fillId="0" borderId="21" xfId="0" applyBorder="1" applyAlignment="1">
      <alignment vertical="center" shrinkToFit="1"/>
    </xf>
    <xf numFmtId="0" fontId="18" fillId="4" borderId="1" xfId="0" applyFont="1" applyFill="1" applyBorder="1" applyAlignment="1">
      <alignment vertical="center" shrinkToFit="1"/>
    </xf>
    <xf numFmtId="1" fontId="0" fillId="2" borderId="11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shrinkToFit="1"/>
    </xf>
    <xf numFmtId="0" fontId="0" fillId="0" borderId="9" xfId="0" applyBorder="1" applyAlignment="1">
      <alignment vertical="center" shrinkToFit="1"/>
    </xf>
    <xf numFmtId="41" fontId="0" fillId="0" borderId="9" xfId="1" applyFont="1" applyBorder="1" applyAlignment="1">
      <alignment vertical="center" shrinkToFit="1"/>
    </xf>
    <xf numFmtId="41" fontId="1" fillId="0" borderId="9" xfId="1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23" xfId="0" applyBorder="1" applyAlignment="1">
      <alignment vertical="center"/>
    </xf>
    <xf numFmtId="0" fontId="0" fillId="0" borderId="8" xfId="0" applyBorder="1" applyAlignment="1">
      <alignment vertical="center"/>
    </xf>
    <xf numFmtId="41" fontId="0" fillId="0" borderId="6" xfId="1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49" fontId="18" fillId="0" borderId="6" xfId="0" applyNumberFormat="1" applyFont="1" applyBorder="1" applyAlignment="1">
      <alignment horizontal="center" vertical="center"/>
    </xf>
    <xf numFmtId="41" fontId="18" fillId="0" borderId="6" xfId="1" applyFont="1" applyBorder="1" applyAlignment="1">
      <alignment vertical="center"/>
    </xf>
    <xf numFmtId="1" fontId="18" fillId="0" borderId="6" xfId="0" applyNumberFormat="1" applyFont="1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41" fontId="0" fillId="0" borderId="14" xfId="1" applyFont="1" applyBorder="1" applyAlignment="1">
      <alignment horizontal="center" vertical="center"/>
    </xf>
    <xf numFmtId="41" fontId="0" fillId="0" borderId="21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/>
    </xf>
    <xf numFmtId="186" fontId="18" fillId="0" borderId="1" xfId="1" applyNumberFormat="1" applyFont="1" applyBorder="1" applyAlignment="1">
      <alignment vertical="center"/>
    </xf>
    <xf numFmtId="49" fontId="0" fillId="0" borderId="6" xfId="1" applyNumberFormat="1" applyFont="1" applyBorder="1" applyAlignment="1">
      <alignment vertical="center"/>
    </xf>
    <xf numFmtId="49" fontId="18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1" xfId="0" applyBorder="1" applyAlignment="1">
      <alignment horizontal="left" vertical="center"/>
    </xf>
    <xf numFmtId="0" fontId="0" fillId="4" borderId="5" xfId="0" applyFill="1" applyBorder="1" applyAlignment="1">
      <alignment horizontal="center" vertical="center" shrinkToFit="1"/>
    </xf>
    <xf numFmtId="0" fontId="0" fillId="4" borderId="6" xfId="0" applyFill="1" applyBorder="1" applyAlignment="1">
      <alignment horizontal="center" vertical="center" shrinkToFit="1"/>
    </xf>
    <xf numFmtId="0" fontId="0" fillId="4" borderId="6" xfId="0" applyFill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41" fontId="0" fillId="0" borderId="21" xfId="1" applyFont="1" applyFill="1" applyBorder="1" applyAlignment="1">
      <alignment vertical="center"/>
    </xf>
    <xf numFmtId="41" fontId="0" fillId="4" borderId="6" xfId="1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0" fillId="4" borderId="6" xfId="0" applyFill="1" applyBorder="1" applyAlignment="1">
      <alignment vertical="center" shrinkToFit="1"/>
    </xf>
    <xf numFmtId="0" fontId="0" fillId="4" borderId="8" xfId="0" applyFill="1" applyBorder="1" applyAlignment="1">
      <alignment horizontal="center" vertical="center"/>
    </xf>
  </cellXfs>
  <cellStyles count="7">
    <cellStyle name="쉼표 [0]" xfId="1" builtinId="6"/>
    <cellStyle name="쉼표 [0] 2" xfId="4" xr:uid="{4C29584D-EF60-4289-85E3-792F4668471A}"/>
    <cellStyle name="쉼표 [0] 2 2 3" xfId="3" xr:uid="{C19AE72D-52C3-432A-9DDB-ACBE7B54832F}"/>
    <cellStyle name="표준" xfId="0" builtinId="0"/>
    <cellStyle name="표준 2" xfId="5" xr:uid="{3FEBEA1C-6DD3-403C-A8ED-EB6BC5B5B10C}"/>
    <cellStyle name="표준_대상정보기술 중부대학(12.04)_1" xfId="2" xr:uid="{6356E244-8ACE-4174-B3A7-9637947CA02B}"/>
    <cellStyle name="표준_풍양(1)" xfId="6" xr:uid="{89DDCD22-643E-416C-A728-D6B590B392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U362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3" sqref="E3"/>
    </sheetView>
  </sheetViews>
  <sheetFormatPr defaultRowHeight="13.5"/>
  <cols>
    <col min="1" max="1" width="1.109375" customWidth="1"/>
    <col min="2" max="2" width="13.88671875" customWidth="1"/>
    <col min="3" max="3" width="10" customWidth="1"/>
    <col min="4" max="4" width="16.88671875" customWidth="1"/>
    <col min="5" max="5" width="35.109375" customWidth="1"/>
    <col min="6" max="6" width="10.5546875" style="2" customWidth="1"/>
    <col min="7" max="7" width="7.33203125" customWidth="1"/>
    <col min="8" max="8" width="8.109375" customWidth="1"/>
    <col min="9" max="9" width="12.44140625" customWidth="1"/>
    <col min="10" max="10" width="13.77734375" customWidth="1"/>
    <col min="11" max="11" width="12.88671875" customWidth="1"/>
    <col min="12" max="12" width="14.77734375" style="5" customWidth="1"/>
    <col min="13" max="13" width="15.5546875" customWidth="1"/>
    <col min="14" max="14" width="15.44140625" customWidth="1"/>
    <col min="15" max="15" width="24.21875" style="1" hidden="1" customWidth="1"/>
    <col min="16" max="16" width="26.77734375" customWidth="1"/>
    <col min="18" max="18" width="14.5546875" customWidth="1"/>
    <col min="21" max="21" width="37.44140625" bestFit="1" customWidth="1"/>
  </cols>
  <sheetData>
    <row r="1" spans="2:21" ht="25.5" customHeight="1" thickBot="1">
      <c r="B1" s="8" t="s">
        <v>36</v>
      </c>
      <c r="E1" s="10"/>
      <c r="I1" s="10" t="s">
        <v>88</v>
      </c>
      <c r="M1" s="46"/>
      <c r="N1" s="46"/>
    </row>
    <row r="2" spans="2:21" ht="47.25" customHeight="1" thickBot="1">
      <c r="B2" s="25" t="s">
        <v>75</v>
      </c>
      <c r="C2" s="13" t="s">
        <v>76</v>
      </c>
      <c r="D2" s="19" t="s">
        <v>77</v>
      </c>
      <c r="E2" s="15" t="s">
        <v>78</v>
      </c>
      <c r="F2" s="26" t="s">
        <v>79</v>
      </c>
      <c r="G2" s="15" t="s">
        <v>0</v>
      </c>
      <c r="H2" s="18" t="s">
        <v>1</v>
      </c>
      <c r="I2" s="27" t="s">
        <v>83</v>
      </c>
      <c r="J2" s="28" t="s">
        <v>84</v>
      </c>
      <c r="K2" s="28" t="s">
        <v>85</v>
      </c>
      <c r="L2" s="29" t="s">
        <v>100</v>
      </c>
      <c r="M2" s="30" t="s">
        <v>101</v>
      </c>
      <c r="N2" s="31" t="s">
        <v>102</v>
      </c>
      <c r="O2" s="32" t="s">
        <v>6</v>
      </c>
      <c r="P2" s="33" t="s">
        <v>2</v>
      </c>
      <c r="Q2" s="34" t="s">
        <v>3</v>
      </c>
      <c r="R2" s="35" t="s">
        <v>4</v>
      </c>
      <c r="S2" s="33" t="s">
        <v>5</v>
      </c>
      <c r="T2" s="39" t="s">
        <v>86</v>
      </c>
      <c r="U2" s="35" t="s">
        <v>87</v>
      </c>
    </row>
    <row r="3" spans="2:21" ht="20.100000000000001" customHeight="1" thickTop="1">
      <c r="B3" s="59">
        <v>2020</v>
      </c>
      <c r="C3" s="49">
        <v>4</v>
      </c>
      <c r="D3" s="49" t="s">
        <v>16</v>
      </c>
      <c r="E3" s="168" t="s">
        <v>1951</v>
      </c>
      <c r="F3" s="100" t="s">
        <v>59</v>
      </c>
      <c r="G3" s="49" t="s">
        <v>18</v>
      </c>
      <c r="H3" s="95" t="s">
        <v>81</v>
      </c>
      <c r="I3" s="218">
        <v>11965000000</v>
      </c>
      <c r="J3" s="219" t="s">
        <v>346</v>
      </c>
      <c r="K3" s="219" t="s">
        <v>346</v>
      </c>
      <c r="L3" s="220">
        <v>11965000000</v>
      </c>
      <c r="M3" s="221">
        <v>1000000000</v>
      </c>
      <c r="N3" s="221">
        <v>1000000000</v>
      </c>
      <c r="O3" s="222" t="s">
        <v>1940</v>
      </c>
      <c r="P3" s="61" t="s">
        <v>1940</v>
      </c>
      <c r="Q3" s="71" t="s">
        <v>1952</v>
      </c>
      <c r="R3" s="223" t="s">
        <v>1953</v>
      </c>
      <c r="S3" s="50" t="s">
        <v>121</v>
      </c>
      <c r="T3" s="72"/>
      <c r="U3" s="95"/>
    </row>
    <row r="4" spans="2:21" ht="20.100000000000001" customHeight="1">
      <c r="B4" s="70">
        <v>2020</v>
      </c>
      <c r="C4" s="56">
        <v>4</v>
      </c>
      <c r="D4" s="56" t="s">
        <v>14</v>
      </c>
      <c r="E4" s="122" t="s">
        <v>1485</v>
      </c>
      <c r="F4" s="124" t="s">
        <v>260</v>
      </c>
      <c r="G4" s="56" t="s">
        <v>18</v>
      </c>
      <c r="H4" s="56" t="s">
        <v>80</v>
      </c>
      <c r="I4" s="36">
        <v>10588490000</v>
      </c>
      <c r="J4" s="36">
        <v>518610000</v>
      </c>
      <c r="K4" s="36"/>
      <c r="L4" s="36">
        <v>11107100000</v>
      </c>
      <c r="M4" s="36">
        <v>5108713000</v>
      </c>
      <c r="N4" s="36">
        <v>7774970000</v>
      </c>
      <c r="O4" s="110"/>
      <c r="P4" s="51" t="s">
        <v>1486</v>
      </c>
      <c r="Q4" s="56" t="s">
        <v>1487</v>
      </c>
      <c r="R4" s="56" t="s">
        <v>1488</v>
      </c>
      <c r="S4" s="51" t="s">
        <v>25</v>
      </c>
      <c r="T4" s="51"/>
      <c r="U4" s="63"/>
    </row>
    <row r="5" spans="2:21" ht="20.100000000000001" customHeight="1">
      <c r="B5" s="70">
        <v>2020</v>
      </c>
      <c r="C5" s="56">
        <v>4</v>
      </c>
      <c r="D5" s="56" t="s">
        <v>14</v>
      </c>
      <c r="E5" s="122" t="s">
        <v>1489</v>
      </c>
      <c r="F5" s="124" t="s">
        <v>260</v>
      </c>
      <c r="G5" s="56" t="s">
        <v>18</v>
      </c>
      <c r="H5" s="56" t="s">
        <v>80</v>
      </c>
      <c r="I5" s="36">
        <v>10312702000</v>
      </c>
      <c r="J5" s="36">
        <v>772177000</v>
      </c>
      <c r="K5" s="36"/>
      <c r="L5" s="36">
        <v>11084879000</v>
      </c>
      <c r="M5" s="36">
        <v>3626738000</v>
      </c>
      <c r="N5" s="36">
        <v>7759415000</v>
      </c>
      <c r="O5" s="110"/>
      <c r="P5" s="51" t="s">
        <v>1486</v>
      </c>
      <c r="Q5" s="56" t="s">
        <v>1487</v>
      </c>
      <c r="R5" s="56" t="s">
        <v>1488</v>
      </c>
      <c r="S5" s="51" t="s">
        <v>25</v>
      </c>
      <c r="T5" s="51"/>
      <c r="U5" s="63"/>
    </row>
    <row r="6" spans="2:21" ht="20.100000000000001" customHeight="1">
      <c r="B6" s="70">
        <v>2020</v>
      </c>
      <c r="C6" s="56">
        <v>4</v>
      </c>
      <c r="D6" s="56" t="s">
        <v>16</v>
      </c>
      <c r="E6" s="122" t="s">
        <v>728</v>
      </c>
      <c r="F6" s="124" t="s">
        <v>55</v>
      </c>
      <c r="G6" s="56" t="s">
        <v>18</v>
      </c>
      <c r="H6" s="56" t="s">
        <v>80</v>
      </c>
      <c r="I6" s="36">
        <v>10591947000</v>
      </c>
      <c r="J6" s="36">
        <v>0</v>
      </c>
      <c r="K6" s="36">
        <v>0</v>
      </c>
      <c r="L6" s="36">
        <v>10591947000</v>
      </c>
      <c r="M6" s="36">
        <v>5682978000</v>
      </c>
      <c r="N6" s="36">
        <v>4821192600</v>
      </c>
      <c r="O6" s="110"/>
      <c r="P6" s="51" t="s">
        <v>724</v>
      </c>
      <c r="Q6" s="56" t="s">
        <v>729</v>
      </c>
      <c r="R6" s="56" t="s">
        <v>730</v>
      </c>
      <c r="S6" s="51" t="s">
        <v>25</v>
      </c>
      <c r="T6" s="51"/>
      <c r="U6" s="63"/>
    </row>
    <row r="7" spans="2:21" ht="20.100000000000001" customHeight="1">
      <c r="B7" s="113">
        <v>2020</v>
      </c>
      <c r="C7" s="82">
        <v>4</v>
      </c>
      <c r="D7" s="82" t="s">
        <v>14</v>
      </c>
      <c r="E7" s="171" t="s">
        <v>654</v>
      </c>
      <c r="F7" s="178" t="s">
        <v>57</v>
      </c>
      <c r="G7" s="82" t="s">
        <v>17</v>
      </c>
      <c r="H7" s="82" t="s">
        <v>80</v>
      </c>
      <c r="I7" s="115">
        <v>4584750000</v>
      </c>
      <c r="J7" s="115">
        <v>4529750000</v>
      </c>
      <c r="K7" s="115"/>
      <c r="L7" s="115">
        <v>9114500000</v>
      </c>
      <c r="M7" s="115">
        <v>1600000000</v>
      </c>
      <c r="N7" s="115"/>
      <c r="O7" s="116"/>
      <c r="P7" s="81" t="s">
        <v>655</v>
      </c>
      <c r="Q7" s="82" t="s">
        <v>656</v>
      </c>
      <c r="R7" s="82" t="s">
        <v>657</v>
      </c>
      <c r="S7" s="81" t="s">
        <v>25</v>
      </c>
      <c r="T7" s="81"/>
      <c r="U7" s="180"/>
    </row>
    <row r="8" spans="2:21" ht="20.100000000000001" customHeight="1">
      <c r="B8" s="70">
        <v>2020</v>
      </c>
      <c r="C8" s="56">
        <v>4</v>
      </c>
      <c r="D8" s="56" t="s">
        <v>14</v>
      </c>
      <c r="E8" s="122" t="s">
        <v>259</v>
      </c>
      <c r="F8" s="124" t="s">
        <v>260</v>
      </c>
      <c r="G8" s="56" t="s">
        <v>261</v>
      </c>
      <c r="H8" s="56" t="s">
        <v>81</v>
      </c>
      <c r="I8" s="36">
        <v>5156822000</v>
      </c>
      <c r="J8" s="36">
        <v>3014030000</v>
      </c>
      <c r="K8" s="36">
        <v>0</v>
      </c>
      <c r="L8" s="36">
        <v>8170852000</v>
      </c>
      <c r="M8" s="36">
        <v>2898178000</v>
      </c>
      <c r="N8" s="36">
        <v>8170852000</v>
      </c>
      <c r="O8" s="110"/>
      <c r="P8" s="51" t="s">
        <v>262</v>
      </c>
      <c r="Q8" s="56" t="s">
        <v>263</v>
      </c>
      <c r="R8" s="56" t="s">
        <v>264</v>
      </c>
      <c r="S8" s="51" t="s">
        <v>25</v>
      </c>
      <c r="T8" s="51" t="s">
        <v>50</v>
      </c>
      <c r="U8" s="63"/>
    </row>
    <row r="9" spans="2:21" ht="20.100000000000001" customHeight="1">
      <c r="B9" s="70">
        <v>2020</v>
      </c>
      <c r="C9" s="56">
        <v>4</v>
      </c>
      <c r="D9" s="56" t="s">
        <v>16</v>
      </c>
      <c r="E9" s="122" t="s">
        <v>265</v>
      </c>
      <c r="F9" s="124" t="s">
        <v>260</v>
      </c>
      <c r="G9" s="56" t="s">
        <v>261</v>
      </c>
      <c r="H9" s="56" t="s">
        <v>81</v>
      </c>
      <c r="I9" s="36">
        <v>4049727000</v>
      </c>
      <c r="J9" s="36">
        <v>2425430000</v>
      </c>
      <c r="K9" s="36">
        <v>0</v>
      </c>
      <c r="L9" s="36">
        <v>6475157000</v>
      </c>
      <c r="M9" s="36">
        <v>3060000000</v>
      </c>
      <c r="N9" s="36">
        <v>6475157000</v>
      </c>
      <c r="O9" s="110"/>
      <c r="P9" s="51" t="s">
        <v>262</v>
      </c>
      <c r="Q9" s="56" t="s">
        <v>263</v>
      </c>
      <c r="R9" s="56" t="s">
        <v>264</v>
      </c>
      <c r="S9" s="51" t="s">
        <v>25</v>
      </c>
      <c r="T9" s="51" t="s">
        <v>50</v>
      </c>
      <c r="U9" s="63"/>
    </row>
    <row r="10" spans="2:21" ht="20.100000000000001" customHeight="1">
      <c r="B10" s="70">
        <v>2020</v>
      </c>
      <c r="C10" s="56">
        <v>4</v>
      </c>
      <c r="D10" s="88" t="s">
        <v>14</v>
      </c>
      <c r="E10" s="122" t="s">
        <v>785</v>
      </c>
      <c r="F10" s="124" t="s">
        <v>55</v>
      </c>
      <c r="G10" s="56" t="s">
        <v>17</v>
      </c>
      <c r="H10" s="56" t="s">
        <v>80</v>
      </c>
      <c r="I10" s="36">
        <v>4422434000</v>
      </c>
      <c r="J10" s="36">
        <v>1747915000</v>
      </c>
      <c r="K10" s="36">
        <v>50585000</v>
      </c>
      <c r="L10" s="36">
        <v>6220934000</v>
      </c>
      <c r="M10" s="36">
        <v>250000000</v>
      </c>
      <c r="N10" s="36">
        <v>6220934000</v>
      </c>
      <c r="O10" s="110"/>
      <c r="P10" s="51" t="s">
        <v>782</v>
      </c>
      <c r="Q10" s="56" t="s">
        <v>786</v>
      </c>
      <c r="R10" s="56" t="s">
        <v>787</v>
      </c>
      <c r="S10" s="51" t="s">
        <v>25</v>
      </c>
      <c r="T10" s="51"/>
      <c r="U10" s="63"/>
    </row>
    <row r="11" spans="2:21" ht="20.100000000000001" customHeight="1">
      <c r="B11" s="70">
        <v>2020</v>
      </c>
      <c r="C11" s="56">
        <v>4</v>
      </c>
      <c r="D11" s="88" t="s">
        <v>16</v>
      </c>
      <c r="E11" s="122" t="s">
        <v>759</v>
      </c>
      <c r="F11" s="124" t="s">
        <v>760</v>
      </c>
      <c r="G11" s="56" t="s">
        <v>17</v>
      </c>
      <c r="H11" s="56" t="s">
        <v>81</v>
      </c>
      <c r="I11" s="36">
        <v>3859790000</v>
      </c>
      <c r="J11" s="36">
        <v>600000000</v>
      </c>
      <c r="K11" s="36">
        <v>0</v>
      </c>
      <c r="L11" s="36">
        <v>4459790000</v>
      </c>
      <c r="M11" s="36">
        <v>1540000000</v>
      </c>
      <c r="N11" s="36">
        <v>5050000000</v>
      </c>
      <c r="O11" s="110"/>
      <c r="P11" s="51" t="s">
        <v>761</v>
      </c>
      <c r="Q11" s="56" t="s">
        <v>762</v>
      </c>
      <c r="R11" s="56" t="s">
        <v>763</v>
      </c>
      <c r="S11" s="51" t="s">
        <v>25</v>
      </c>
      <c r="T11" s="51"/>
      <c r="U11" s="63"/>
    </row>
    <row r="12" spans="2:21" ht="20.100000000000001" customHeight="1">
      <c r="B12" s="70">
        <v>2020</v>
      </c>
      <c r="C12" s="56">
        <v>4</v>
      </c>
      <c r="D12" s="56" t="s">
        <v>14</v>
      </c>
      <c r="E12" s="122" t="s">
        <v>637</v>
      </c>
      <c r="F12" s="124" t="s">
        <v>57</v>
      </c>
      <c r="G12" s="56" t="s">
        <v>18</v>
      </c>
      <c r="H12" s="56" t="s">
        <v>80</v>
      </c>
      <c r="I12" s="36">
        <v>2981161000</v>
      </c>
      <c r="J12" s="36">
        <v>769114000</v>
      </c>
      <c r="K12" s="36"/>
      <c r="L12" s="36">
        <v>3750275000</v>
      </c>
      <c r="M12" s="36">
        <v>2280730000</v>
      </c>
      <c r="N12" s="36"/>
      <c r="O12" s="110"/>
      <c r="P12" s="51" t="s">
        <v>638</v>
      </c>
      <c r="Q12" s="56" t="s">
        <v>639</v>
      </c>
      <c r="R12" s="56" t="s">
        <v>640</v>
      </c>
      <c r="S12" s="51" t="s">
        <v>25</v>
      </c>
      <c r="T12" s="51"/>
      <c r="U12" s="63"/>
    </row>
    <row r="13" spans="2:21" ht="20.100000000000001" customHeight="1">
      <c r="B13" s="70">
        <v>2020</v>
      </c>
      <c r="C13" s="56">
        <v>4</v>
      </c>
      <c r="D13" s="56" t="s">
        <v>14</v>
      </c>
      <c r="E13" s="122" t="s">
        <v>1665</v>
      </c>
      <c r="F13" s="124" t="s">
        <v>515</v>
      </c>
      <c r="G13" s="56" t="s">
        <v>43</v>
      </c>
      <c r="H13" s="56" t="s">
        <v>80</v>
      </c>
      <c r="I13" s="36">
        <v>3613854000</v>
      </c>
      <c r="J13" s="36">
        <v>0</v>
      </c>
      <c r="K13" s="36">
        <v>0</v>
      </c>
      <c r="L13" s="36">
        <v>3613854000</v>
      </c>
      <c r="M13" s="36">
        <v>3613854000</v>
      </c>
      <c r="N13" s="36">
        <v>3613854000</v>
      </c>
      <c r="O13" s="110"/>
      <c r="P13" s="51" t="s">
        <v>1666</v>
      </c>
      <c r="Q13" s="56" t="s">
        <v>1667</v>
      </c>
      <c r="R13" s="56" t="s">
        <v>1668</v>
      </c>
      <c r="S13" s="51" t="s">
        <v>25</v>
      </c>
      <c r="T13" s="51"/>
      <c r="U13" s="63"/>
    </row>
    <row r="14" spans="2:21" ht="20.100000000000001" customHeight="1">
      <c r="B14" s="70">
        <v>2020</v>
      </c>
      <c r="C14" s="56">
        <v>4</v>
      </c>
      <c r="D14" s="56" t="s">
        <v>14</v>
      </c>
      <c r="E14" s="122" t="s">
        <v>954</v>
      </c>
      <c r="F14" s="124" t="s">
        <v>937</v>
      </c>
      <c r="G14" s="56" t="s">
        <v>261</v>
      </c>
      <c r="H14" s="56" t="s">
        <v>80</v>
      </c>
      <c r="I14" s="125">
        <v>2200000000</v>
      </c>
      <c r="J14" s="125">
        <v>560000000</v>
      </c>
      <c r="K14" s="125" t="s">
        <v>955</v>
      </c>
      <c r="L14" s="125">
        <v>2760000000</v>
      </c>
      <c r="M14" s="125">
        <v>800000000</v>
      </c>
      <c r="N14" s="125">
        <v>560000000</v>
      </c>
      <c r="O14" s="152" t="s">
        <v>956</v>
      </c>
      <c r="P14" s="51" t="s">
        <v>949</v>
      </c>
      <c r="Q14" s="56" t="s">
        <v>957</v>
      </c>
      <c r="R14" s="56" t="s">
        <v>958</v>
      </c>
      <c r="S14" s="56" t="s">
        <v>25</v>
      </c>
      <c r="T14" s="51"/>
      <c r="U14" s="63"/>
    </row>
    <row r="15" spans="2:21" ht="20.100000000000001" customHeight="1">
      <c r="B15" s="70">
        <v>2020</v>
      </c>
      <c r="C15" s="56">
        <v>4</v>
      </c>
      <c r="D15" s="56" t="s">
        <v>14</v>
      </c>
      <c r="E15" s="122" t="s">
        <v>1313</v>
      </c>
      <c r="F15" s="124" t="s">
        <v>58</v>
      </c>
      <c r="G15" s="56" t="s">
        <v>18</v>
      </c>
      <c r="H15" s="56" t="s">
        <v>80</v>
      </c>
      <c r="I15" s="36">
        <v>2042377000</v>
      </c>
      <c r="J15" s="36">
        <v>552588000</v>
      </c>
      <c r="K15" s="36"/>
      <c r="L15" s="36">
        <f>SUM(I15:K15)</f>
        <v>2594965000</v>
      </c>
      <c r="M15" s="36">
        <v>130000000</v>
      </c>
      <c r="N15" s="36">
        <f>M15</f>
        <v>130000000</v>
      </c>
      <c r="O15" s="110"/>
      <c r="P15" s="51" t="s">
        <v>1314</v>
      </c>
      <c r="Q15" s="56" t="s">
        <v>1315</v>
      </c>
      <c r="R15" s="56" t="s">
        <v>1316</v>
      </c>
      <c r="S15" s="51" t="s">
        <v>25</v>
      </c>
      <c r="T15" s="51"/>
      <c r="U15" s="63"/>
    </row>
    <row r="16" spans="2:21" ht="20.100000000000001" customHeight="1">
      <c r="B16" s="70">
        <v>2020</v>
      </c>
      <c r="C16" s="56">
        <v>4</v>
      </c>
      <c r="D16" s="56" t="s">
        <v>14</v>
      </c>
      <c r="E16" s="122" t="s">
        <v>1669</v>
      </c>
      <c r="F16" s="124" t="s">
        <v>515</v>
      </c>
      <c r="G16" s="56" t="s">
        <v>43</v>
      </c>
      <c r="H16" s="56" t="s">
        <v>80</v>
      </c>
      <c r="I16" s="36">
        <v>2473299000</v>
      </c>
      <c r="J16" s="36">
        <v>0</v>
      </c>
      <c r="K16" s="36">
        <v>0</v>
      </c>
      <c r="L16" s="36">
        <v>2473299000</v>
      </c>
      <c r="M16" s="36">
        <v>2473299000</v>
      </c>
      <c r="N16" s="36">
        <v>2473299000</v>
      </c>
      <c r="O16" s="110"/>
      <c r="P16" s="51" t="s">
        <v>60</v>
      </c>
      <c r="Q16" s="56" t="s">
        <v>1670</v>
      </c>
      <c r="R16" s="56" t="s">
        <v>1671</v>
      </c>
      <c r="S16" s="51" t="s">
        <v>25</v>
      </c>
      <c r="T16" s="51"/>
      <c r="U16" s="63"/>
    </row>
    <row r="17" spans="2:21" ht="20.100000000000001" customHeight="1">
      <c r="B17" s="70">
        <v>2020</v>
      </c>
      <c r="C17" s="56">
        <v>4</v>
      </c>
      <c r="D17" s="56" t="s">
        <v>14</v>
      </c>
      <c r="E17" s="122" t="s">
        <v>1939</v>
      </c>
      <c r="F17" s="124" t="s">
        <v>59</v>
      </c>
      <c r="G17" s="56" t="s">
        <v>43</v>
      </c>
      <c r="H17" s="56" t="s">
        <v>80</v>
      </c>
      <c r="I17" s="125">
        <v>1650000000</v>
      </c>
      <c r="J17" s="125">
        <v>600000000</v>
      </c>
      <c r="K17" s="125">
        <v>160000000</v>
      </c>
      <c r="L17" s="125">
        <v>2410000000</v>
      </c>
      <c r="M17" s="125">
        <v>1650000000</v>
      </c>
      <c r="N17" s="125">
        <v>1650000000</v>
      </c>
      <c r="O17" s="152"/>
      <c r="P17" s="51" t="s">
        <v>1940</v>
      </c>
      <c r="Q17" s="56" t="s">
        <v>1941</v>
      </c>
      <c r="R17" s="56" t="s">
        <v>1942</v>
      </c>
      <c r="S17" s="51" t="s">
        <v>25</v>
      </c>
      <c r="T17" s="51"/>
      <c r="U17" s="63"/>
    </row>
    <row r="18" spans="2:21" ht="20.100000000000001" customHeight="1">
      <c r="B18" s="70">
        <v>2020</v>
      </c>
      <c r="C18" s="56">
        <v>4</v>
      </c>
      <c r="D18" s="56" t="s">
        <v>14</v>
      </c>
      <c r="E18" s="122" t="s">
        <v>2051</v>
      </c>
      <c r="F18" s="124" t="s">
        <v>59</v>
      </c>
      <c r="G18" s="56" t="s">
        <v>17</v>
      </c>
      <c r="H18" s="56" t="s">
        <v>81</v>
      </c>
      <c r="I18" s="125">
        <v>1660109000</v>
      </c>
      <c r="J18" s="125">
        <v>662752000</v>
      </c>
      <c r="K18" s="130" t="s">
        <v>346</v>
      </c>
      <c r="L18" s="125">
        <v>2322861000</v>
      </c>
      <c r="M18" s="125">
        <v>2322861000</v>
      </c>
      <c r="N18" s="125">
        <v>2322861000</v>
      </c>
      <c r="O18" s="152"/>
      <c r="P18" s="51" t="s">
        <v>2052</v>
      </c>
      <c r="Q18" s="56" t="s">
        <v>2053</v>
      </c>
      <c r="R18" s="56" t="s">
        <v>2054</v>
      </c>
      <c r="S18" s="51" t="s">
        <v>25</v>
      </c>
      <c r="T18" s="51"/>
      <c r="U18" s="63"/>
    </row>
    <row r="19" spans="2:21" ht="20.100000000000001" customHeight="1">
      <c r="B19" s="70">
        <v>2020</v>
      </c>
      <c r="C19" s="56">
        <v>4</v>
      </c>
      <c r="D19" s="88" t="s">
        <v>14</v>
      </c>
      <c r="E19" s="122" t="s">
        <v>765</v>
      </c>
      <c r="F19" s="124" t="s">
        <v>760</v>
      </c>
      <c r="G19" s="56" t="s">
        <v>43</v>
      </c>
      <c r="H19" s="56" t="s">
        <v>81</v>
      </c>
      <c r="I19" s="36">
        <v>1508000000</v>
      </c>
      <c r="J19" s="36">
        <v>525000000</v>
      </c>
      <c r="K19" s="36">
        <v>0</v>
      </c>
      <c r="L19" s="36">
        <v>2033000000</v>
      </c>
      <c r="M19" s="36">
        <v>900000000</v>
      </c>
      <c r="N19" s="36">
        <v>1010360000</v>
      </c>
      <c r="O19" s="110"/>
      <c r="P19" s="51" t="s">
        <v>761</v>
      </c>
      <c r="Q19" s="56" t="s">
        <v>766</v>
      </c>
      <c r="R19" s="56" t="s">
        <v>767</v>
      </c>
      <c r="S19" s="51" t="s">
        <v>25</v>
      </c>
      <c r="T19" s="51"/>
      <c r="U19" s="63"/>
    </row>
    <row r="20" spans="2:21" ht="20.100000000000001" customHeight="1">
      <c r="B20" s="70">
        <v>2020</v>
      </c>
      <c r="C20" s="56">
        <v>4</v>
      </c>
      <c r="D20" s="56" t="s">
        <v>14</v>
      </c>
      <c r="E20" s="122" t="s">
        <v>1829</v>
      </c>
      <c r="F20" s="124" t="s">
        <v>56</v>
      </c>
      <c r="G20" s="56" t="s">
        <v>261</v>
      </c>
      <c r="H20" s="56" t="s">
        <v>81</v>
      </c>
      <c r="I20" s="125">
        <v>1300000000</v>
      </c>
      <c r="J20" s="125">
        <v>669000000</v>
      </c>
      <c r="K20" s="125"/>
      <c r="L20" s="125">
        <v>1969000000</v>
      </c>
      <c r="M20" s="125">
        <v>500000000</v>
      </c>
      <c r="N20" s="125">
        <v>875000000</v>
      </c>
      <c r="O20" s="152"/>
      <c r="P20" s="51" t="s">
        <v>1830</v>
      </c>
      <c r="Q20" s="56" t="s">
        <v>1831</v>
      </c>
      <c r="R20" s="56" t="s">
        <v>1832</v>
      </c>
      <c r="S20" s="51" t="s">
        <v>25</v>
      </c>
      <c r="T20" s="51"/>
      <c r="U20" s="63"/>
    </row>
    <row r="21" spans="2:21" ht="20.100000000000001" customHeight="1">
      <c r="B21" s="70">
        <v>2020</v>
      </c>
      <c r="C21" s="56">
        <v>4</v>
      </c>
      <c r="D21" s="56" t="s">
        <v>16</v>
      </c>
      <c r="E21" s="122" t="s">
        <v>999</v>
      </c>
      <c r="F21" s="124" t="s">
        <v>937</v>
      </c>
      <c r="G21" s="56" t="s">
        <v>17</v>
      </c>
      <c r="H21" s="56" t="s">
        <v>80</v>
      </c>
      <c r="I21" s="125">
        <v>1117501000</v>
      </c>
      <c r="J21" s="125">
        <v>698137000</v>
      </c>
      <c r="K21" s="125"/>
      <c r="L21" s="125">
        <f>SUM(I21:K21)</f>
        <v>1815638000</v>
      </c>
      <c r="M21" s="125">
        <f>L21</f>
        <v>1815638000</v>
      </c>
      <c r="N21" s="125">
        <f>M21</f>
        <v>1815638000</v>
      </c>
      <c r="O21" s="152"/>
      <c r="P21" s="51" t="s">
        <v>1000</v>
      </c>
      <c r="Q21" s="56" t="s">
        <v>1001</v>
      </c>
      <c r="R21" s="56" t="s">
        <v>1002</v>
      </c>
      <c r="S21" s="51" t="s">
        <v>25</v>
      </c>
      <c r="T21" s="51"/>
      <c r="U21" s="98"/>
    </row>
    <row r="22" spans="2:21" ht="20.100000000000001" customHeight="1">
      <c r="B22" s="70">
        <v>2020</v>
      </c>
      <c r="C22" s="56">
        <v>4</v>
      </c>
      <c r="D22" s="88" t="s">
        <v>14</v>
      </c>
      <c r="E22" s="170" t="s">
        <v>2039</v>
      </c>
      <c r="F22" s="88" t="s">
        <v>59</v>
      </c>
      <c r="G22" s="88" t="s">
        <v>17</v>
      </c>
      <c r="H22" s="88" t="s">
        <v>81</v>
      </c>
      <c r="I22" s="128">
        <v>1598520000</v>
      </c>
      <c r="J22" s="128">
        <v>130610000</v>
      </c>
      <c r="K22" s="130" t="s">
        <v>346</v>
      </c>
      <c r="L22" s="128">
        <f>SUM(I22:K22)</f>
        <v>1729130000</v>
      </c>
      <c r="M22" s="128">
        <v>800000000</v>
      </c>
      <c r="N22" s="128">
        <f>TRUNC(L22*0.5,-3)</f>
        <v>864565000</v>
      </c>
      <c r="O22" s="152"/>
      <c r="P22" s="228" t="s">
        <v>2040</v>
      </c>
      <c r="Q22" s="56" t="s">
        <v>2041</v>
      </c>
      <c r="R22" s="56" t="s">
        <v>2042</v>
      </c>
      <c r="S22" s="51" t="s">
        <v>25</v>
      </c>
      <c r="T22" s="51"/>
      <c r="U22" s="63"/>
    </row>
    <row r="23" spans="2:21" ht="20.100000000000001" customHeight="1">
      <c r="B23" s="70">
        <v>2020</v>
      </c>
      <c r="C23" s="56">
        <v>4</v>
      </c>
      <c r="D23" s="56" t="s">
        <v>14</v>
      </c>
      <c r="E23" s="122" t="s">
        <v>1944</v>
      </c>
      <c r="F23" s="124" t="s">
        <v>59</v>
      </c>
      <c r="G23" s="56" t="s">
        <v>43</v>
      </c>
      <c r="H23" s="56" t="s">
        <v>80</v>
      </c>
      <c r="I23" s="125">
        <v>1200000000</v>
      </c>
      <c r="J23" s="130">
        <v>400000000</v>
      </c>
      <c r="K23" s="130" t="s">
        <v>346</v>
      </c>
      <c r="L23" s="125">
        <v>1600000000</v>
      </c>
      <c r="M23" s="125">
        <v>1200000000</v>
      </c>
      <c r="N23" s="125">
        <v>1200000000</v>
      </c>
      <c r="O23" s="152"/>
      <c r="P23" s="51" t="s">
        <v>1940</v>
      </c>
      <c r="Q23" s="56" t="s">
        <v>1941</v>
      </c>
      <c r="R23" s="56" t="s">
        <v>1942</v>
      </c>
      <c r="S23" s="51" t="s">
        <v>25</v>
      </c>
      <c r="T23" s="51"/>
      <c r="U23" s="63"/>
    </row>
    <row r="24" spans="2:21" ht="20.100000000000001" customHeight="1">
      <c r="B24" s="70">
        <v>2020</v>
      </c>
      <c r="C24" s="56">
        <v>4</v>
      </c>
      <c r="D24" s="56" t="s">
        <v>14</v>
      </c>
      <c r="E24" s="122" t="s">
        <v>987</v>
      </c>
      <c r="F24" s="124" t="s">
        <v>937</v>
      </c>
      <c r="G24" s="56" t="s">
        <v>17</v>
      </c>
      <c r="H24" s="56" t="s">
        <v>81</v>
      </c>
      <c r="I24" s="125">
        <v>684000000</v>
      </c>
      <c r="J24" s="125">
        <v>580000000</v>
      </c>
      <c r="K24" s="125">
        <v>236000000</v>
      </c>
      <c r="L24" s="125">
        <f>SUM(I24:K24)</f>
        <v>1500000000</v>
      </c>
      <c r="M24" s="125">
        <v>58000000</v>
      </c>
      <c r="N24" s="125">
        <v>1200000000</v>
      </c>
      <c r="O24" s="152"/>
      <c r="P24" s="51" t="s">
        <v>988</v>
      </c>
      <c r="Q24" s="56" t="s">
        <v>989</v>
      </c>
      <c r="R24" s="56" t="s">
        <v>990</v>
      </c>
      <c r="S24" s="51" t="s">
        <v>25</v>
      </c>
      <c r="T24" s="51"/>
      <c r="U24" s="63"/>
    </row>
    <row r="25" spans="2:21" ht="20.100000000000001" customHeight="1">
      <c r="B25" s="70">
        <v>2020</v>
      </c>
      <c r="C25" s="56">
        <v>4</v>
      </c>
      <c r="D25" s="56" t="s">
        <v>14</v>
      </c>
      <c r="E25" s="122" t="s">
        <v>1541</v>
      </c>
      <c r="F25" s="124" t="s">
        <v>260</v>
      </c>
      <c r="G25" s="56" t="s">
        <v>17</v>
      </c>
      <c r="H25" s="56" t="s">
        <v>81</v>
      </c>
      <c r="I25" s="36">
        <v>1374340000</v>
      </c>
      <c r="J25" s="36">
        <v>96941000</v>
      </c>
      <c r="K25" s="36">
        <v>5379000</v>
      </c>
      <c r="L25" s="36">
        <v>1476660000</v>
      </c>
      <c r="M25" s="36">
        <v>1476660000</v>
      </c>
      <c r="N25" s="36">
        <v>1476660000</v>
      </c>
      <c r="O25" s="110"/>
      <c r="P25" s="51" t="s">
        <v>1542</v>
      </c>
      <c r="Q25" s="56" t="s">
        <v>1543</v>
      </c>
      <c r="R25" s="56" t="s">
        <v>1544</v>
      </c>
      <c r="S25" s="51" t="s">
        <v>25</v>
      </c>
      <c r="T25" s="51"/>
      <c r="U25" s="63"/>
    </row>
    <row r="26" spans="2:21" ht="20.100000000000001" customHeight="1">
      <c r="B26" s="70">
        <v>2020</v>
      </c>
      <c r="C26" s="56">
        <v>4</v>
      </c>
      <c r="D26" s="56" t="s">
        <v>14</v>
      </c>
      <c r="E26" s="122" t="s">
        <v>1946</v>
      </c>
      <c r="F26" s="124" t="s">
        <v>59</v>
      </c>
      <c r="G26" s="56" t="s">
        <v>43</v>
      </c>
      <c r="H26" s="56" t="s">
        <v>80</v>
      </c>
      <c r="I26" s="125">
        <v>1462000000</v>
      </c>
      <c r="J26" s="130" t="s">
        <v>346</v>
      </c>
      <c r="K26" s="130" t="s">
        <v>346</v>
      </c>
      <c r="L26" s="125">
        <v>1462000000</v>
      </c>
      <c r="M26" s="125">
        <v>731000000</v>
      </c>
      <c r="N26" s="125">
        <v>731000000</v>
      </c>
      <c r="O26" s="152"/>
      <c r="P26" s="51" t="s">
        <v>1940</v>
      </c>
      <c r="Q26" s="56" t="s">
        <v>1941</v>
      </c>
      <c r="R26" s="56" t="s">
        <v>1942</v>
      </c>
      <c r="S26" s="51" t="s">
        <v>25</v>
      </c>
      <c r="T26" s="51"/>
      <c r="U26" s="63"/>
    </row>
    <row r="27" spans="2:21" ht="20.100000000000001" customHeight="1">
      <c r="B27" s="70">
        <v>2020</v>
      </c>
      <c r="C27" s="56">
        <v>4</v>
      </c>
      <c r="D27" s="56" t="s">
        <v>14</v>
      </c>
      <c r="E27" s="122" t="s">
        <v>948</v>
      </c>
      <c r="F27" s="124" t="s">
        <v>937</v>
      </c>
      <c r="G27" s="56" t="s">
        <v>17</v>
      </c>
      <c r="H27" s="56" t="s">
        <v>80</v>
      </c>
      <c r="I27" s="125">
        <v>750000000</v>
      </c>
      <c r="J27" s="125">
        <v>500000000</v>
      </c>
      <c r="K27" s="125">
        <v>200000000</v>
      </c>
      <c r="L27" s="125">
        <f>SUM(I27:K27)</f>
        <v>1450000000</v>
      </c>
      <c r="M27" s="125">
        <v>586000000</v>
      </c>
      <c r="N27" s="125">
        <v>1485000000</v>
      </c>
      <c r="O27" s="152"/>
      <c r="P27" s="51" t="s">
        <v>949</v>
      </c>
      <c r="Q27" s="56" t="s">
        <v>950</v>
      </c>
      <c r="R27" s="56" t="s">
        <v>951</v>
      </c>
      <c r="S27" s="51" t="s">
        <v>25</v>
      </c>
      <c r="T27" s="51"/>
      <c r="U27" s="63"/>
    </row>
    <row r="28" spans="2:21" ht="20.100000000000001" customHeight="1">
      <c r="B28" s="70">
        <v>2020</v>
      </c>
      <c r="C28" s="56">
        <v>4</v>
      </c>
      <c r="D28" s="56" t="s">
        <v>14</v>
      </c>
      <c r="E28" s="122" t="s">
        <v>1223</v>
      </c>
      <c r="F28" s="124" t="s">
        <v>58</v>
      </c>
      <c r="G28" s="56" t="s">
        <v>18</v>
      </c>
      <c r="H28" s="56" t="s">
        <v>80</v>
      </c>
      <c r="I28" s="36">
        <v>1339251000</v>
      </c>
      <c r="J28" s="36">
        <v>0</v>
      </c>
      <c r="K28" s="36">
        <v>0</v>
      </c>
      <c r="L28" s="36">
        <v>1339251000</v>
      </c>
      <c r="M28" s="36">
        <v>1339251000</v>
      </c>
      <c r="N28" s="36">
        <v>1339251000</v>
      </c>
      <c r="O28" s="110"/>
      <c r="P28" s="51" t="s">
        <v>1224</v>
      </c>
      <c r="Q28" s="56" t="s">
        <v>1225</v>
      </c>
      <c r="R28" s="56" t="s">
        <v>1226</v>
      </c>
      <c r="S28" s="51" t="s">
        <v>25</v>
      </c>
      <c r="T28" s="51"/>
      <c r="U28" s="63"/>
    </row>
    <row r="29" spans="2:21" ht="20.100000000000001" customHeight="1">
      <c r="B29" s="70">
        <v>2020</v>
      </c>
      <c r="C29" s="56">
        <v>4</v>
      </c>
      <c r="D29" s="56" t="s">
        <v>14</v>
      </c>
      <c r="E29" s="122" t="s">
        <v>1024</v>
      </c>
      <c r="F29" s="124" t="s">
        <v>937</v>
      </c>
      <c r="G29" s="56" t="s">
        <v>261</v>
      </c>
      <c r="H29" s="56" t="s">
        <v>80</v>
      </c>
      <c r="I29" s="125">
        <v>1309960000</v>
      </c>
      <c r="J29" s="125"/>
      <c r="K29" s="125">
        <v>0</v>
      </c>
      <c r="L29" s="125">
        <f>SUM(I29:K29)</f>
        <v>1309960000</v>
      </c>
      <c r="M29" s="125">
        <f>I29*0.5</f>
        <v>654980000</v>
      </c>
      <c r="N29" s="125">
        <f>INT(I29*0.7)</f>
        <v>916972000</v>
      </c>
      <c r="O29" s="152"/>
      <c r="P29" s="51" t="s">
        <v>1014</v>
      </c>
      <c r="Q29" s="56" t="s">
        <v>1015</v>
      </c>
      <c r="R29" s="56" t="s">
        <v>1016</v>
      </c>
      <c r="S29" s="51" t="s">
        <v>25</v>
      </c>
      <c r="T29" s="51"/>
      <c r="U29" s="63"/>
    </row>
    <row r="30" spans="2:21" ht="20.100000000000001" customHeight="1">
      <c r="B30" s="70">
        <v>2020</v>
      </c>
      <c r="C30" s="56">
        <v>4</v>
      </c>
      <c r="D30" s="56" t="s">
        <v>167</v>
      </c>
      <c r="E30" s="174" t="s">
        <v>1030</v>
      </c>
      <c r="F30" s="124" t="s">
        <v>945</v>
      </c>
      <c r="G30" s="56" t="s">
        <v>17</v>
      </c>
      <c r="H30" s="56" t="s">
        <v>94</v>
      </c>
      <c r="I30" s="125">
        <v>1308499194</v>
      </c>
      <c r="J30" s="130" t="s">
        <v>452</v>
      </c>
      <c r="K30" s="130" t="s">
        <v>452</v>
      </c>
      <c r="L30" s="125">
        <f>SUM(I30:K30)</f>
        <v>1308499194</v>
      </c>
      <c r="M30" s="125">
        <v>1308499194</v>
      </c>
      <c r="N30" s="125">
        <v>1308499194</v>
      </c>
      <c r="O30" s="152"/>
      <c r="P30" s="51" t="s">
        <v>1031</v>
      </c>
      <c r="Q30" s="56" t="s">
        <v>1032</v>
      </c>
      <c r="R30" s="56" t="s">
        <v>1033</v>
      </c>
      <c r="S30" s="51" t="s">
        <v>121</v>
      </c>
      <c r="T30" s="51" t="s">
        <v>452</v>
      </c>
      <c r="U30" s="63" t="s">
        <v>452</v>
      </c>
    </row>
    <row r="31" spans="2:21" ht="20.100000000000001" customHeight="1">
      <c r="B31" s="70">
        <v>2020</v>
      </c>
      <c r="C31" s="56">
        <v>4</v>
      </c>
      <c r="D31" s="56" t="s">
        <v>16</v>
      </c>
      <c r="E31" s="122" t="s">
        <v>1007</v>
      </c>
      <c r="F31" s="124" t="s">
        <v>937</v>
      </c>
      <c r="G31" s="56" t="s">
        <v>17</v>
      </c>
      <c r="H31" s="56" t="s">
        <v>80</v>
      </c>
      <c r="I31" s="125">
        <v>728926000</v>
      </c>
      <c r="J31" s="125">
        <v>543626000</v>
      </c>
      <c r="K31" s="125"/>
      <c r="L31" s="125">
        <f>SUM(I31:K31)</f>
        <v>1272552000</v>
      </c>
      <c r="M31" s="125">
        <f>L31</f>
        <v>1272552000</v>
      </c>
      <c r="N31" s="125">
        <f>M31</f>
        <v>1272552000</v>
      </c>
      <c r="O31" s="152"/>
      <c r="P31" s="51" t="s">
        <v>1004</v>
      </c>
      <c r="Q31" s="56" t="s">
        <v>1008</v>
      </c>
      <c r="R31" s="56" t="s">
        <v>1009</v>
      </c>
      <c r="S31" s="51" t="s">
        <v>25</v>
      </c>
      <c r="T31" s="51"/>
      <c r="U31" s="63"/>
    </row>
    <row r="32" spans="2:21" ht="20.100000000000001" customHeight="1">
      <c r="B32" s="70">
        <v>2020</v>
      </c>
      <c r="C32" s="56">
        <v>4</v>
      </c>
      <c r="D32" s="56" t="s">
        <v>14</v>
      </c>
      <c r="E32" s="122" t="s">
        <v>2553</v>
      </c>
      <c r="F32" s="182" t="s">
        <v>2446</v>
      </c>
      <c r="G32" s="56" t="s">
        <v>18</v>
      </c>
      <c r="H32" s="56" t="s">
        <v>81</v>
      </c>
      <c r="I32" s="150">
        <v>1240000000</v>
      </c>
      <c r="J32" s="150">
        <v>0</v>
      </c>
      <c r="K32" s="150">
        <v>0</v>
      </c>
      <c r="L32" s="150">
        <f>I32+J32+K32</f>
        <v>1240000000</v>
      </c>
      <c r="M32" s="150">
        <v>1240000000</v>
      </c>
      <c r="N32" s="150">
        <v>868000000</v>
      </c>
      <c r="O32" s="152"/>
      <c r="P32" s="51" t="s">
        <v>2447</v>
      </c>
      <c r="Q32" s="56" t="s">
        <v>2554</v>
      </c>
      <c r="R32" s="56" t="s">
        <v>2449</v>
      </c>
      <c r="S32" s="51" t="s">
        <v>25</v>
      </c>
      <c r="T32" s="51"/>
      <c r="U32" s="63"/>
    </row>
    <row r="33" spans="2:21" ht="20.100000000000001" customHeight="1">
      <c r="B33" s="70">
        <v>2020</v>
      </c>
      <c r="C33" s="56">
        <v>4</v>
      </c>
      <c r="D33" s="56" t="s">
        <v>167</v>
      </c>
      <c r="E33" s="172" t="s">
        <v>991</v>
      </c>
      <c r="F33" s="124" t="s">
        <v>945</v>
      </c>
      <c r="G33" s="56" t="s">
        <v>433</v>
      </c>
      <c r="H33" s="56" t="s">
        <v>94</v>
      </c>
      <c r="I33" s="36">
        <v>370480000</v>
      </c>
      <c r="J33" s="36">
        <v>633181000</v>
      </c>
      <c r="K33" s="36">
        <v>0</v>
      </c>
      <c r="L33" s="36">
        <f>SUM(I33:K33)</f>
        <v>1003661000</v>
      </c>
      <c r="M33" s="36">
        <v>126236000</v>
      </c>
      <c r="N33" s="36"/>
      <c r="O33" s="110"/>
      <c r="P33" s="51" t="s">
        <v>992</v>
      </c>
      <c r="Q33" s="56" t="s">
        <v>993</v>
      </c>
      <c r="R33" s="56" t="s">
        <v>994</v>
      </c>
      <c r="S33" s="51" t="s">
        <v>121</v>
      </c>
      <c r="T33" s="51"/>
      <c r="U33" s="63"/>
    </row>
    <row r="34" spans="2:21" ht="20.100000000000001" customHeight="1">
      <c r="B34" s="70">
        <v>2020</v>
      </c>
      <c r="C34" s="56">
        <v>4</v>
      </c>
      <c r="D34" s="56" t="s">
        <v>16</v>
      </c>
      <c r="E34" s="122" t="s">
        <v>731</v>
      </c>
      <c r="F34" s="124" t="s">
        <v>55</v>
      </c>
      <c r="G34" s="56" t="s">
        <v>43</v>
      </c>
      <c r="H34" s="56" t="s">
        <v>80</v>
      </c>
      <c r="I34" s="36">
        <v>937250000</v>
      </c>
      <c r="J34" s="36">
        <v>0</v>
      </c>
      <c r="K34" s="36">
        <v>0</v>
      </c>
      <c r="L34" s="36">
        <v>937250000</v>
      </c>
      <c r="M34" s="36">
        <v>281082000</v>
      </c>
      <c r="N34" s="36">
        <v>552452600</v>
      </c>
      <c r="O34" s="110"/>
      <c r="P34" s="51" t="s">
        <v>724</v>
      </c>
      <c r="Q34" s="56" t="s">
        <v>729</v>
      </c>
      <c r="R34" s="56" t="s">
        <v>730</v>
      </c>
      <c r="S34" s="51" t="s">
        <v>25</v>
      </c>
      <c r="T34" s="51"/>
      <c r="U34" s="63"/>
    </row>
    <row r="35" spans="2:21" ht="20.100000000000001" customHeight="1">
      <c r="B35" s="70">
        <v>2020</v>
      </c>
      <c r="C35" s="56">
        <v>4</v>
      </c>
      <c r="D35" s="56" t="s">
        <v>16</v>
      </c>
      <c r="E35" s="122" t="s">
        <v>733</v>
      </c>
      <c r="F35" s="124" t="s">
        <v>55</v>
      </c>
      <c r="G35" s="56" t="s">
        <v>45</v>
      </c>
      <c r="H35" s="56" t="s">
        <v>80</v>
      </c>
      <c r="I35" s="36">
        <v>871166000</v>
      </c>
      <c r="J35" s="36">
        <v>0</v>
      </c>
      <c r="K35" s="36">
        <v>0</v>
      </c>
      <c r="L35" s="36">
        <v>871166000</v>
      </c>
      <c r="M35" s="36">
        <v>261300000</v>
      </c>
      <c r="N35" s="36">
        <v>296375100</v>
      </c>
      <c r="O35" s="110"/>
      <c r="P35" s="51" t="s">
        <v>724</v>
      </c>
      <c r="Q35" s="56" t="s">
        <v>729</v>
      </c>
      <c r="R35" s="56" t="s">
        <v>730</v>
      </c>
      <c r="S35" s="51" t="s">
        <v>25</v>
      </c>
      <c r="T35" s="51"/>
      <c r="U35" s="63"/>
    </row>
    <row r="36" spans="2:21" ht="20.100000000000001" customHeight="1">
      <c r="B36" s="70">
        <v>2020</v>
      </c>
      <c r="C36" s="56">
        <v>4</v>
      </c>
      <c r="D36" s="56" t="s">
        <v>14</v>
      </c>
      <c r="E36" s="122" t="s">
        <v>1949</v>
      </c>
      <c r="F36" s="124" t="s">
        <v>59</v>
      </c>
      <c r="G36" s="56" t="s">
        <v>43</v>
      </c>
      <c r="H36" s="56" t="s">
        <v>80</v>
      </c>
      <c r="I36" s="125">
        <v>838000000</v>
      </c>
      <c r="J36" s="130" t="s">
        <v>346</v>
      </c>
      <c r="K36" s="130" t="s">
        <v>346</v>
      </c>
      <c r="L36" s="125">
        <v>838000000</v>
      </c>
      <c r="M36" s="125">
        <v>419000000</v>
      </c>
      <c r="N36" s="125">
        <v>419000000</v>
      </c>
      <c r="O36" s="152"/>
      <c r="P36" s="51" t="s">
        <v>1940</v>
      </c>
      <c r="Q36" s="56" t="s">
        <v>1941</v>
      </c>
      <c r="R36" s="56" t="s">
        <v>1942</v>
      </c>
      <c r="S36" s="51" t="s">
        <v>25</v>
      </c>
      <c r="T36" s="51"/>
      <c r="U36" s="63"/>
    </row>
    <row r="37" spans="2:21" ht="20.100000000000001" customHeight="1">
      <c r="B37" s="70">
        <v>2020</v>
      </c>
      <c r="C37" s="56">
        <v>4</v>
      </c>
      <c r="D37" s="56" t="s">
        <v>14</v>
      </c>
      <c r="E37" s="122" t="s">
        <v>1950</v>
      </c>
      <c r="F37" s="124" t="s">
        <v>59</v>
      </c>
      <c r="G37" s="56" t="s">
        <v>44</v>
      </c>
      <c r="H37" s="56" t="s">
        <v>80</v>
      </c>
      <c r="I37" s="125">
        <v>718000000</v>
      </c>
      <c r="J37" s="130" t="s">
        <v>346</v>
      </c>
      <c r="K37" s="130" t="s">
        <v>346</v>
      </c>
      <c r="L37" s="125">
        <v>718000000</v>
      </c>
      <c r="M37" s="125">
        <v>359000000</v>
      </c>
      <c r="N37" s="125">
        <v>359000000</v>
      </c>
      <c r="O37" s="152"/>
      <c r="P37" s="51" t="s">
        <v>1940</v>
      </c>
      <c r="Q37" s="56" t="s">
        <v>1941</v>
      </c>
      <c r="R37" s="56" t="s">
        <v>1942</v>
      </c>
      <c r="S37" s="51" t="s">
        <v>25</v>
      </c>
      <c r="T37" s="51"/>
      <c r="U37" s="63"/>
    </row>
    <row r="38" spans="2:21" ht="20.100000000000001" customHeight="1">
      <c r="B38" s="70">
        <v>2020</v>
      </c>
      <c r="C38" s="56">
        <v>4</v>
      </c>
      <c r="D38" s="56" t="s">
        <v>167</v>
      </c>
      <c r="E38" s="123" t="s">
        <v>2047</v>
      </c>
      <c r="F38" s="124" t="s">
        <v>2014</v>
      </c>
      <c r="G38" s="56" t="s">
        <v>17</v>
      </c>
      <c r="H38" s="56" t="s">
        <v>94</v>
      </c>
      <c r="I38" s="125">
        <v>458440000</v>
      </c>
      <c r="J38" s="125">
        <v>223665000</v>
      </c>
      <c r="K38" s="125">
        <v>12300000</v>
      </c>
      <c r="L38" s="125">
        <f>SUM(I38:K38)</f>
        <v>694405000</v>
      </c>
      <c r="M38" s="125">
        <v>458440000</v>
      </c>
      <c r="N38" s="125">
        <f>L38*0.8</f>
        <v>555524000</v>
      </c>
      <c r="O38" s="152"/>
      <c r="P38" s="51" t="s">
        <v>2048</v>
      </c>
      <c r="Q38" s="56" t="s">
        <v>2049</v>
      </c>
      <c r="R38" s="56" t="s">
        <v>2050</v>
      </c>
      <c r="S38" s="51" t="s">
        <v>25</v>
      </c>
      <c r="T38" s="51"/>
      <c r="U38" s="63"/>
    </row>
    <row r="39" spans="2:21" ht="20.100000000000001" customHeight="1">
      <c r="B39" s="70">
        <v>2020</v>
      </c>
      <c r="C39" s="56">
        <v>4</v>
      </c>
      <c r="D39" s="56" t="s">
        <v>14</v>
      </c>
      <c r="E39" s="122" t="s">
        <v>1344</v>
      </c>
      <c r="F39" s="124" t="s">
        <v>58</v>
      </c>
      <c r="G39" s="56" t="s">
        <v>43</v>
      </c>
      <c r="H39" s="56" t="s">
        <v>81</v>
      </c>
      <c r="I39" s="36">
        <v>686539000</v>
      </c>
      <c r="J39" s="36">
        <v>0</v>
      </c>
      <c r="K39" s="36">
        <v>0</v>
      </c>
      <c r="L39" s="36">
        <v>686539000</v>
      </c>
      <c r="M39" s="36">
        <v>100000000</v>
      </c>
      <c r="N39" s="36">
        <v>686539000</v>
      </c>
      <c r="O39" s="110"/>
      <c r="P39" s="51" t="s">
        <v>1345</v>
      </c>
      <c r="Q39" s="56" t="s">
        <v>1346</v>
      </c>
      <c r="R39" s="56" t="s">
        <v>1347</v>
      </c>
      <c r="S39" s="51" t="s">
        <v>25</v>
      </c>
      <c r="T39" s="51"/>
      <c r="U39" s="63"/>
    </row>
    <row r="40" spans="2:21" ht="20.100000000000001" customHeight="1">
      <c r="B40" s="70">
        <v>2020</v>
      </c>
      <c r="C40" s="56">
        <v>4</v>
      </c>
      <c r="D40" s="56" t="s">
        <v>14</v>
      </c>
      <c r="E40" s="122" t="s">
        <v>1551</v>
      </c>
      <c r="F40" s="124" t="s">
        <v>260</v>
      </c>
      <c r="G40" s="56" t="s">
        <v>17</v>
      </c>
      <c r="H40" s="56" t="s">
        <v>81</v>
      </c>
      <c r="I40" s="36">
        <v>350000000</v>
      </c>
      <c r="J40" s="36">
        <v>300000000</v>
      </c>
      <c r="K40" s="36">
        <v>0</v>
      </c>
      <c r="L40" s="36">
        <v>650000000</v>
      </c>
      <c r="M40" s="36">
        <v>650000000</v>
      </c>
      <c r="N40" s="36">
        <v>0</v>
      </c>
      <c r="O40" s="110"/>
      <c r="P40" s="51" t="s">
        <v>1542</v>
      </c>
      <c r="Q40" s="56" t="s">
        <v>1549</v>
      </c>
      <c r="R40" s="56" t="s">
        <v>1550</v>
      </c>
      <c r="S40" s="51" t="s">
        <v>25</v>
      </c>
      <c r="T40" s="51"/>
      <c r="U40" s="63"/>
    </row>
    <row r="41" spans="2:21" ht="20.100000000000001" customHeight="1">
      <c r="B41" s="70">
        <v>2020</v>
      </c>
      <c r="C41" s="56">
        <v>4</v>
      </c>
      <c r="D41" s="56" t="s">
        <v>14</v>
      </c>
      <c r="E41" s="122" t="s">
        <v>785</v>
      </c>
      <c r="F41" s="124" t="s">
        <v>55</v>
      </c>
      <c r="G41" s="56" t="s">
        <v>43</v>
      </c>
      <c r="H41" s="56" t="s">
        <v>80</v>
      </c>
      <c r="I41" s="36">
        <v>347666000</v>
      </c>
      <c r="J41" s="36">
        <v>282389000</v>
      </c>
      <c r="K41" s="36"/>
      <c r="L41" s="36">
        <v>630055000</v>
      </c>
      <c r="M41" s="36">
        <v>10000000</v>
      </c>
      <c r="N41" s="36">
        <v>630055000</v>
      </c>
      <c r="O41" s="110"/>
      <c r="P41" s="51" t="s">
        <v>782</v>
      </c>
      <c r="Q41" s="56" t="s">
        <v>786</v>
      </c>
      <c r="R41" s="56" t="s">
        <v>787</v>
      </c>
      <c r="S41" s="51" t="s">
        <v>25</v>
      </c>
      <c r="T41" s="51"/>
      <c r="U41" s="63"/>
    </row>
    <row r="42" spans="2:21" ht="20.100000000000001" customHeight="1">
      <c r="B42" s="113">
        <v>2020</v>
      </c>
      <c r="C42" s="82">
        <v>4</v>
      </c>
      <c r="D42" s="82" t="s">
        <v>14</v>
      </c>
      <c r="E42" s="171" t="s">
        <v>662</v>
      </c>
      <c r="F42" s="178" t="s">
        <v>57</v>
      </c>
      <c r="G42" s="82" t="s">
        <v>43</v>
      </c>
      <c r="H42" s="82" t="s">
        <v>80</v>
      </c>
      <c r="I42" s="115">
        <v>354250000</v>
      </c>
      <c r="J42" s="115">
        <v>229758000</v>
      </c>
      <c r="K42" s="115"/>
      <c r="L42" s="115">
        <v>584008000</v>
      </c>
      <c r="M42" s="115">
        <v>284008000</v>
      </c>
      <c r="N42" s="115"/>
      <c r="O42" s="116"/>
      <c r="P42" s="81" t="s">
        <v>655</v>
      </c>
      <c r="Q42" s="82" t="s">
        <v>663</v>
      </c>
      <c r="R42" s="82" t="s">
        <v>664</v>
      </c>
      <c r="S42" s="81" t="s">
        <v>25</v>
      </c>
      <c r="T42" s="81"/>
      <c r="U42" s="180"/>
    </row>
    <row r="43" spans="2:21" ht="20.100000000000001" customHeight="1">
      <c r="B43" s="70">
        <v>2020</v>
      </c>
      <c r="C43" s="56">
        <v>4</v>
      </c>
      <c r="D43" s="56" t="s">
        <v>14</v>
      </c>
      <c r="E43" s="122" t="s">
        <v>1947</v>
      </c>
      <c r="F43" s="124" t="s">
        <v>59</v>
      </c>
      <c r="G43" s="56" t="s">
        <v>44</v>
      </c>
      <c r="H43" s="56" t="s">
        <v>80</v>
      </c>
      <c r="I43" s="125">
        <v>560000000</v>
      </c>
      <c r="J43" s="130" t="s">
        <v>346</v>
      </c>
      <c r="K43" s="130" t="s">
        <v>346</v>
      </c>
      <c r="L43" s="125">
        <v>560000000</v>
      </c>
      <c r="M43" s="125">
        <v>280000000</v>
      </c>
      <c r="N43" s="125">
        <v>280000000</v>
      </c>
      <c r="O43" s="152"/>
      <c r="P43" s="51" t="s">
        <v>1940</v>
      </c>
      <c r="Q43" s="56" t="s">
        <v>1941</v>
      </c>
      <c r="R43" s="56" t="s">
        <v>1942</v>
      </c>
      <c r="S43" s="51" t="s">
        <v>25</v>
      </c>
      <c r="T43" s="51"/>
      <c r="U43" s="63"/>
    </row>
    <row r="44" spans="2:21" ht="20.100000000000001" customHeight="1">
      <c r="B44" s="70">
        <v>2020</v>
      </c>
      <c r="C44" s="56">
        <v>4</v>
      </c>
      <c r="D44" s="56" t="s">
        <v>14</v>
      </c>
      <c r="E44" s="122" t="s">
        <v>1186</v>
      </c>
      <c r="F44" s="124" t="s">
        <v>58</v>
      </c>
      <c r="G44" s="56" t="s">
        <v>261</v>
      </c>
      <c r="H44" s="56" t="s">
        <v>80</v>
      </c>
      <c r="I44" s="36">
        <v>477577000</v>
      </c>
      <c r="J44" s="36">
        <v>55127000</v>
      </c>
      <c r="K44" s="36">
        <v>0</v>
      </c>
      <c r="L44" s="36">
        <f>I44+J44+K44</f>
        <v>532704000</v>
      </c>
      <c r="M44" s="36">
        <v>477577000</v>
      </c>
      <c r="N44" s="136">
        <v>372892800</v>
      </c>
      <c r="O44" s="110"/>
      <c r="P44" s="51" t="s">
        <v>1187</v>
      </c>
      <c r="Q44" s="56" t="s">
        <v>1188</v>
      </c>
      <c r="R44" s="56" t="s">
        <v>1189</v>
      </c>
      <c r="S44" s="51" t="s">
        <v>25</v>
      </c>
      <c r="T44" s="51" t="s">
        <v>50</v>
      </c>
      <c r="U44" s="63"/>
    </row>
    <row r="45" spans="2:21" ht="20.100000000000001" customHeight="1">
      <c r="B45" s="70">
        <v>2020</v>
      </c>
      <c r="C45" s="56">
        <v>4</v>
      </c>
      <c r="D45" s="56" t="s">
        <v>14</v>
      </c>
      <c r="E45" s="122" t="s">
        <v>723</v>
      </c>
      <c r="F45" s="124" t="s">
        <v>55</v>
      </c>
      <c r="G45" s="56" t="s">
        <v>17</v>
      </c>
      <c r="H45" s="56" t="s">
        <v>81</v>
      </c>
      <c r="I45" s="36">
        <v>273236000</v>
      </c>
      <c r="J45" s="36">
        <v>173978000</v>
      </c>
      <c r="K45" s="36">
        <v>82786000</v>
      </c>
      <c r="L45" s="36">
        <v>530000000</v>
      </c>
      <c r="M45" s="36">
        <v>273236000</v>
      </c>
      <c r="N45" s="36"/>
      <c r="O45" s="110"/>
      <c r="P45" s="51" t="s">
        <v>724</v>
      </c>
      <c r="Q45" s="56" t="s">
        <v>725</v>
      </c>
      <c r="R45" s="56" t="s">
        <v>726</v>
      </c>
      <c r="S45" s="51" t="s">
        <v>25</v>
      </c>
      <c r="T45" s="51"/>
      <c r="U45" s="63"/>
    </row>
    <row r="46" spans="2:21" ht="20.100000000000001" customHeight="1">
      <c r="B46" s="70">
        <v>2020</v>
      </c>
      <c r="C46" s="56">
        <v>4</v>
      </c>
      <c r="D46" s="56" t="s">
        <v>14</v>
      </c>
      <c r="E46" s="122" t="s">
        <v>641</v>
      </c>
      <c r="F46" s="124" t="s">
        <v>57</v>
      </c>
      <c r="G46" s="56" t="s">
        <v>43</v>
      </c>
      <c r="H46" s="56" t="s">
        <v>80</v>
      </c>
      <c r="I46" s="36">
        <v>328192000</v>
      </c>
      <c r="J46" s="36">
        <v>191316000</v>
      </c>
      <c r="K46" s="36"/>
      <c r="L46" s="36">
        <v>519508000</v>
      </c>
      <c r="M46" s="36">
        <v>319508000</v>
      </c>
      <c r="N46" s="36"/>
      <c r="O46" s="110"/>
      <c r="P46" s="51" t="s">
        <v>638</v>
      </c>
      <c r="Q46" s="56" t="s">
        <v>639</v>
      </c>
      <c r="R46" s="56" t="s">
        <v>640</v>
      </c>
      <c r="S46" s="51" t="s">
        <v>25</v>
      </c>
      <c r="T46" s="51"/>
      <c r="U46" s="63"/>
    </row>
    <row r="47" spans="2:21" ht="20.100000000000001" customHeight="1">
      <c r="B47" s="70">
        <v>2020</v>
      </c>
      <c r="C47" s="56">
        <v>4</v>
      </c>
      <c r="D47" s="56" t="s">
        <v>167</v>
      </c>
      <c r="E47" s="122" t="s">
        <v>936</v>
      </c>
      <c r="F47" s="124" t="s">
        <v>937</v>
      </c>
      <c r="G47" s="56" t="s">
        <v>626</v>
      </c>
      <c r="H47" s="56" t="s">
        <v>81</v>
      </c>
      <c r="I47" s="125">
        <v>460000000</v>
      </c>
      <c r="J47" s="125">
        <v>50000000</v>
      </c>
      <c r="K47" s="125"/>
      <c r="L47" s="125">
        <f>SUM(I47:K47)</f>
        <v>510000000</v>
      </c>
      <c r="M47" s="125"/>
      <c r="N47" s="125"/>
      <c r="O47" s="152"/>
      <c r="P47" s="51" t="s">
        <v>938</v>
      </c>
      <c r="Q47" s="56" t="s">
        <v>939</v>
      </c>
      <c r="R47" s="56" t="s">
        <v>940</v>
      </c>
      <c r="S47" s="51" t="s">
        <v>25</v>
      </c>
      <c r="T47" s="51"/>
      <c r="U47" s="63"/>
    </row>
    <row r="48" spans="2:21" ht="20.100000000000001" customHeight="1">
      <c r="B48" s="70">
        <v>2020</v>
      </c>
      <c r="C48" s="56">
        <v>4</v>
      </c>
      <c r="D48" s="56" t="s">
        <v>14</v>
      </c>
      <c r="E48" s="122" t="s">
        <v>1548</v>
      </c>
      <c r="F48" s="124" t="s">
        <v>260</v>
      </c>
      <c r="G48" s="56" t="s">
        <v>17</v>
      </c>
      <c r="H48" s="56" t="s">
        <v>81</v>
      </c>
      <c r="I48" s="36">
        <v>350000000</v>
      </c>
      <c r="J48" s="36">
        <v>150000000</v>
      </c>
      <c r="K48" s="36"/>
      <c r="L48" s="36">
        <v>500000000</v>
      </c>
      <c r="M48" s="36">
        <v>500000000</v>
      </c>
      <c r="N48" s="36">
        <v>0</v>
      </c>
      <c r="O48" s="110"/>
      <c r="P48" s="51" t="s">
        <v>1542</v>
      </c>
      <c r="Q48" s="56" t="s">
        <v>1549</v>
      </c>
      <c r="R48" s="56" t="s">
        <v>1550</v>
      </c>
      <c r="S48" s="51" t="s">
        <v>25</v>
      </c>
      <c r="T48" s="51"/>
      <c r="U48" s="63"/>
    </row>
    <row r="49" spans="2:21" ht="20.100000000000001" customHeight="1">
      <c r="B49" s="70">
        <v>2020</v>
      </c>
      <c r="C49" s="56">
        <v>4</v>
      </c>
      <c r="D49" s="56" t="s">
        <v>14</v>
      </c>
      <c r="E49" s="122" t="s">
        <v>952</v>
      </c>
      <c r="F49" s="124" t="s">
        <v>937</v>
      </c>
      <c r="G49" s="56" t="s">
        <v>17</v>
      </c>
      <c r="H49" s="56" t="s">
        <v>80</v>
      </c>
      <c r="I49" s="125">
        <v>350000000</v>
      </c>
      <c r="J49" s="125">
        <v>100000000</v>
      </c>
      <c r="K49" s="125">
        <v>30000000</v>
      </c>
      <c r="L49" s="125">
        <f>SUM(I49:K49)</f>
        <v>480000000</v>
      </c>
      <c r="M49" s="125">
        <v>293000000</v>
      </c>
      <c r="N49" s="125">
        <v>486000000</v>
      </c>
      <c r="O49" s="152"/>
      <c r="P49" s="51" t="s">
        <v>949</v>
      </c>
      <c r="Q49" s="56" t="s">
        <v>950</v>
      </c>
      <c r="R49" s="56" t="s">
        <v>951</v>
      </c>
      <c r="S49" s="51" t="s">
        <v>25</v>
      </c>
      <c r="T49" s="51"/>
      <c r="U49" s="63"/>
    </row>
    <row r="50" spans="2:21" ht="20.100000000000001" customHeight="1">
      <c r="B50" s="70">
        <v>2020</v>
      </c>
      <c r="C50" s="56">
        <v>4</v>
      </c>
      <c r="D50" s="56" t="s">
        <v>16</v>
      </c>
      <c r="E50" s="122" t="s">
        <v>1560</v>
      </c>
      <c r="F50" s="124" t="s">
        <v>260</v>
      </c>
      <c r="G50" s="56" t="s">
        <v>18</v>
      </c>
      <c r="H50" s="56" t="s">
        <v>81</v>
      </c>
      <c r="I50" s="36">
        <v>427663000</v>
      </c>
      <c r="J50" s="36">
        <v>45742000</v>
      </c>
      <c r="K50" s="36">
        <v>0</v>
      </c>
      <c r="L50" s="36">
        <v>473405000</v>
      </c>
      <c r="M50" s="36"/>
      <c r="N50" s="36">
        <v>316000000</v>
      </c>
      <c r="O50" s="110"/>
      <c r="P50" s="51" t="s">
        <v>1557</v>
      </c>
      <c r="Q50" s="56" t="s">
        <v>1554</v>
      </c>
      <c r="R50" s="56" t="s">
        <v>1555</v>
      </c>
      <c r="S50" s="51" t="s">
        <v>25</v>
      </c>
      <c r="T50" s="51"/>
      <c r="U50" s="63"/>
    </row>
    <row r="51" spans="2:21" ht="20.100000000000001" customHeight="1">
      <c r="B51" s="70">
        <v>2020</v>
      </c>
      <c r="C51" s="56">
        <v>4</v>
      </c>
      <c r="D51" s="56" t="s">
        <v>14</v>
      </c>
      <c r="E51" s="122" t="s">
        <v>727</v>
      </c>
      <c r="F51" s="124" t="s">
        <v>55</v>
      </c>
      <c r="G51" s="56" t="s">
        <v>17</v>
      </c>
      <c r="H51" s="56" t="s">
        <v>81</v>
      </c>
      <c r="I51" s="36">
        <v>270499000</v>
      </c>
      <c r="J51" s="36">
        <v>122807000</v>
      </c>
      <c r="K51" s="36">
        <v>76694000</v>
      </c>
      <c r="L51" s="36">
        <v>470000000</v>
      </c>
      <c r="M51" s="36">
        <v>270499000</v>
      </c>
      <c r="N51" s="36"/>
      <c r="O51" s="110"/>
      <c r="P51" s="51" t="s">
        <v>724</v>
      </c>
      <c r="Q51" s="56" t="s">
        <v>725</v>
      </c>
      <c r="R51" s="56" t="s">
        <v>726</v>
      </c>
      <c r="S51" s="51" t="s">
        <v>25</v>
      </c>
      <c r="T51" s="51"/>
      <c r="U51" s="63"/>
    </row>
    <row r="52" spans="2:21" ht="20.100000000000001" customHeight="1">
      <c r="B52" s="70">
        <v>2020</v>
      </c>
      <c r="C52" s="56">
        <v>4</v>
      </c>
      <c r="D52" s="56" t="s">
        <v>14</v>
      </c>
      <c r="E52" s="122" t="s">
        <v>953</v>
      </c>
      <c r="F52" s="124" t="s">
        <v>937</v>
      </c>
      <c r="G52" s="56" t="s">
        <v>17</v>
      </c>
      <c r="H52" s="56" t="s">
        <v>80</v>
      </c>
      <c r="I52" s="125">
        <v>360000000</v>
      </c>
      <c r="J52" s="125">
        <v>90000000</v>
      </c>
      <c r="K52" s="125">
        <v>20000000</v>
      </c>
      <c r="L52" s="125">
        <f>SUM(I52:K52)</f>
        <v>470000000</v>
      </c>
      <c r="M52" s="125">
        <v>272000000</v>
      </c>
      <c r="N52" s="125">
        <v>472000000</v>
      </c>
      <c r="O52" s="152"/>
      <c r="P52" s="51" t="s">
        <v>949</v>
      </c>
      <c r="Q52" s="56" t="s">
        <v>950</v>
      </c>
      <c r="R52" s="56" t="s">
        <v>951</v>
      </c>
      <c r="S52" s="51" t="s">
        <v>25</v>
      </c>
      <c r="T52" s="51"/>
      <c r="U52" s="63"/>
    </row>
    <row r="53" spans="2:21" ht="20.100000000000001" customHeight="1">
      <c r="B53" s="70">
        <v>2020</v>
      </c>
      <c r="C53" s="56">
        <v>4</v>
      </c>
      <c r="D53" s="56" t="s">
        <v>14</v>
      </c>
      <c r="E53" s="122" t="s">
        <v>2059</v>
      </c>
      <c r="F53" s="124" t="s">
        <v>59</v>
      </c>
      <c r="G53" s="56" t="s">
        <v>17</v>
      </c>
      <c r="H53" s="56" t="s">
        <v>81</v>
      </c>
      <c r="I53" s="155">
        <v>364800000</v>
      </c>
      <c r="J53" s="155">
        <v>68200000</v>
      </c>
      <c r="K53" s="155">
        <v>12780000</v>
      </c>
      <c r="L53" s="155">
        <v>445780000</v>
      </c>
      <c r="M53" s="155">
        <v>445780000</v>
      </c>
      <c r="N53" s="155">
        <v>445780000</v>
      </c>
      <c r="O53" s="152"/>
      <c r="P53" s="51" t="s">
        <v>2060</v>
      </c>
      <c r="Q53" s="56" t="s">
        <v>2061</v>
      </c>
      <c r="R53" s="56" t="s">
        <v>2062</v>
      </c>
      <c r="S53" s="51" t="s">
        <v>25</v>
      </c>
      <c r="T53" s="51"/>
      <c r="U53" s="63"/>
    </row>
    <row r="54" spans="2:21" ht="20.100000000000001" customHeight="1">
      <c r="B54" s="70">
        <v>2020</v>
      </c>
      <c r="C54" s="56">
        <v>4</v>
      </c>
      <c r="D54" s="56" t="s">
        <v>14</v>
      </c>
      <c r="E54" s="122" t="s">
        <v>2555</v>
      </c>
      <c r="F54" s="182" t="s">
        <v>2446</v>
      </c>
      <c r="G54" s="56" t="s">
        <v>18</v>
      </c>
      <c r="H54" s="56" t="s">
        <v>81</v>
      </c>
      <c r="I54" s="150">
        <v>430000000</v>
      </c>
      <c r="J54" s="150">
        <v>0</v>
      </c>
      <c r="K54" s="150">
        <v>0</v>
      </c>
      <c r="L54" s="150">
        <f>I54+J54+K54</f>
        <v>430000000</v>
      </c>
      <c r="M54" s="150">
        <v>430000000</v>
      </c>
      <c r="N54" s="150">
        <v>215000000</v>
      </c>
      <c r="O54" s="152"/>
      <c r="P54" s="51" t="s">
        <v>2447</v>
      </c>
      <c r="Q54" s="56" t="s">
        <v>2554</v>
      </c>
      <c r="R54" s="56" t="s">
        <v>2449</v>
      </c>
      <c r="S54" s="51" t="s">
        <v>25</v>
      </c>
      <c r="T54" s="51"/>
      <c r="U54" s="63"/>
    </row>
    <row r="55" spans="2:21" ht="20.100000000000001" customHeight="1">
      <c r="B55" s="70">
        <v>2020</v>
      </c>
      <c r="C55" s="56">
        <v>4</v>
      </c>
      <c r="D55" s="56" t="s">
        <v>14</v>
      </c>
      <c r="E55" s="122" t="s">
        <v>1682</v>
      </c>
      <c r="F55" s="124" t="s">
        <v>515</v>
      </c>
      <c r="G55" s="56" t="s">
        <v>17</v>
      </c>
      <c r="H55" s="56" t="s">
        <v>80</v>
      </c>
      <c r="I55" s="36">
        <v>390000000</v>
      </c>
      <c r="J55" s="36">
        <v>20000000</v>
      </c>
      <c r="K55" s="36"/>
      <c r="L55" s="36">
        <v>410000000</v>
      </c>
      <c r="M55" s="36">
        <v>536000000</v>
      </c>
      <c r="N55" s="36"/>
      <c r="O55" s="110"/>
      <c r="P55" s="51" t="s">
        <v>1673</v>
      </c>
      <c r="Q55" s="56" t="s">
        <v>1683</v>
      </c>
      <c r="R55" s="56" t="s">
        <v>1684</v>
      </c>
      <c r="S55" s="51" t="s">
        <v>121</v>
      </c>
      <c r="T55" s="51"/>
      <c r="U55" s="63"/>
    </row>
    <row r="56" spans="2:21" ht="20.100000000000001" customHeight="1">
      <c r="B56" s="70">
        <v>2020</v>
      </c>
      <c r="C56" s="56">
        <v>4</v>
      </c>
      <c r="D56" s="56" t="s">
        <v>14</v>
      </c>
      <c r="E56" s="122" t="s">
        <v>1331</v>
      </c>
      <c r="F56" s="124" t="s">
        <v>58</v>
      </c>
      <c r="G56" s="56" t="s">
        <v>17</v>
      </c>
      <c r="H56" s="56" t="s">
        <v>80</v>
      </c>
      <c r="I56" s="136">
        <v>286529000</v>
      </c>
      <c r="J56" s="136">
        <v>107257620</v>
      </c>
      <c r="K56" s="136">
        <v>0</v>
      </c>
      <c r="L56" s="136">
        <v>393786620</v>
      </c>
      <c r="M56" s="136">
        <v>393786620</v>
      </c>
      <c r="N56" s="136">
        <v>275650634</v>
      </c>
      <c r="O56" s="110"/>
      <c r="P56" s="51" t="s">
        <v>1319</v>
      </c>
      <c r="Q56" s="56" t="s">
        <v>1332</v>
      </c>
      <c r="R56" s="56" t="s">
        <v>1333</v>
      </c>
      <c r="S56" s="51" t="s">
        <v>25</v>
      </c>
      <c r="T56" s="51" t="s">
        <v>50</v>
      </c>
      <c r="U56" s="63"/>
    </row>
    <row r="57" spans="2:21" ht="20.100000000000001" customHeight="1">
      <c r="B57" s="70">
        <v>2020</v>
      </c>
      <c r="C57" s="56">
        <v>4</v>
      </c>
      <c r="D57" s="56" t="s">
        <v>14</v>
      </c>
      <c r="E57" s="122" t="s">
        <v>1990</v>
      </c>
      <c r="F57" s="124" t="s">
        <v>59</v>
      </c>
      <c r="G57" s="56" t="s">
        <v>17</v>
      </c>
      <c r="H57" s="56" t="s">
        <v>80</v>
      </c>
      <c r="I57" s="125">
        <v>177705000</v>
      </c>
      <c r="J57" s="125">
        <v>191218000</v>
      </c>
      <c r="K57" s="130" t="s">
        <v>346</v>
      </c>
      <c r="L57" s="125">
        <f>SUM(I57:K57)</f>
        <v>368923000</v>
      </c>
      <c r="M57" s="125">
        <v>100881000</v>
      </c>
      <c r="N57" s="125">
        <f>L57</f>
        <v>368923000</v>
      </c>
      <c r="O57" s="152"/>
      <c r="P57" s="51" t="s">
        <v>1991</v>
      </c>
      <c r="Q57" s="56" t="s">
        <v>1992</v>
      </c>
      <c r="R57" s="56" t="s">
        <v>1993</v>
      </c>
      <c r="S57" s="51" t="s">
        <v>25</v>
      </c>
      <c r="T57" s="51"/>
      <c r="U57" s="63"/>
    </row>
    <row r="58" spans="2:21" ht="20.100000000000001" customHeight="1">
      <c r="B58" s="70">
        <v>2020</v>
      </c>
      <c r="C58" s="56">
        <v>4</v>
      </c>
      <c r="D58" s="56" t="s">
        <v>14</v>
      </c>
      <c r="E58" s="122" t="s">
        <v>1503</v>
      </c>
      <c r="F58" s="124" t="s">
        <v>260</v>
      </c>
      <c r="G58" s="56" t="s">
        <v>261</v>
      </c>
      <c r="H58" s="56" t="s">
        <v>81</v>
      </c>
      <c r="I58" s="36">
        <v>249896000</v>
      </c>
      <c r="J58" s="36">
        <v>117313000</v>
      </c>
      <c r="K58" s="36"/>
      <c r="L58" s="36">
        <v>367209000</v>
      </c>
      <c r="M58" s="36">
        <v>367209000</v>
      </c>
      <c r="N58" s="36">
        <v>257046300</v>
      </c>
      <c r="O58" s="110" t="s">
        <v>1499</v>
      </c>
      <c r="P58" s="51" t="s">
        <v>1500</v>
      </c>
      <c r="Q58" s="56" t="s">
        <v>1501</v>
      </c>
      <c r="R58" s="56" t="s">
        <v>1502</v>
      </c>
      <c r="S58" s="51"/>
      <c r="T58" s="51"/>
      <c r="U58" s="63"/>
    </row>
    <row r="59" spans="2:21" ht="20.100000000000001" customHeight="1">
      <c r="B59" s="70">
        <v>2020</v>
      </c>
      <c r="C59" s="56">
        <v>4</v>
      </c>
      <c r="D59" s="56" t="s">
        <v>14</v>
      </c>
      <c r="E59" s="122" t="s">
        <v>1498</v>
      </c>
      <c r="F59" s="124" t="s">
        <v>260</v>
      </c>
      <c r="G59" s="56" t="s">
        <v>261</v>
      </c>
      <c r="H59" s="56" t="s">
        <v>81</v>
      </c>
      <c r="I59" s="36">
        <v>311322000</v>
      </c>
      <c r="J59" s="36">
        <v>55776000</v>
      </c>
      <c r="K59" s="36"/>
      <c r="L59" s="36">
        <v>367098000</v>
      </c>
      <c r="M59" s="36">
        <v>367098000</v>
      </c>
      <c r="N59" s="36">
        <v>256968600</v>
      </c>
      <c r="O59" s="110" t="s">
        <v>1499</v>
      </c>
      <c r="P59" s="51" t="s">
        <v>1500</v>
      </c>
      <c r="Q59" s="56" t="s">
        <v>1501</v>
      </c>
      <c r="R59" s="56" t="s">
        <v>1502</v>
      </c>
      <c r="S59" s="51"/>
      <c r="T59" s="51"/>
      <c r="U59" s="63"/>
    </row>
    <row r="60" spans="2:21" ht="20.100000000000001" customHeight="1">
      <c r="B60" s="70">
        <v>2020</v>
      </c>
      <c r="C60" s="56">
        <v>4</v>
      </c>
      <c r="D60" s="56" t="s">
        <v>14</v>
      </c>
      <c r="E60" s="122" t="s">
        <v>1702</v>
      </c>
      <c r="F60" s="124" t="s">
        <v>515</v>
      </c>
      <c r="G60" s="56" t="s">
        <v>17</v>
      </c>
      <c r="H60" s="56" t="s">
        <v>81</v>
      </c>
      <c r="I60" s="36">
        <v>286220000</v>
      </c>
      <c r="J60" s="36">
        <v>79990000</v>
      </c>
      <c r="K60" s="36">
        <v>0</v>
      </c>
      <c r="L60" s="36">
        <v>366210000</v>
      </c>
      <c r="M60" s="36">
        <v>0</v>
      </c>
      <c r="N60" s="36">
        <v>256347000</v>
      </c>
      <c r="O60" s="110"/>
      <c r="P60" s="51" t="s">
        <v>1694</v>
      </c>
      <c r="Q60" s="56" t="s">
        <v>1703</v>
      </c>
      <c r="R60" s="56" t="s">
        <v>1699</v>
      </c>
      <c r="S60" s="51" t="s">
        <v>121</v>
      </c>
      <c r="T60" s="51"/>
      <c r="U60" s="63"/>
    </row>
    <row r="61" spans="2:21" ht="20.100000000000001" customHeight="1">
      <c r="B61" s="70">
        <v>2020</v>
      </c>
      <c r="C61" s="56">
        <v>4</v>
      </c>
      <c r="D61" s="56" t="s">
        <v>14</v>
      </c>
      <c r="E61" s="122" t="s">
        <v>2559</v>
      </c>
      <c r="F61" s="182" t="s">
        <v>2446</v>
      </c>
      <c r="G61" s="56" t="s">
        <v>310</v>
      </c>
      <c r="H61" s="56" t="s">
        <v>81</v>
      </c>
      <c r="I61" s="150">
        <v>363860000</v>
      </c>
      <c r="J61" s="150">
        <v>0</v>
      </c>
      <c r="K61" s="150">
        <v>0</v>
      </c>
      <c r="L61" s="150">
        <f>I61+J61+K61</f>
        <v>363860000</v>
      </c>
      <c r="M61" s="150">
        <v>363860000</v>
      </c>
      <c r="N61" s="150">
        <v>218316000</v>
      </c>
      <c r="O61" s="152"/>
      <c r="P61" s="51" t="s">
        <v>2527</v>
      </c>
      <c r="Q61" s="56" t="s">
        <v>2560</v>
      </c>
      <c r="R61" s="56" t="s">
        <v>2561</v>
      </c>
      <c r="S61" s="51" t="s">
        <v>25</v>
      </c>
      <c r="T61" s="51"/>
      <c r="U61" s="63"/>
    </row>
    <row r="62" spans="2:21" ht="20.100000000000001" customHeight="1">
      <c r="B62" s="70">
        <v>2020</v>
      </c>
      <c r="C62" s="56">
        <v>4</v>
      </c>
      <c r="D62" s="56" t="s">
        <v>14</v>
      </c>
      <c r="E62" s="122" t="s">
        <v>1323</v>
      </c>
      <c r="F62" s="124" t="s">
        <v>58</v>
      </c>
      <c r="G62" s="56" t="s">
        <v>17</v>
      </c>
      <c r="H62" s="56" t="s">
        <v>80</v>
      </c>
      <c r="I62" s="137">
        <v>317000000</v>
      </c>
      <c r="J62" s="137">
        <v>42300000</v>
      </c>
      <c r="K62" s="137">
        <v>0</v>
      </c>
      <c r="L62" s="137">
        <v>359300000</v>
      </c>
      <c r="M62" s="137">
        <v>200000000</v>
      </c>
      <c r="N62" s="137">
        <v>251509999.99999997</v>
      </c>
      <c r="O62" s="110"/>
      <c r="P62" s="51" t="s">
        <v>1319</v>
      </c>
      <c r="Q62" s="56" t="s">
        <v>1324</v>
      </c>
      <c r="R62" s="56" t="s">
        <v>1325</v>
      </c>
      <c r="S62" s="51" t="s">
        <v>25</v>
      </c>
      <c r="T62" s="51" t="s">
        <v>50</v>
      </c>
      <c r="U62" s="63"/>
    </row>
    <row r="63" spans="2:21" ht="20.100000000000001" customHeight="1">
      <c r="B63" s="70">
        <v>2020</v>
      </c>
      <c r="C63" s="56">
        <v>4</v>
      </c>
      <c r="D63" s="56" t="s">
        <v>14</v>
      </c>
      <c r="E63" s="122" t="s">
        <v>1574</v>
      </c>
      <c r="F63" s="124" t="s">
        <v>260</v>
      </c>
      <c r="G63" s="56" t="s">
        <v>261</v>
      </c>
      <c r="H63" s="56" t="s">
        <v>81</v>
      </c>
      <c r="I63" s="36">
        <v>326122000</v>
      </c>
      <c r="J63" s="36">
        <v>31000000</v>
      </c>
      <c r="K63" s="36"/>
      <c r="L63" s="36">
        <v>357122000</v>
      </c>
      <c r="M63" s="36"/>
      <c r="N63" s="36"/>
      <c r="O63" s="110"/>
      <c r="P63" s="51" t="s">
        <v>1557</v>
      </c>
      <c r="Q63" s="56" t="s">
        <v>1575</v>
      </c>
      <c r="R63" s="56" t="s">
        <v>1576</v>
      </c>
      <c r="S63" s="51" t="s">
        <v>25</v>
      </c>
      <c r="T63" s="51"/>
      <c r="U63" s="98"/>
    </row>
    <row r="64" spans="2:21" ht="20.100000000000001" customHeight="1">
      <c r="B64" s="70">
        <v>2020</v>
      </c>
      <c r="C64" s="56">
        <v>4</v>
      </c>
      <c r="D64" s="56" t="s">
        <v>14</v>
      </c>
      <c r="E64" s="122" t="s">
        <v>1504</v>
      </c>
      <c r="F64" s="124" t="s">
        <v>260</v>
      </c>
      <c r="G64" s="56" t="s">
        <v>261</v>
      </c>
      <c r="H64" s="56" t="s">
        <v>81</v>
      </c>
      <c r="I64" s="36">
        <v>260432000</v>
      </c>
      <c r="J64" s="36">
        <v>89704000</v>
      </c>
      <c r="K64" s="36"/>
      <c r="L64" s="36">
        <v>350136000</v>
      </c>
      <c r="M64" s="36">
        <v>350136000</v>
      </c>
      <c r="N64" s="36">
        <v>245095200</v>
      </c>
      <c r="O64" s="110" t="s">
        <v>1499</v>
      </c>
      <c r="P64" s="51" t="s">
        <v>1500</v>
      </c>
      <c r="Q64" s="56" t="s">
        <v>1505</v>
      </c>
      <c r="R64" s="56" t="s">
        <v>1506</v>
      </c>
      <c r="S64" s="51"/>
      <c r="T64" s="51"/>
      <c r="U64" s="63"/>
    </row>
    <row r="65" spans="2:21" ht="20.100000000000001" customHeight="1">
      <c r="B65" s="111">
        <v>2020</v>
      </c>
      <c r="C65" s="73">
        <v>4</v>
      </c>
      <c r="D65" s="73" t="s">
        <v>14</v>
      </c>
      <c r="E65" s="169" t="s">
        <v>649</v>
      </c>
      <c r="F65" s="177" t="s">
        <v>57</v>
      </c>
      <c r="G65" s="73" t="s">
        <v>261</v>
      </c>
      <c r="H65" s="73" t="s">
        <v>80</v>
      </c>
      <c r="I65" s="75">
        <v>316504000</v>
      </c>
      <c r="J65" s="75">
        <v>29771000</v>
      </c>
      <c r="K65" s="75">
        <v>0</v>
      </c>
      <c r="L65" s="75">
        <f>SUM(I65:K65)</f>
        <v>346275000</v>
      </c>
      <c r="M65" s="75">
        <v>276205000</v>
      </c>
      <c r="N65" s="75"/>
      <c r="O65" s="76"/>
      <c r="P65" s="77" t="s">
        <v>650</v>
      </c>
      <c r="Q65" s="73" t="s">
        <v>651</v>
      </c>
      <c r="R65" s="73" t="s">
        <v>652</v>
      </c>
      <c r="S65" s="77" t="s">
        <v>25</v>
      </c>
      <c r="T65" s="77"/>
      <c r="U65" s="179"/>
    </row>
    <row r="66" spans="2:21" ht="20.100000000000001" customHeight="1">
      <c r="B66" s="70">
        <v>2020</v>
      </c>
      <c r="C66" s="56">
        <v>4</v>
      </c>
      <c r="D66" s="56" t="s">
        <v>14</v>
      </c>
      <c r="E66" s="122" t="s">
        <v>1833</v>
      </c>
      <c r="F66" s="124" t="s">
        <v>56</v>
      </c>
      <c r="G66" s="56" t="s">
        <v>43</v>
      </c>
      <c r="H66" s="56" t="s">
        <v>81</v>
      </c>
      <c r="I66" s="125">
        <v>242000000</v>
      </c>
      <c r="J66" s="125">
        <v>89000000</v>
      </c>
      <c r="K66" s="125"/>
      <c r="L66" s="125">
        <v>331000000</v>
      </c>
      <c r="M66" s="125">
        <v>60000000</v>
      </c>
      <c r="N66" s="125">
        <v>100000000</v>
      </c>
      <c r="O66" s="152"/>
      <c r="P66" s="51" t="s">
        <v>1830</v>
      </c>
      <c r="Q66" s="56" t="s">
        <v>1831</v>
      </c>
      <c r="R66" s="56" t="s">
        <v>1832</v>
      </c>
      <c r="S66" s="51" t="s">
        <v>25</v>
      </c>
      <c r="T66" s="51"/>
      <c r="U66" s="63"/>
    </row>
    <row r="67" spans="2:21" ht="20.100000000000001" customHeight="1">
      <c r="B67" s="70">
        <v>2020</v>
      </c>
      <c r="C67" s="56">
        <v>4</v>
      </c>
      <c r="D67" s="56" t="s">
        <v>14</v>
      </c>
      <c r="E67" s="122" t="s">
        <v>1690</v>
      </c>
      <c r="F67" s="124" t="s">
        <v>515</v>
      </c>
      <c r="G67" s="56" t="s">
        <v>17</v>
      </c>
      <c r="H67" s="56" t="s">
        <v>81</v>
      </c>
      <c r="I67" s="36">
        <v>321470000</v>
      </c>
      <c r="J67" s="36"/>
      <c r="K67" s="36"/>
      <c r="L67" s="36">
        <v>321470000</v>
      </c>
      <c r="M67" s="36">
        <v>321470000</v>
      </c>
      <c r="N67" s="36">
        <v>321470000</v>
      </c>
      <c r="O67" s="110"/>
      <c r="P67" s="51" t="s">
        <v>1686</v>
      </c>
      <c r="Q67" s="56" t="s">
        <v>1691</v>
      </c>
      <c r="R67" s="56" t="s">
        <v>1692</v>
      </c>
      <c r="S67" s="51" t="s">
        <v>121</v>
      </c>
      <c r="T67" s="51" t="s">
        <v>1689</v>
      </c>
      <c r="U67" s="63"/>
    </row>
    <row r="68" spans="2:21" ht="20.100000000000001" customHeight="1">
      <c r="B68" s="70">
        <v>2020</v>
      </c>
      <c r="C68" s="56">
        <v>4</v>
      </c>
      <c r="D68" s="56" t="s">
        <v>16</v>
      </c>
      <c r="E68" s="122" t="s">
        <v>732</v>
      </c>
      <c r="F68" s="124" t="s">
        <v>55</v>
      </c>
      <c r="G68" s="56" t="s">
        <v>44</v>
      </c>
      <c r="H68" s="56" t="s">
        <v>80</v>
      </c>
      <c r="I68" s="36">
        <v>312796000</v>
      </c>
      <c r="J68" s="36">
        <v>0</v>
      </c>
      <c r="K68" s="36">
        <v>0</v>
      </c>
      <c r="L68" s="36">
        <v>312796000</v>
      </c>
      <c r="M68" s="36">
        <v>50923000</v>
      </c>
      <c r="N68" s="36">
        <v>206879400</v>
      </c>
      <c r="O68" s="110"/>
      <c r="P68" s="51" t="s">
        <v>724</v>
      </c>
      <c r="Q68" s="56" t="s">
        <v>729</v>
      </c>
      <c r="R68" s="56" t="s">
        <v>730</v>
      </c>
      <c r="S68" s="51" t="s">
        <v>25</v>
      </c>
      <c r="T68" s="51"/>
      <c r="U68" s="63"/>
    </row>
    <row r="69" spans="2:21" ht="20.100000000000001" customHeight="1">
      <c r="B69" s="70">
        <v>2020</v>
      </c>
      <c r="C69" s="56">
        <v>4</v>
      </c>
      <c r="D69" s="56" t="s">
        <v>14</v>
      </c>
      <c r="E69" s="122" t="s">
        <v>1318</v>
      </c>
      <c r="F69" s="124" t="s">
        <v>58</v>
      </c>
      <c r="G69" s="56" t="s">
        <v>17</v>
      </c>
      <c r="H69" s="56" t="s">
        <v>80</v>
      </c>
      <c r="I69" s="136">
        <v>255737000</v>
      </c>
      <c r="J69" s="136">
        <v>41027000</v>
      </c>
      <c r="K69" s="136">
        <v>0</v>
      </c>
      <c r="L69" s="136">
        <v>296764000</v>
      </c>
      <c r="M69" s="136">
        <v>296764000</v>
      </c>
      <c r="N69" s="136">
        <v>207734800</v>
      </c>
      <c r="O69" s="110"/>
      <c r="P69" s="51" t="s">
        <v>1319</v>
      </c>
      <c r="Q69" s="56" t="s">
        <v>1320</v>
      </c>
      <c r="R69" s="56" t="s">
        <v>1321</v>
      </c>
      <c r="S69" s="51" t="s">
        <v>25</v>
      </c>
      <c r="T69" s="51" t="s">
        <v>50</v>
      </c>
      <c r="U69" s="63"/>
    </row>
    <row r="70" spans="2:21" ht="20.100000000000001" customHeight="1">
      <c r="B70" s="70">
        <v>2020</v>
      </c>
      <c r="C70" s="56">
        <v>4</v>
      </c>
      <c r="D70" s="56" t="s">
        <v>14</v>
      </c>
      <c r="E70" s="122" t="s">
        <v>1211</v>
      </c>
      <c r="F70" s="124" t="s">
        <v>58</v>
      </c>
      <c r="G70" s="56" t="s">
        <v>17</v>
      </c>
      <c r="H70" s="56" t="s">
        <v>80</v>
      </c>
      <c r="I70" s="36">
        <v>145451000</v>
      </c>
      <c r="J70" s="36">
        <v>150881000</v>
      </c>
      <c r="K70" s="36">
        <v>0</v>
      </c>
      <c r="L70" s="36">
        <f>I70+J70+K70</f>
        <v>296332000</v>
      </c>
      <c r="M70" s="36">
        <v>145451000</v>
      </c>
      <c r="N70" s="36">
        <v>296332000</v>
      </c>
      <c r="O70" s="110"/>
      <c r="P70" s="51" t="s">
        <v>1208</v>
      </c>
      <c r="Q70" s="56" t="s">
        <v>1212</v>
      </c>
      <c r="R70" s="56" t="s">
        <v>1213</v>
      </c>
      <c r="S70" s="51" t="s">
        <v>25</v>
      </c>
      <c r="T70" s="51"/>
      <c r="U70" s="63"/>
    </row>
    <row r="71" spans="2:21" ht="20.100000000000001" customHeight="1">
      <c r="B71" s="70">
        <v>2020</v>
      </c>
      <c r="C71" s="56">
        <v>4</v>
      </c>
      <c r="D71" s="56" t="s">
        <v>16</v>
      </c>
      <c r="E71" s="122" t="s">
        <v>1552</v>
      </c>
      <c r="F71" s="124" t="s">
        <v>260</v>
      </c>
      <c r="G71" s="56" t="s">
        <v>18</v>
      </c>
      <c r="H71" s="56" t="s">
        <v>81</v>
      </c>
      <c r="I71" s="36">
        <v>281664000</v>
      </c>
      <c r="J71" s="36">
        <v>10290000</v>
      </c>
      <c r="K71" s="36">
        <v>0</v>
      </c>
      <c r="L71" s="36">
        <v>291954000</v>
      </c>
      <c r="M71" s="36"/>
      <c r="N71" s="36">
        <v>84000000</v>
      </c>
      <c r="O71" s="110"/>
      <c r="P71" s="51" t="s">
        <v>1553</v>
      </c>
      <c r="Q71" s="56" t="s">
        <v>1554</v>
      </c>
      <c r="R71" s="56" t="s">
        <v>1555</v>
      </c>
      <c r="S71" s="51" t="s">
        <v>25</v>
      </c>
      <c r="T71" s="51"/>
      <c r="U71" s="63"/>
    </row>
    <row r="72" spans="2:21" ht="20.100000000000001" customHeight="1">
      <c r="B72" s="70">
        <v>2020</v>
      </c>
      <c r="C72" s="56">
        <v>4</v>
      </c>
      <c r="D72" s="56" t="s">
        <v>16</v>
      </c>
      <c r="E72" s="122" t="s">
        <v>1564</v>
      </c>
      <c r="F72" s="124" t="s">
        <v>260</v>
      </c>
      <c r="G72" s="56" t="s">
        <v>261</v>
      </c>
      <c r="H72" s="56" t="s">
        <v>81</v>
      </c>
      <c r="I72" s="36">
        <v>200000000</v>
      </c>
      <c r="J72" s="36">
        <v>81792000</v>
      </c>
      <c r="K72" s="36"/>
      <c r="L72" s="36">
        <v>281792000</v>
      </c>
      <c r="M72" s="36"/>
      <c r="N72" s="36">
        <v>65000000</v>
      </c>
      <c r="O72" s="110"/>
      <c r="P72" s="51" t="s">
        <v>1557</v>
      </c>
      <c r="Q72" s="56" t="s">
        <v>1554</v>
      </c>
      <c r="R72" s="56" t="s">
        <v>1555</v>
      </c>
      <c r="S72" s="51" t="s">
        <v>25</v>
      </c>
      <c r="T72" s="51"/>
      <c r="U72" s="63"/>
    </row>
    <row r="73" spans="2:21" ht="20.100000000000001" customHeight="1">
      <c r="B73" s="70">
        <v>2020</v>
      </c>
      <c r="C73" s="56">
        <v>4</v>
      </c>
      <c r="D73" s="56" t="s">
        <v>14</v>
      </c>
      <c r="E73" s="122" t="s">
        <v>1207</v>
      </c>
      <c r="F73" s="124" t="s">
        <v>58</v>
      </c>
      <c r="G73" s="56" t="s">
        <v>17</v>
      </c>
      <c r="H73" s="56" t="s">
        <v>80</v>
      </c>
      <c r="I73" s="36">
        <v>135115000</v>
      </c>
      <c r="J73" s="36">
        <v>140331000</v>
      </c>
      <c r="K73" s="36">
        <v>0</v>
      </c>
      <c r="L73" s="36">
        <f>I73+J73+K73</f>
        <v>275446000</v>
      </c>
      <c r="M73" s="36">
        <v>135115000</v>
      </c>
      <c r="N73" s="36">
        <v>275446000</v>
      </c>
      <c r="O73" s="110"/>
      <c r="P73" s="51" t="s">
        <v>1208</v>
      </c>
      <c r="Q73" s="56" t="s">
        <v>1209</v>
      </c>
      <c r="R73" s="56" t="s">
        <v>1210</v>
      </c>
      <c r="S73" s="51" t="s">
        <v>25</v>
      </c>
      <c r="T73" s="51"/>
      <c r="U73" s="63"/>
    </row>
    <row r="74" spans="2:21" ht="20.100000000000001" customHeight="1">
      <c r="B74" s="70">
        <v>2020</v>
      </c>
      <c r="C74" s="56">
        <v>4</v>
      </c>
      <c r="D74" s="56" t="s">
        <v>16</v>
      </c>
      <c r="E74" s="122" t="s">
        <v>1561</v>
      </c>
      <c r="F74" s="124" t="s">
        <v>260</v>
      </c>
      <c r="G74" s="56" t="s">
        <v>17</v>
      </c>
      <c r="H74" s="56" t="s">
        <v>81</v>
      </c>
      <c r="I74" s="36">
        <v>240680000</v>
      </c>
      <c r="J74" s="36">
        <v>31420000</v>
      </c>
      <c r="K74" s="36"/>
      <c r="L74" s="36">
        <v>272100000</v>
      </c>
      <c r="M74" s="36"/>
      <c r="N74" s="36"/>
      <c r="O74" s="110"/>
      <c r="P74" s="51" t="s">
        <v>1557</v>
      </c>
      <c r="Q74" s="56" t="s">
        <v>1554</v>
      </c>
      <c r="R74" s="56" t="s">
        <v>1555</v>
      </c>
      <c r="S74" s="51" t="s">
        <v>25</v>
      </c>
      <c r="T74" s="51"/>
      <c r="U74" s="63"/>
    </row>
    <row r="75" spans="2:21" ht="20.100000000000001" customHeight="1">
      <c r="B75" s="70">
        <v>2020</v>
      </c>
      <c r="C75" s="56">
        <v>4</v>
      </c>
      <c r="D75" s="56" t="s">
        <v>14</v>
      </c>
      <c r="E75" s="122" t="s">
        <v>1571</v>
      </c>
      <c r="F75" s="124" t="s">
        <v>260</v>
      </c>
      <c r="G75" s="56" t="s">
        <v>17</v>
      </c>
      <c r="H75" s="56" t="s">
        <v>81</v>
      </c>
      <c r="I75" s="144">
        <v>230000000</v>
      </c>
      <c r="J75" s="144">
        <v>40000000</v>
      </c>
      <c r="K75" s="144">
        <v>0</v>
      </c>
      <c r="L75" s="144">
        <v>270000000</v>
      </c>
      <c r="M75" s="144">
        <v>270000000</v>
      </c>
      <c r="N75" s="144">
        <v>189000000</v>
      </c>
      <c r="O75" s="152"/>
      <c r="P75" s="51" t="s">
        <v>1557</v>
      </c>
      <c r="Q75" s="56" t="s">
        <v>1572</v>
      </c>
      <c r="R75" s="56" t="s">
        <v>1573</v>
      </c>
      <c r="S75" s="51" t="s">
        <v>25</v>
      </c>
      <c r="T75" s="51"/>
      <c r="U75" s="98"/>
    </row>
    <row r="76" spans="2:21" ht="20.100000000000001" customHeight="1">
      <c r="B76" s="70">
        <v>2020</v>
      </c>
      <c r="C76" s="56">
        <v>4</v>
      </c>
      <c r="D76" s="56" t="s">
        <v>14</v>
      </c>
      <c r="E76" s="122" t="s">
        <v>1709</v>
      </c>
      <c r="F76" s="124" t="s">
        <v>515</v>
      </c>
      <c r="G76" s="56" t="s">
        <v>17</v>
      </c>
      <c r="H76" s="56" t="s">
        <v>81</v>
      </c>
      <c r="I76" s="36">
        <v>160000000</v>
      </c>
      <c r="J76" s="36">
        <v>110000000</v>
      </c>
      <c r="K76" s="36"/>
      <c r="L76" s="36">
        <v>270000000</v>
      </c>
      <c r="M76" s="36">
        <v>270000000</v>
      </c>
      <c r="N76" s="36">
        <v>270000000</v>
      </c>
      <c r="O76" s="110"/>
      <c r="P76" s="51" t="s">
        <v>1705</v>
      </c>
      <c r="Q76" s="56" t="s">
        <v>1710</v>
      </c>
      <c r="R76" s="56" t="s">
        <v>1711</v>
      </c>
      <c r="S76" s="51" t="s">
        <v>121</v>
      </c>
      <c r="T76" s="51"/>
      <c r="U76" s="63"/>
    </row>
    <row r="77" spans="2:21" ht="20.100000000000001" customHeight="1">
      <c r="B77" s="70">
        <v>2020</v>
      </c>
      <c r="C77" s="56">
        <v>4</v>
      </c>
      <c r="D77" s="88" t="s">
        <v>14</v>
      </c>
      <c r="E77" s="122" t="s">
        <v>781</v>
      </c>
      <c r="F77" s="124" t="s">
        <v>55</v>
      </c>
      <c r="G77" s="56" t="s">
        <v>17</v>
      </c>
      <c r="H77" s="56" t="s">
        <v>81</v>
      </c>
      <c r="I77" s="36">
        <v>155647000</v>
      </c>
      <c r="J77" s="36">
        <v>94221000</v>
      </c>
      <c r="K77" s="36">
        <v>0</v>
      </c>
      <c r="L77" s="36">
        <v>249868000</v>
      </c>
      <c r="M77" s="36">
        <v>155647000</v>
      </c>
      <c r="N77" s="36">
        <v>0</v>
      </c>
      <c r="O77" s="110"/>
      <c r="P77" s="51" t="s">
        <v>782</v>
      </c>
      <c r="Q77" s="56" t="s">
        <v>783</v>
      </c>
      <c r="R77" s="56" t="s">
        <v>784</v>
      </c>
      <c r="S77" s="51" t="s">
        <v>25</v>
      </c>
      <c r="T77" s="51"/>
      <c r="U77" s="63"/>
    </row>
    <row r="78" spans="2:21" ht="20.100000000000001" customHeight="1">
      <c r="B78" s="70">
        <v>2020</v>
      </c>
      <c r="C78" s="56">
        <v>4</v>
      </c>
      <c r="D78" s="88" t="s">
        <v>14</v>
      </c>
      <c r="E78" s="122" t="s">
        <v>764</v>
      </c>
      <c r="F78" s="124" t="s">
        <v>760</v>
      </c>
      <c r="G78" s="56" t="s">
        <v>43</v>
      </c>
      <c r="H78" s="56" t="s">
        <v>81</v>
      </c>
      <c r="I78" s="36">
        <v>167197000</v>
      </c>
      <c r="J78" s="36">
        <v>50800000</v>
      </c>
      <c r="K78" s="36">
        <v>0</v>
      </c>
      <c r="L78" s="36">
        <v>217997000</v>
      </c>
      <c r="M78" s="36">
        <v>65000000</v>
      </c>
      <c r="N78" s="36">
        <v>196000000</v>
      </c>
      <c r="O78" s="110"/>
      <c r="P78" s="51" t="s">
        <v>761</v>
      </c>
      <c r="Q78" s="56" t="s">
        <v>762</v>
      </c>
      <c r="R78" s="56" t="s">
        <v>763</v>
      </c>
      <c r="S78" s="51" t="s">
        <v>25</v>
      </c>
      <c r="T78" s="51"/>
      <c r="U78" s="63"/>
    </row>
    <row r="79" spans="2:21" ht="20.100000000000001" customHeight="1">
      <c r="B79" s="70">
        <v>2020</v>
      </c>
      <c r="C79" s="56">
        <v>4</v>
      </c>
      <c r="D79" s="56" t="s">
        <v>16</v>
      </c>
      <c r="E79" s="122" t="s">
        <v>1003</v>
      </c>
      <c r="F79" s="124" t="s">
        <v>937</v>
      </c>
      <c r="G79" s="56" t="s">
        <v>43</v>
      </c>
      <c r="H79" s="56" t="s">
        <v>80</v>
      </c>
      <c r="I79" s="125">
        <v>72875000</v>
      </c>
      <c r="J79" s="125">
        <v>136237000</v>
      </c>
      <c r="K79" s="125"/>
      <c r="L79" s="125">
        <f>SUM(I79:K79)</f>
        <v>209112000</v>
      </c>
      <c r="M79" s="125">
        <f>L79</f>
        <v>209112000</v>
      </c>
      <c r="N79" s="125">
        <f>M79</f>
        <v>209112000</v>
      </c>
      <c r="O79" s="152"/>
      <c r="P79" s="51" t="s">
        <v>1004</v>
      </c>
      <c r="Q79" s="56" t="s">
        <v>1005</v>
      </c>
      <c r="R79" s="56" t="s">
        <v>1006</v>
      </c>
      <c r="S79" s="51" t="s">
        <v>25</v>
      </c>
      <c r="T79" s="51"/>
      <c r="U79" s="63"/>
    </row>
    <row r="80" spans="2:21" ht="20.100000000000001" customHeight="1">
      <c r="B80" s="70">
        <v>2020</v>
      </c>
      <c r="C80" s="56">
        <v>4</v>
      </c>
      <c r="D80" s="56" t="s">
        <v>14</v>
      </c>
      <c r="E80" s="122" t="s">
        <v>1203</v>
      </c>
      <c r="F80" s="124" t="s">
        <v>58</v>
      </c>
      <c r="G80" s="56" t="s">
        <v>17</v>
      </c>
      <c r="H80" s="56" t="s">
        <v>80</v>
      </c>
      <c r="I80" s="42">
        <v>202730000</v>
      </c>
      <c r="J80" s="42">
        <v>0</v>
      </c>
      <c r="K80" s="42">
        <v>0</v>
      </c>
      <c r="L80" s="42">
        <v>202730000</v>
      </c>
      <c r="M80" s="42">
        <v>202730000</v>
      </c>
      <c r="N80" s="42">
        <v>202730000</v>
      </c>
      <c r="O80" s="110"/>
      <c r="P80" s="51" t="s">
        <v>1204</v>
      </c>
      <c r="Q80" s="56" t="s">
        <v>1205</v>
      </c>
      <c r="R80" s="56" t="s">
        <v>1206</v>
      </c>
      <c r="S80" s="51" t="s">
        <v>25</v>
      </c>
      <c r="T80" s="51"/>
      <c r="U80" s="63"/>
    </row>
    <row r="81" spans="2:21" ht="20.100000000000001" customHeight="1">
      <c r="B81" s="70">
        <v>2020</v>
      </c>
      <c r="C81" s="56">
        <v>4</v>
      </c>
      <c r="D81" s="56" t="s">
        <v>14</v>
      </c>
      <c r="E81" s="122" t="s">
        <v>747</v>
      </c>
      <c r="F81" s="124" t="s">
        <v>55</v>
      </c>
      <c r="G81" s="56" t="s">
        <v>17</v>
      </c>
      <c r="H81" s="56" t="s">
        <v>81</v>
      </c>
      <c r="I81" s="36">
        <v>129635000</v>
      </c>
      <c r="J81" s="36">
        <v>48630000</v>
      </c>
      <c r="K81" s="36">
        <v>21735000</v>
      </c>
      <c r="L81" s="36">
        <v>200000000</v>
      </c>
      <c r="M81" s="36"/>
      <c r="N81" s="36"/>
      <c r="O81" s="110"/>
      <c r="P81" s="51" t="s">
        <v>744</v>
      </c>
      <c r="Q81" s="56" t="s">
        <v>745</v>
      </c>
      <c r="R81" s="56" t="s">
        <v>746</v>
      </c>
      <c r="S81" s="51" t="s">
        <v>25</v>
      </c>
      <c r="T81" s="51"/>
      <c r="U81" s="63"/>
    </row>
    <row r="82" spans="2:21" ht="20.100000000000001" customHeight="1">
      <c r="B82" s="70">
        <v>2020</v>
      </c>
      <c r="C82" s="56">
        <v>4</v>
      </c>
      <c r="D82" s="56" t="s">
        <v>14</v>
      </c>
      <c r="E82" s="122" t="s">
        <v>954</v>
      </c>
      <c r="F82" s="124" t="s">
        <v>937</v>
      </c>
      <c r="G82" s="56" t="s">
        <v>43</v>
      </c>
      <c r="H82" s="56" t="s">
        <v>80</v>
      </c>
      <c r="I82" s="125">
        <v>150000000</v>
      </c>
      <c r="J82" s="125">
        <v>50000000</v>
      </c>
      <c r="K82" s="125" t="s">
        <v>955</v>
      </c>
      <c r="L82" s="125">
        <v>200000000</v>
      </c>
      <c r="M82" s="125">
        <v>10000000</v>
      </c>
      <c r="N82" s="125">
        <v>7000000</v>
      </c>
      <c r="O82" s="152" t="s">
        <v>956</v>
      </c>
      <c r="P82" s="51" t="s">
        <v>949</v>
      </c>
      <c r="Q82" s="56" t="s">
        <v>957</v>
      </c>
      <c r="R82" s="56" t="s">
        <v>958</v>
      </c>
      <c r="S82" s="56" t="s">
        <v>25</v>
      </c>
      <c r="T82" s="51"/>
      <c r="U82" s="63"/>
    </row>
    <row r="83" spans="2:21" ht="20.100000000000001" customHeight="1">
      <c r="B83" s="70">
        <v>2020</v>
      </c>
      <c r="C83" s="56">
        <v>4</v>
      </c>
      <c r="D83" s="56" t="s">
        <v>16</v>
      </c>
      <c r="E83" s="122" t="s">
        <v>1010</v>
      </c>
      <c r="F83" s="124" t="s">
        <v>937</v>
      </c>
      <c r="G83" s="56" t="s">
        <v>43</v>
      </c>
      <c r="H83" s="56" t="s">
        <v>80</v>
      </c>
      <c r="I83" s="125">
        <v>42801000</v>
      </c>
      <c r="J83" s="125">
        <v>156968000</v>
      </c>
      <c r="K83" s="125"/>
      <c r="L83" s="125">
        <f>SUM(I83:K83)</f>
        <v>199769000</v>
      </c>
      <c r="M83" s="125">
        <f>L83</f>
        <v>199769000</v>
      </c>
      <c r="N83" s="125">
        <f>M83</f>
        <v>199769000</v>
      </c>
      <c r="O83" s="152"/>
      <c r="P83" s="51" t="s">
        <v>1004</v>
      </c>
      <c r="Q83" s="56" t="s">
        <v>1011</v>
      </c>
      <c r="R83" s="56" t="s">
        <v>1012</v>
      </c>
      <c r="S83" s="51" t="s">
        <v>25</v>
      </c>
      <c r="T83" s="51"/>
      <c r="U83" s="63"/>
    </row>
    <row r="84" spans="2:21" ht="20.100000000000001" customHeight="1">
      <c r="B84" s="70">
        <v>2020</v>
      </c>
      <c r="C84" s="56">
        <v>4</v>
      </c>
      <c r="D84" s="56" t="s">
        <v>14</v>
      </c>
      <c r="E84" s="122" t="s">
        <v>1249</v>
      </c>
      <c r="F84" s="124" t="s">
        <v>58</v>
      </c>
      <c r="G84" s="56" t="s">
        <v>17</v>
      </c>
      <c r="H84" s="56" t="s">
        <v>80</v>
      </c>
      <c r="I84" s="36">
        <v>102333000</v>
      </c>
      <c r="J84" s="36">
        <v>97115000</v>
      </c>
      <c r="K84" s="36"/>
      <c r="L84" s="36">
        <f>SUM(I84:K84)</f>
        <v>199448000</v>
      </c>
      <c r="M84" s="36">
        <f>I84</f>
        <v>102333000</v>
      </c>
      <c r="N84" s="36">
        <f>L84</f>
        <v>199448000</v>
      </c>
      <c r="O84" s="110"/>
      <c r="P84" s="51" t="s">
        <v>1233</v>
      </c>
      <c r="Q84" s="56" t="s">
        <v>1247</v>
      </c>
      <c r="R84" s="56" t="s">
        <v>1250</v>
      </c>
      <c r="S84" s="51" t="s">
        <v>25</v>
      </c>
      <c r="T84" s="51"/>
      <c r="U84" s="63"/>
    </row>
    <row r="85" spans="2:21" ht="20.100000000000001" customHeight="1">
      <c r="B85" s="70">
        <v>2020</v>
      </c>
      <c r="C85" s="56">
        <v>4</v>
      </c>
      <c r="D85" s="56" t="s">
        <v>14</v>
      </c>
      <c r="E85" s="122" t="s">
        <v>1214</v>
      </c>
      <c r="F85" s="124" t="s">
        <v>58</v>
      </c>
      <c r="G85" s="56" t="s">
        <v>17</v>
      </c>
      <c r="H85" s="56" t="s">
        <v>80</v>
      </c>
      <c r="I85" s="36">
        <v>97501000</v>
      </c>
      <c r="J85" s="36">
        <v>101267000</v>
      </c>
      <c r="K85" s="36">
        <v>0</v>
      </c>
      <c r="L85" s="36">
        <f>I85+J85+K85</f>
        <v>198768000</v>
      </c>
      <c r="M85" s="36">
        <v>97501000</v>
      </c>
      <c r="N85" s="36">
        <v>198768000</v>
      </c>
      <c r="O85" s="110"/>
      <c r="P85" s="51" t="s">
        <v>1208</v>
      </c>
      <c r="Q85" s="56" t="s">
        <v>1215</v>
      </c>
      <c r="R85" s="56" t="s">
        <v>1216</v>
      </c>
      <c r="S85" s="51" t="s">
        <v>25</v>
      </c>
      <c r="T85" s="51"/>
      <c r="U85" s="63"/>
    </row>
    <row r="86" spans="2:21" ht="20.100000000000001" customHeight="1">
      <c r="B86" s="113">
        <v>2020</v>
      </c>
      <c r="C86" s="82">
        <v>4</v>
      </c>
      <c r="D86" s="82" t="s">
        <v>14</v>
      </c>
      <c r="E86" s="171" t="s">
        <v>658</v>
      </c>
      <c r="F86" s="178" t="s">
        <v>57</v>
      </c>
      <c r="G86" s="82" t="s">
        <v>43</v>
      </c>
      <c r="H86" s="82" t="s">
        <v>80</v>
      </c>
      <c r="I86" s="115">
        <v>34980000</v>
      </c>
      <c r="J86" s="115">
        <v>151290000</v>
      </c>
      <c r="K86" s="115"/>
      <c r="L86" s="115">
        <v>186270000</v>
      </c>
      <c r="M86" s="115">
        <v>5000000</v>
      </c>
      <c r="N86" s="115"/>
      <c r="O86" s="116"/>
      <c r="P86" s="81" t="s">
        <v>659</v>
      </c>
      <c r="Q86" s="82" t="s">
        <v>660</v>
      </c>
      <c r="R86" s="82" t="s">
        <v>661</v>
      </c>
      <c r="S86" s="81" t="s">
        <v>25</v>
      </c>
      <c r="T86" s="81"/>
      <c r="U86" s="180"/>
    </row>
    <row r="87" spans="2:21" ht="20.100000000000001" customHeight="1">
      <c r="B87" s="70">
        <v>2020</v>
      </c>
      <c r="C87" s="56">
        <v>4</v>
      </c>
      <c r="D87" s="56" t="s">
        <v>14</v>
      </c>
      <c r="E87" s="122" t="s">
        <v>1217</v>
      </c>
      <c r="F87" s="124" t="s">
        <v>58</v>
      </c>
      <c r="G87" s="56" t="s">
        <v>17</v>
      </c>
      <c r="H87" s="56" t="s">
        <v>80</v>
      </c>
      <c r="I87" s="36">
        <v>89144000</v>
      </c>
      <c r="J87" s="36">
        <v>92656000</v>
      </c>
      <c r="K87" s="36">
        <v>0</v>
      </c>
      <c r="L87" s="36">
        <f>I87+J87+K87</f>
        <v>181800000</v>
      </c>
      <c r="M87" s="36">
        <v>89144000</v>
      </c>
      <c r="N87" s="36">
        <v>181800000</v>
      </c>
      <c r="O87" s="110"/>
      <c r="P87" s="51" t="s">
        <v>1208</v>
      </c>
      <c r="Q87" s="56" t="s">
        <v>1218</v>
      </c>
      <c r="R87" s="56" t="s">
        <v>1216</v>
      </c>
      <c r="S87" s="51" t="s">
        <v>25</v>
      </c>
      <c r="T87" s="51"/>
      <c r="U87" s="63" t="s">
        <v>105</v>
      </c>
    </row>
    <row r="88" spans="2:21" ht="20.100000000000001" customHeight="1">
      <c r="B88" s="70">
        <v>2020</v>
      </c>
      <c r="C88" s="56">
        <v>4</v>
      </c>
      <c r="D88" s="56" t="s">
        <v>14</v>
      </c>
      <c r="E88" s="122" t="s">
        <v>796</v>
      </c>
      <c r="F88" s="124" t="s">
        <v>55</v>
      </c>
      <c r="G88" s="56" t="s">
        <v>17</v>
      </c>
      <c r="H88" s="56" t="s">
        <v>81</v>
      </c>
      <c r="I88" s="36">
        <v>72910000</v>
      </c>
      <c r="J88" s="36">
        <v>92111000</v>
      </c>
      <c r="K88" s="36">
        <v>0</v>
      </c>
      <c r="L88" s="36">
        <v>165021000</v>
      </c>
      <c r="M88" s="36">
        <v>165021000</v>
      </c>
      <c r="N88" s="36">
        <v>165021000</v>
      </c>
      <c r="O88" s="110"/>
      <c r="P88" s="51" t="s">
        <v>789</v>
      </c>
      <c r="Q88" s="56" t="s">
        <v>797</v>
      </c>
      <c r="R88" s="56" t="s">
        <v>798</v>
      </c>
      <c r="S88" s="51" t="s">
        <v>25</v>
      </c>
      <c r="T88" s="51"/>
      <c r="U88" s="63"/>
    </row>
    <row r="89" spans="2:21" ht="20.100000000000001" customHeight="1">
      <c r="B89" s="70">
        <v>2020</v>
      </c>
      <c r="C89" s="56">
        <v>4</v>
      </c>
      <c r="D89" s="56" t="s">
        <v>14</v>
      </c>
      <c r="E89" s="122" t="s">
        <v>1025</v>
      </c>
      <c r="F89" s="124" t="s">
        <v>937</v>
      </c>
      <c r="G89" s="56" t="s">
        <v>43</v>
      </c>
      <c r="H89" s="56" t="s">
        <v>80</v>
      </c>
      <c r="I89" s="125">
        <v>163110000</v>
      </c>
      <c r="J89" s="125"/>
      <c r="K89" s="125">
        <v>0</v>
      </c>
      <c r="L89" s="125">
        <f>SUM(I89:K89)</f>
        <v>163110000</v>
      </c>
      <c r="M89" s="125">
        <f>I89*0.5</f>
        <v>81555000</v>
      </c>
      <c r="N89" s="125">
        <f>INT(I89*0.7)</f>
        <v>114177000</v>
      </c>
      <c r="O89" s="152"/>
      <c r="P89" s="51" t="s">
        <v>1014</v>
      </c>
      <c r="Q89" s="56" t="s">
        <v>1015</v>
      </c>
      <c r="R89" s="56" t="s">
        <v>1016</v>
      </c>
      <c r="S89" s="51" t="s">
        <v>25</v>
      </c>
      <c r="T89" s="51"/>
      <c r="U89" s="63"/>
    </row>
    <row r="90" spans="2:21" ht="20.100000000000001" customHeight="1">
      <c r="B90" s="70">
        <v>2020</v>
      </c>
      <c r="C90" s="56">
        <v>4</v>
      </c>
      <c r="D90" s="56" t="s">
        <v>14</v>
      </c>
      <c r="E90" s="122" t="s">
        <v>1227</v>
      </c>
      <c r="F90" s="124" t="s">
        <v>58</v>
      </c>
      <c r="G90" s="56" t="s">
        <v>43</v>
      </c>
      <c r="H90" s="56" t="s">
        <v>80</v>
      </c>
      <c r="I90" s="36">
        <v>157902000</v>
      </c>
      <c r="J90" s="36">
        <v>0</v>
      </c>
      <c r="K90" s="36">
        <v>0</v>
      </c>
      <c r="L90" s="36">
        <v>157902000</v>
      </c>
      <c r="M90" s="36">
        <v>157902000</v>
      </c>
      <c r="N90" s="36">
        <v>157902000</v>
      </c>
      <c r="O90" s="110"/>
      <c r="P90" s="51" t="s">
        <v>1224</v>
      </c>
      <c r="Q90" s="56" t="s">
        <v>1225</v>
      </c>
      <c r="R90" s="56" t="s">
        <v>1226</v>
      </c>
      <c r="S90" s="51" t="s">
        <v>25</v>
      </c>
      <c r="T90" s="51"/>
      <c r="U90" s="63"/>
    </row>
    <row r="91" spans="2:21" ht="20.100000000000001" customHeight="1">
      <c r="B91" s="70">
        <v>2020</v>
      </c>
      <c r="C91" s="56">
        <v>4</v>
      </c>
      <c r="D91" s="56" t="s">
        <v>14</v>
      </c>
      <c r="E91" s="122" t="s">
        <v>1948</v>
      </c>
      <c r="F91" s="124" t="s">
        <v>59</v>
      </c>
      <c r="G91" s="56" t="s">
        <v>45</v>
      </c>
      <c r="H91" s="56" t="s">
        <v>80</v>
      </c>
      <c r="I91" s="125">
        <v>145000000</v>
      </c>
      <c r="J91" s="130" t="s">
        <v>346</v>
      </c>
      <c r="K91" s="130" t="s">
        <v>346</v>
      </c>
      <c r="L91" s="125">
        <v>145000000</v>
      </c>
      <c r="M91" s="125">
        <v>73000000</v>
      </c>
      <c r="N91" s="125">
        <v>73000000</v>
      </c>
      <c r="O91" s="152"/>
      <c r="P91" s="51" t="s">
        <v>1940</v>
      </c>
      <c r="Q91" s="56" t="s">
        <v>1941</v>
      </c>
      <c r="R91" s="56" t="s">
        <v>1942</v>
      </c>
      <c r="S91" s="51" t="s">
        <v>25</v>
      </c>
      <c r="T91" s="51"/>
      <c r="U91" s="63"/>
    </row>
    <row r="92" spans="2:21" ht="20.100000000000001" customHeight="1">
      <c r="B92" s="106">
        <v>2020</v>
      </c>
      <c r="C92" s="88">
        <v>4</v>
      </c>
      <c r="D92" s="88" t="s">
        <v>167</v>
      </c>
      <c r="E92" s="170" t="s">
        <v>609</v>
      </c>
      <c r="F92" s="153" t="s">
        <v>610</v>
      </c>
      <c r="G92" s="88" t="s">
        <v>310</v>
      </c>
      <c r="H92" s="88" t="s">
        <v>94</v>
      </c>
      <c r="I92" s="108">
        <v>128643000</v>
      </c>
      <c r="J92" s="108">
        <v>0</v>
      </c>
      <c r="K92" s="108">
        <v>0</v>
      </c>
      <c r="L92" s="108">
        <f>SUM(I92:K92)</f>
        <v>128643000</v>
      </c>
      <c r="M92" s="108">
        <f>L92</f>
        <v>128643000</v>
      </c>
      <c r="N92" s="108">
        <f>M92*0.2</f>
        <v>25728600</v>
      </c>
      <c r="O92" s="109"/>
      <c r="P92" s="83" t="s">
        <v>611</v>
      </c>
      <c r="Q92" s="88" t="s">
        <v>612</v>
      </c>
      <c r="R92" s="88" t="s">
        <v>613</v>
      </c>
      <c r="S92" s="83" t="s">
        <v>121</v>
      </c>
      <c r="T92" s="83"/>
      <c r="U92" s="127"/>
    </row>
    <row r="93" spans="2:21" ht="20.100000000000001" customHeight="1">
      <c r="B93" s="70">
        <v>2020</v>
      </c>
      <c r="C93" s="56">
        <v>4</v>
      </c>
      <c r="D93" s="56" t="s">
        <v>14</v>
      </c>
      <c r="E93" s="122" t="s">
        <v>743</v>
      </c>
      <c r="F93" s="124" t="s">
        <v>55</v>
      </c>
      <c r="G93" s="56" t="s">
        <v>17</v>
      </c>
      <c r="H93" s="56" t="s">
        <v>81</v>
      </c>
      <c r="I93" s="36">
        <v>44208000</v>
      </c>
      <c r="J93" s="36">
        <v>52480000</v>
      </c>
      <c r="K93" s="36">
        <v>23312000</v>
      </c>
      <c r="L93" s="36">
        <v>120000000</v>
      </c>
      <c r="M93" s="36"/>
      <c r="N93" s="36"/>
      <c r="O93" s="110"/>
      <c r="P93" s="51" t="s">
        <v>744</v>
      </c>
      <c r="Q93" s="56" t="s">
        <v>745</v>
      </c>
      <c r="R93" s="56" t="s">
        <v>746</v>
      </c>
      <c r="S93" s="51" t="s">
        <v>25</v>
      </c>
      <c r="T93" s="51"/>
      <c r="U93" s="63"/>
    </row>
    <row r="94" spans="2:21" ht="20.100000000000001" customHeight="1">
      <c r="B94" s="70">
        <v>2020</v>
      </c>
      <c r="C94" s="56">
        <v>4</v>
      </c>
      <c r="D94" s="56" t="s">
        <v>14</v>
      </c>
      <c r="E94" s="122" t="s">
        <v>757</v>
      </c>
      <c r="F94" s="124" t="s">
        <v>55</v>
      </c>
      <c r="G94" s="56" t="s">
        <v>17</v>
      </c>
      <c r="H94" s="56" t="s">
        <v>80</v>
      </c>
      <c r="I94" s="36">
        <v>64785000</v>
      </c>
      <c r="J94" s="36">
        <v>49577000</v>
      </c>
      <c r="K94" s="36"/>
      <c r="L94" s="36">
        <v>114362000</v>
      </c>
      <c r="M94" s="36"/>
      <c r="N94" s="36"/>
      <c r="O94" s="110"/>
      <c r="P94" s="51" t="s">
        <v>749</v>
      </c>
      <c r="Q94" s="56" t="s">
        <v>750</v>
      </c>
      <c r="R94" s="56" t="s">
        <v>751</v>
      </c>
      <c r="S94" s="51" t="s">
        <v>25</v>
      </c>
      <c r="T94" s="51"/>
      <c r="U94" s="63" t="s">
        <v>758</v>
      </c>
    </row>
    <row r="95" spans="2:21" ht="20.100000000000001" customHeight="1">
      <c r="B95" s="70">
        <v>2020</v>
      </c>
      <c r="C95" s="56">
        <v>4</v>
      </c>
      <c r="D95" s="56" t="s">
        <v>14</v>
      </c>
      <c r="E95" s="122" t="s">
        <v>630</v>
      </c>
      <c r="F95" s="124" t="s">
        <v>57</v>
      </c>
      <c r="G95" s="56" t="s">
        <v>626</v>
      </c>
      <c r="H95" s="56" t="s">
        <v>80</v>
      </c>
      <c r="I95" s="36">
        <v>105000000</v>
      </c>
      <c r="J95" s="36"/>
      <c r="K95" s="36"/>
      <c r="L95" s="36">
        <v>105000000</v>
      </c>
      <c r="M95" s="36"/>
      <c r="N95" s="36"/>
      <c r="O95" s="110"/>
      <c r="P95" s="51" t="s">
        <v>627</v>
      </c>
      <c r="Q95" s="56" t="s">
        <v>631</v>
      </c>
      <c r="R95" s="56" t="s">
        <v>632</v>
      </c>
      <c r="S95" s="51" t="s">
        <v>25</v>
      </c>
      <c r="T95" s="51"/>
      <c r="U95" s="63"/>
    </row>
    <row r="96" spans="2:21" ht="20.100000000000001" customHeight="1">
      <c r="B96" s="70">
        <v>2020</v>
      </c>
      <c r="C96" s="56">
        <v>4</v>
      </c>
      <c r="D96" s="56" t="s">
        <v>14</v>
      </c>
      <c r="E96" s="122" t="s">
        <v>630</v>
      </c>
      <c r="F96" s="124" t="s">
        <v>57</v>
      </c>
      <c r="G96" s="56" t="s">
        <v>626</v>
      </c>
      <c r="H96" s="56" t="s">
        <v>80</v>
      </c>
      <c r="I96" s="36">
        <v>105000000</v>
      </c>
      <c r="J96" s="36"/>
      <c r="K96" s="36"/>
      <c r="L96" s="36">
        <v>105000000</v>
      </c>
      <c r="M96" s="36"/>
      <c r="N96" s="36"/>
      <c r="O96" s="110"/>
      <c r="P96" s="51" t="s">
        <v>627</v>
      </c>
      <c r="Q96" s="56" t="s">
        <v>631</v>
      </c>
      <c r="R96" s="56" t="s">
        <v>632</v>
      </c>
      <c r="S96" s="51" t="s">
        <v>25</v>
      </c>
      <c r="T96" s="51"/>
      <c r="U96" s="63"/>
    </row>
    <row r="97" spans="2:21" ht="20.100000000000001" customHeight="1">
      <c r="B97" s="111">
        <v>2020</v>
      </c>
      <c r="C97" s="73">
        <v>4</v>
      </c>
      <c r="D97" s="73" t="s">
        <v>14</v>
      </c>
      <c r="E97" s="169" t="s">
        <v>309</v>
      </c>
      <c r="F97" s="177" t="s">
        <v>260</v>
      </c>
      <c r="G97" s="73" t="s">
        <v>310</v>
      </c>
      <c r="H97" s="73" t="s">
        <v>94</v>
      </c>
      <c r="I97" s="75">
        <v>100000000</v>
      </c>
      <c r="J97" s="75"/>
      <c r="K97" s="75"/>
      <c r="L97" s="75">
        <v>100000000</v>
      </c>
      <c r="M97" s="75"/>
      <c r="N97" s="75"/>
      <c r="O97" s="76"/>
      <c r="P97" s="77" t="s">
        <v>291</v>
      </c>
      <c r="Q97" s="73" t="s">
        <v>311</v>
      </c>
      <c r="R97" s="73" t="s">
        <v>312</v>
      </c>
      <c r="S97" s="77" t="s">
        <v>25</v>
      </c>
      <c r="T97" s="77"/>
      <c r="U97" s="179"/>
    </row>
    <row r="98" spans="2:21" ht="20.100000000000001" customHeight="1">
      <c r="B98" s="70">
        <v>2020</v>
      </c>
      <c r="C98" s="56">
        <v>4</v>
      </c>
      <c r="D98" s="56" t="s">
        <v>167</v>
      </c>
      <c r="E98" s="122" t="s">
        <v>1252</v>
      </c>
      <c r="F98" s="124" t="s">
        <v>58</v>
      </c>
      <c r="G98" s="56" t="s">
        <v>17</v>
      </c>
      <c r="H98" s="56" t="s">
        <v>82</v>
      </c>
      <c r="I98" s="36">
        <v>87676000</v>
      </c>
      <c r="J98" s="36">
        <v>4028000</v>
      </c>
      <c r="K98" s="36">
        <v>8296000</v>
      </c>
      <c r="L98" s="36">
        <f>SUM(I98:K98)</f>
        <v>100000000</v>
      </c>
      <c r="M98" s="36">
        <v>87676000</v>
      </c>
      <c r="N98" s="36">
        <v>100000000</v>
      </c>
      <c r="O98" s="110"/>
      <c r="P98" s="51" t="s">
        <v>1253</v>
      </c>
      <c r="Q98" s="56" t="s">
        <v>1254</v>
      </c>
      <c r="R98" s="56" t="s">
        <v>1255</v>
      </c>
      <c r="S98" s="51" t="s">
        <v>25</v>
      </c>
      <c r="T98" s="51"/>
      <c r="U98" s="63" t="s">
        <v>105</v>
      </c>
    </row>
    <row r="99" spans="2:21" ht="20.100000000000001" customHeight="1">
      <c r="B99" s="70">
        <v>2020</v>
      </c>
      <c r="C99" s="56">
        <v>4</v>
      </c>
      <c r="D99" s="56" t="s">
        <v>14</v>
      </c>
      <c r="E99" s="122" t="s">
        <v>1679</v>
      </c>
      <c r="F99" s="124" t="s">
        <v>515</v>
      </c>
      <c r="G99" s="56" t="s">
        <v>17</v>
      </c>
      <c r="H99" s="56" t="s">
        <v>80</v>
      </c>
      <c r="I99" s="36">
        <v>60000000</v>
      </c>
      <c r="J99" s="36">
        <v>40000000</v>
      </c>
      <c r="K99" s="36"/>
      <c r="L99" s="36">
        <v>100000000</v>
      </c>
      <c r="M99" s="36">
        <v>100000000</v>
      </c>
      <c r="N99" s="36"/>
      <c r="O99" s="110"/>
      <c r="P99" s="51" t="s">
        <v>1673</v>
      </c>
      <c r="Q99" s="56" t="s">
        <v>1674</v>
      </c>
      <c r="R99" s="56" t="s">
        <v>1675</v>
      </c>
      <c r="S99" s="51" t="s">
        <v>121</v>
      </c>
      <c r="T99" s="51"/>
      <c r="U99" s="63"/>
    </row>
    <row r="100" spans="2:21" ht="20.100000000000001" customHeight="1">
      <c r="B100" s="70">
        <v>2020</v>
      </c>
      <c r="C100" s="56">
        <v>4</v>
      </c>
      <c r="D100" s="56" t="s">
        <v>14</v>
      </c>
      <c r="E100" s="122" t="s">
        <v>1251</v>
      </c>
      <c r="F100" s="124" t="s">
        <v>58</v>
      </c>
      <c r="G100" s="56" t="s">
        <v>17</v>
      </c>
      <c r="H100" s="56" t="s">
        <v>80</v>
      </c>
      <c r="I100" s="36">
        <v>50281000</v>
      </c>
      <c r="J100" s="36">
        <v>44344000</v>
      </c>
      <c r="K100" s="36"/>
      <c r="L100" s="36">
        <f>SUM(I100:K100)</f>
        <v>94625000</v>
      </c>
      <c r="M100" s="36">
        <f>I100</f>
        <v>50281000</v>
      </c>
      <c r="N100" s="36">
        <f>L100</f>
        <v>94625000</v>
      </c>
      <c r="O100" s="110"/>
      <c r="P100" s="51" t="s">
        <v>1233</v>
      </c>
      <c r="Q100" s="56" t="s">
        <v>1247</v>
      </c>
      <c r="R100" s="56" t="s">
        <v>1250</v>
      </c>
      <c r="S100" s="51" t="s">
        <v>25</v>
      </c>
      <c r="T100" s="51"/>
      <c r="U100" s="63"/>
    </row>
    <row r="101" spans="2:21" ht="20.100000000000001" customHeight="1">
      <c r="B101" s="70">
        <v>2020</v>
      </c>
      <c r="C101" s="56">
        <v>4</v>
      </c>
      <c r="D101" s="56" t="s">
        <v>14</v>
      </c>
      <c r="E101" s="122" t="s">
        <v>2556</v>
      </c>
      <c r="F101" s="182" t="s">
        <v>2446</v>
      </c>
      <c r="G101" s="56" t="s">
        <v>310</v>
      </c>
      <c r="H101" s="56" t="s">
        <v>81</v>
      </c>
      <c r="I101" s="150">
        <v>92661000</v>
      </c>
      <c r="J101" s="150">
        <v>0</v>
      </c>
      <c r="K101" s="150">
        <v>0</v>
      </c>
      <c r="L101" s="150">
        <f>I101+J101+K101</f>
        <v>92661000</v>
      </c>
      <c r="M101" s="150">
        <v>92661000</v>
      </c>
      <c r="N101" s="150">
        <v>0</v>
      </c>
      <c r="O101" s="152"/>
      <c r="P101" s="51" t="s">
        <v>2527</v>
      </c>
      <c r="Q101" s="56" t="s">
        <v>2557</v>
      </c>
      <c r="R101" s="56" t="s">
        <v>2558</v>
      </c>
      <c r="S101" s="51" t="s">
        <v>25</v>
      </c>
      <c r="T101" s="51"/>
      <c r="U101" s="63"/>
    </row>
    <row r="102" spans="2:21" ht="20.100000000000001" customHeight="1">
      <c r="B102" s="70">
        <v>2020</v>
      </c>
      <c r="C102" s="56">
        <v>4</v>
      </c>
      <c r="D102" s="56" t="s">
        <v>14</v>
      </c>
      <c r="E102" s="122" t="s">
        <v>642</v>
      </c>
      <c r="F102" s="124" t="s">
        <v>57</v>
      </c>
      <c r="G102" s="56" t="s">
        <v>44</v>
      </c>
      <c r="H102" s="56" t="s">
        <v>80</v>
      </c>
      <c r="I102" s="36">
        <v>64678000</v>
      </c>
      <c r="J102" s="36">
        <v>14928000</v>
      </c>
      <c r="K102" s="36"/>
      <c r="L102" s="36">
        <v>79606000</v>
      </c>
      <c r="M102" s="36">
        <v>79606000</v>
      </c>
      <c r="N102" s="36"/>
      <c r="O102" s="110"/>
      <c r="P102" s="51" t="s">
        <v>638</v>
      </c>
      <c r="Q102" s="56" t="s">
        <v>639</v>
      </c>
      <c r="R102" s="56" t="s">
        <v>643</v>
      </c>
      <c r="S102" s="51" t="s">
        <v>25</v>
      </c>
      <c r="T102" s="51"/>
      <c r="U102" s="63"/>
    </row>
    <row r="103" spans="2:21" ht="20.100000000000001" customHeight="1">
      <c r="B103" s="70">
        <v>2020</v>
      </c>
      <c r="C103" s="56">
        <v>4</v>
      </c>
      <c r="D103" s="56" t="s">
        <v>14</v>
      </c>
      <c r="E103" s="122" t="s">
        <v>954</v>
      </c>
      <c r="F103" s="124" t="s">
        <v>937</v>
      </c>
      <c r="G103" s="56" t="s">
        <v>44</v>
      </c>
      <c r="H103" s="56" t="s">
        <v>80</v>
      </c>
      <c r="I103" s="125">
        <v>50000000</v>
      </c>
      <c r="J103" s="125">
        <v>20000000</v>
      </c>
      <c r="K103" s="125" t="s">
        <v>955</v>
      </c>
      <c r="L103" s="125">
        <v>70000000</v>
      </c>
      <c r="M103" s="125">
        <v>5000000</v>
      </c>
      <c r="N103" s="125">
        <v>3500000</v>
      </c>
      <c r="O103" s="152" t="s">
        <v>956</v>
      </c>
      <c r="P103" s="51" t="s">
        <v>949</v>
      </c>
      <c r="Q103" s="56" t="s">
        <v>957</v>
      </c>
      <c r="R103" s="56" t="s">
        <v>958</v>
      </c>
      <c r="S103" s="56" t="s">
        <v>25</v>
      </c>
      <c r="T103" s="51"/>
      <c r="U103" s="63"/>
    </row>
    <row r="104" spans="2:21" ht="20.100000000000001" customHeight="1">
      <c r="B104" s="70">
        <v>2020</v>
      </c>
      <c r="C104" s="56">
        <v>4</v>
      </c>
      <c r="D104" s="56" t="s">
        <v>14</v>
      </c>
      <c r="E104" s="122" t="s">
        <v>1676</v>
      </c>
      <c r="F104" s="124" t="s">
        <v>515</v>
      </c>
      <c r="G104" s="56" t="s">
        <v>17</v>
      </c>
      <c r="H104" s="56" t="s">
        <v>80</v>
      </c>
      <c r="I104" s="36">
        <v>42000000</v>
      </c>
      <c r="J104" s="36">
        <v>28000000</v>
      </c>
      <c r="K104" s="36"/>
      <c r="L104" s="36">
        <v>70000000</v>
      </c>
      <c r="M104" s="36">
        <v>70000000</v>
      </c>
      <c r="N104" s="36"/>
      <c r="O104" s="110"/>
      <c r="P104" s="51" t="s">
        <v>1673</v>
      </c>
      <c r="Q104" s="56" t="s">
        <v>1674</v>
      </c>
      <c r="R104" s="56" t="s">
        <v>1675</v>
      </c>
      <c r="S104" s="51" t="s">
        <v>121</v>
      </c>
      <c r="T104" s="51"/>
      <c r="U104" s="63"/>
    </row>
    <row r="105" spans="2:21" ht="20.100000000000001" customHeight="1">
      <c r="B105" s="70">
        <v>2020</v>
      </c>
      <c r="C105" s="56">
        <v>4</v>
      </c>
      <c r="D105" s="56" t="s">
        <v>14</v>
      </c>
      <c r="E105" s="122" t="s">
        <v>1678</v>
      </c>
      <c r="F105" s="124" t="s">
        <v>515</v>
      </c>
      <c r="G105" s="56" t="s">
        <v>17</v>
      </c>
      <c r="H105" s="56" t="s">
        <v>80</v>
      </c>
      <c r="I105" s="36">
        <v>42000000</v>
      </c>
      <c r="J105" s="36">
        <v>28000000</v>
      </c>
      <c r="K105" s="36"/>
      <c r="L105" s="36">
        <v>70000000</v>
      </c>
      <c r="M105" s="36">
        <v>70000000</v>
      </c>
      <c r="N105" s="36"/>
      <c r="O105" s="110"/>
      <c r="P105" s="51" t="s">
        <v>1673</v>
      </c>
      <c r="Q105" s="56" t="s">
        <v>1674</v>
      </c>
      <c r="R105" s="56" t="s">
        <v>1675</v>
      </c>
      <c r="S105" s="51" t="s">
        <v>121</v>
      </c>
      <c r="T105" s="51"/>
      <c r="U105" s="63"/>
    </row>
    <row r="106" spans="2:21" ht="20.100000000000001" customHeight="1">
      <c r="B106" s="70">
        <v>2020</v>
      </c>
      <c r="C106" s="56">
        <v>4</v>
      </c>
      <c r="D106" s="56" t="s">
        <v>14</v>
      </c>
      <c r="E106" s="122" t="s">
        <v>1680</v>
      </c>
      <c r="F106" s="124" t="s">
        <v>515</v>
      </c>
      <c r="G106" s="56" t="s">
        <v>17</v>
      </c>
      <c r="H106" s="56" t="s">
        <v>80</v>
      </c>
      <c r="I106" s="36">
        <v>42000000</v>
      </c>
      <c r="J106" s="36">
        <v>28000000</v>
      </c>
      <c r="K106" s="36"/>
      <c r="L106" s="36">
        <v>70000000</v>
      </c>
      <c r="M106" s="36">
        <v>70000000</v>
      </c>
      <c r="N106" s="36"/>
      <c r="O106" s="110"/>
      <c r="P106" s="51" t="s">
        <v>1673</v>
      </c>
      <c r="Q106" s="56" t="s">
        <v>1674</v>
      </c>
      <c r="R106" s="56" t="s">
        <v>1675</v>
      </c>
      <c r="S106" s="51" t="s">
        <v>121</v>
      </c>
      <c r="T106" s="51"/>
      <c r="U106" s="63"/>
    </row>
    <row r="107" spans="2:21" ht="20.100000000000001" customHeight="1">
      <c r="B107" s="70">
        <v>2020</v>
      </c>
      <c r="C107" s="56">
        <v>4</v>
      </c>
      <c r="D107" s="56" t="s">
        <v>14</v>
      </c>
      <c r="E107" s="122" t="s">
        <v>795</v>
      </c>
      <c r="F107" s="124" t="s">
        <v>55</v>
      </c>
      <c r="G107" s="56" t="s">
        <v>17</v>
      </c>
      <c r="H107" s="56" t="s">
        <v>82</v>
      </c>
      <c r="I107" s="36">
        <v>24431000</v>
      </c>
      <c r="J107" s="36">
        <v>44160000</v>
      </c>
      <c r="K107" s="36">
        <v>0</v>
      </c>
      <c r="L107" s="36">
        <v>68591000</v>
      </c>
      <c r="M107" s="36">
        <v>68591000</v>
      </c>
      <c r="N107" s="36">
        <v>68591000</v>
      </c>
      <c r="O107" s="110"/>
      <c r="P107" s="51" t="s">
        <v>789</v>
      </c>
      <c r="Q107" s="56" t="s">
        <v>793</v>
      </c>
      <c r="R107" s="56" t="s">
        <v>794</v>
      </c>
      <c r="S107" s="51" t="s">
        <v>25</v>
      </c>
      <c r="T107" s="51"/>
      <c r="U107" s="63" t="s">
        <v>722</v>
      </c>
    </row>
    <row r="108" spans="2:21" ht="20.100000000000001" customHeight="1">
      <c r="B108" s="70">
        <v>2020</v>
      </c>
      <c r="C108" s="56">
        <v>4</v>
      </c>
      <c r="D108" s="56" t="s">
        <v>16</v>
      </c>
      <c r="E108" s="122" t="s">
        <v>625</v>
      </c>
      <c r="F108" s="124" t="s">
        <v>57</v>
      </c>
      <c r="G108" s="56" t="s">
        <v>626</v>
      </c>
      <c r="H108" s="56" t="s">
        <v>80</v>
      </c>
      <c r="I108" s="36">
        <v>58000000</v>
      </c>
      <c r="J108" s="36">
        <v>8000000</v>
      </c>
      <c r="K108" s="36"/>
      <c r="L108" s="36">
        <v>66000000</v>
      </c>
      <c r="M108" s="36">
        <v>66000000</v>
      </c>
      <c r="N108" s="36"/>
      <c r="O108" s="110"/>
      <c r="P108" s="51" t="s">
        <v>627</v>
      </c>
      <c r="Q108" s="56" t="s">
        <v>628</v>
      </c>
      <c r="R108" s="56" t="s">
        <v>629</v>
      </c>
      <c r="S108" s="51" t="s">
        <v>25</v>
      </c>
      <c r="T108" s="51"/>
      <c r="U108" s="63"/>
    </row>
    <row r="109" spans="2:21" ht="20.100000000000001" customHeight="1">
      <c r="B109" s="70">
        <v>2020</v>
      </c>
      <c r="C109" s="56">
        <v>4</v>
      </c>
      <c r="D109" s="56" t="s">
        <v>16</v>
      </c>
      <c r="E109" s="122" t="s">
        <v>625</v>
      </c>
      <c r="F109" s="124" t="s">
        <v>57</v>
      </c>
      <c r="G109" s="56" t="s">
        <v>626</v>
      </c>
      <c r="H109" s="56" t="s">
        <v>80</v>
      </c>
      <c r="I109" s="36">
        <v>58000000</v>
      </c>
      <c r="J109" s="36">
        <v>8000000</v>
      </c>
      <c r="K109" s="36"/>
      <c r="L109" s="36">
        <v>66000000</v>
      </c>
      <c r="M109" s="36">
        <v>66000000</v>
      </c>
      <c r="N109" s="36"/>
      <c r="O109" s="110"/>
      <c r="P109" s="51" t="s">
        <v>627</v>
      </c>
      <c r="Q109" s="56" t="s">
        <v>628</v>
      </c>
      <c r="R109" s="56" t="s">
        <v>629</v>
      </c>
      <c r="S109" s="51" t="s">
        <v>25</v>
      </c>
      <c r="T109" s="51"/>
      <c r="U109" s="63"/>
    </row>
    <row r="110" spans="2:21" ht="20.100000000000001" customHeight="1">
      <c r="B110" s="70">
        <v>2020</v>
      </c>
      <c r="C110" s="56">
        <v>4</v>
      </c>
      <c r="D110" s="56" t="s">
        <v>14</v>
      </c>
      <c r="E110" s="122" t="s">
        <v>1236</v>
      </c>
      <c r="F110" s="124" t="s">
        <v>58</v>
      </c>
      <c r="G110" s="56" t="s">
        <v>17</v>
      </c>
      <c r="H110" s="56" t="s">
        <v>80</v>
      </c>
      <c r="I110" s="36">
        <v>39930000</v>
      </c>
      <c r="J110" s="36">
        <v>22534000</v>
      </c>
      <c r="K110" s="36"/>
      <c r="L110" s="36">
        <f>SUM(I110:K110)</f>
        <v>62464000</v>
      </c>
      <c r="M110" s="36">
        <f>I110</f>
        <v>39930000</v>
      </c>
      <c r="N110" s="36">
        <f>L110</f>
        <v>62464000</v>
      </c>
      <c r="O110" s="110"/>
      <c r="P110" s="51" t="s">
        <v>1233</v>
      </c>
      <c r="Q110" s="56" t="s">
        <v>1237</v>
      </c>
      <c r="R110" s="56" t="s">
        <v>1238</v>
      </c>
      <c r="S110" s="51" t="s">
        <v>25</v>
      </c>
      <c r="T110" s="51"/>
      <c r="U110" s="63"/>
    </row>
    <row r="111" spans="2:21" ht="20.100000000000001" customHeight="1">
      <c r="B111" s="70">
        <v>2020</v>
      </c>
      <c r="C111" s="56">
        <v>4</v>
      </c>
      <c r="D111" s="56" t="s">
        <v>14</v>
      </c>
      <c r="E111" s="122" t="s">
        <v>1228</v>
      </c>
      <c r="F111" s="124" t="s">
        <v>58</v>
      </c>
      <c r="G111" s="56" t="s">
        <v>17</v>
      </c>
      <c r="H111" s="56" t="s">
        <v>80</v>
      </c>
      <c r="I111" s="36">
        <v>18480000</v>
      </c>
      <c r="J111" s="36">
        <v>43795000</v>
      </c>
      <c r="K111" s="36"/>
      <c r="L111" s="36">
        <f>SUM(I111:K111)</f>
        <v>62275000</v>
      </c>
      <c r="M111" s="36">
        <v>18480000</v>
      </c>
      <c r="N111" s="36">
        <v>62275000</v>
      </c>
      <c r="O111" s="110"/>
      <c r="P111" s="51" t="s">
        <v>1229</v>
      </c>
      <c r="Q111" s="56" t="s">
        <v>1230</v>
      </c>
      <c r="R111" s="56" t="s">
        <v>1231</v>
      </c>
      <c r="S111" s="51" t="s">
        <v>25</v>
      </c>
      <c r="T111" s="51"/>
      <c r="U111" s="63"/>
    </row>
    <row r="112" spans="2:21" ht="20.100000000000001" customHeight="1">
      <c r="B112" s="70">
        <v>2020</v>
      </c>
      <c r="C112" s="56">
        <v>4</v>
      </c>
      <c r="D112" s="56" t="s">
        <v>14</v>
      </c>
      <c r="E112" s="122" t="s">
        <v>1235</v>
      </c>
      <c r="F112" s="124" t="s">
        <v>58</v>
      </c>
      <c r="G112" s="56" t="s">
        <v>17</v>
      </c>
      <c r="H112" s="56" t="s">
        <v>80</v>
      </c>
      <c r="I112" s="36">
        <v>33077000</v>
      </c>
      <c r="J112" s="36">
        <v>29162000</v>
      </c>
      <c r="K112" s="36"/>
      <c r="L112" s="36">
        <f>SUM(I112:K112)</f>
        <v>62239000</v>
      </c>
      <c r="M112" s="36">
        <f>I112</f>
        <v>33077000</v>
      </c>
      <c r="N112" s="36">
        <f>L112</f>
        <v>62239000</v>
      </c>
      <c r="O112" s="110"/>
      <c r="P112" s="51" t="s">
        <v>1233</v>
      </c>
      <c r="Q112" s="56" t="s">
        <v>1230</v>
      </c>
      <c r="R112" s="56" t="s">
        <v>1234</v>
      </c>
      <c r="S112" s="51" t="s">
        <v>25</v>
      </c>
      <c r="T112" s="51"/>
      <c r="U112" s="63"/>
    </row>
    <row r="113" spans="2:21" ht="20.100000000000001" customHeight="1">
      <c r="B113" s="70">
        <v>2020</v>
      </c>
      <c r="C113" s="56">
        <v>4</v>
      </c>
      <c r="D113" s="56" t="s">
        <v>14</v>
      </c>
      <c r="E113" s="122" t="s">
        <v>1672</v>
      </c>
      <c r="F113" s="124" t="s">
        <v>515</v>
      </c>
      <c r="G113" s="56" t="s">
        <v>17</v>
      </c>
      <c r="H113" s="56" t="s">
        <v>80</v>
      </c>
      <c r="I113" s="36">
        <v>33000000</v>
      </c>
      <c r="J113" s="36">
        <v>22000000</v>
      </c>
      <c r="K113" s="36"/>
      <c r="L113" s="36">
        <v>55000000</v>
      </c>
      <c r="M113" s="36">
        <v>55000000</v>
      </c>
      <c r="N113" s="36"/>
      <c r="O113" s="110"/>
      <c r="P113" s="51" t="s">
        <v>1673</v>
      </c>
      <c r="Q113" s="56" t="s">
        <v>1674</v>
      </c>
      <c r="R113" s="56" t="s">
        <v>1675</v>
      </c>
      <c r="S113" s="51" t="s">
        <v>25</v>
      </c>
      <c r="T113" s="51"/>
      <c r="U113" s="63"/>
    </row>
    <row r="114" spans="2:21" ht="20.100000000000001" customHeight="1">
      <c r="B114" s="70">
        <v>2020</v>
      </c>
      <c r="C114" s="56">
        <v>4</v>
      </c>
      <c r="D114" s="56" t="s">
        <v>14</v>
      </c>
      <c r="E114" s="122" t="s">
        <v>1677</v>
      </c>
      <c r="F114" s="124" t="s">
        <v>515</v>
      </c>
      <c r="G114" s="56" t="s">
        <v>17</v>
      </c>
      <c r="H114" s="56" t="s">
        <v>80</v>
      </c>
      <c r="I114" s="36">
        <v>33000000</v>
      </c>
      <c r="J114" s="36">
        <v>22000000</v>
      </c>
      <c r="K114" s="36"/>
      <c r="L114" s="36">
        <v>55000000</v>
      </c>
      <c r="M114" s="36">
        <v>55000000</v>
      </c>
      <c r="N114" s="36"/>
      <c r="O114" s="110"/>
      <c r="P114" s="51" t="s">
        <v>1673</v>
      </c>
      <c r="Q114" s="56" t="s">
        <v>1674</v>
      </c>
      <c r="R114" s="56" t="s">
        <v>1675</v>
      </c>
      <c r="S114" s="51" t="s">
        <v>121</v>
      </c>
      <c r="T114" s="51"/>
      <c r="U114" s="63"/>
    </row>
    <row r="115" spans="2:21" ht="20.100000000000001" customHeight="1">
      <c r="B115" s="70">
        <v>2020</v>
      </c>
      <c r="C115" s="56">
        <v>4</v>
      </c>
      <c r="D115" s="56" t="s">
        <v>14</v>
      </c>
      <c r="E115" s="122" t="s">
        <v>1232</v>
      </c>
      <c r="F115" s="124" t="s">
        <v>58</v>
      </c>
      <c r="G115" s="56" t="s">
        <v>17</v>
      </c>
      <c r="H115" s="56" t="s">
        <v>80</v>
      </c>
      <c r="I115" s="36">
        <v>36663000</v>
      </c>
      <c r="J115" s="36">
        <v>16955000</v>
      </c>
      <c r="K115" s="36"/>
      <c r="L115" s="36">
        <f>SUM(I115:K115)</f>
        <v>53618000</v>
      </c>
      <c r="M115" s="36">
        <f>I115</f>
        <v>36663000</v>
      </c>
      <c r="N115" s="36">
        <f>L115</f>
        <v>53618000</v>
      </c>
      <c r="O115" s="110"/>
      <c r="P115" s="51" t="s">
        <v>1233</v>
      </c>
      <c r="Q115" s="56" t="s">
        <v>1230</v>
      </c>
      <c r="R115" s="56" t="s">
        <v>1234</v>
      </c>
      <c r="S115" s="51" t="s">
        <v>25</v>
      </c>
      <c r="T115" s="51"/>
      <c r="U115" s="63"/>
    </row>
    <row r="116" spans="2:21" ht="20.100000000000001" customHeight="1">
      <c r="B116" s="70">
        <v>2020</v>
      </c>
      <c r="C116" s="56">
        <v>4</v>
      </c>
      <c r="D116" s="88" t="s">
        <v>14</v>
      </c>
      <c r="E116" s="122" t="s">
        <v>777</v>
      </c>
      <c r="F116" s="124" t="s">
        <v>55</v>
      </c>
      <c r="G116" s="56" t="s">
        <v>17</v>
      </c>
      <c r="H116" s="56" t="s">
        <v>82</v>
      </c>
      <c r="I116" s="36">
        <v>50000000</v>
      </c>
      <c r="J116" s="36"/>
      <c r="K116" s="36"/>
      <c r="L116" s="36">
        <v>50000000</v>
      </c>
      <c r="M116" s="36">
        <v>50000000</v>
      </c>
      <c r="N116" s="36"/>
      <c r="O116" s="110"/>
      <c r="P116" s="51" t="s">
        <v>778</v>
      </c>
      <c r="Q116" s="56" t="s">
        <v>779</v>
      </c>
      <c r="R116" s="56" t="s">
        <v>780</v>
      </c>
      <c r="S116" s="51" t="s">
        <v>25</v>
      </c>
      <c r="T116" s="51"/>
      <c r="U116" s="63" t="s">
        <v>722</v>
      </c>
    </row>
    <row r="117" spans="2:21" ht="20.100000000000001" customHeight="1">
      <c r="B117" s="70">
        <v>2020</v>
      </c>
      <c r="C117" s="56">
        <v>4</v>
      </c>
      <c r="D117" s="56" t="s">
        <v>14</v>
      </c>
      <c r="E117" s="122" t="s">
        <v>1526</v>
      </c>
      <c r="F117" s="124" t="s">
        <v>260</v>
      </c>
      <c r="G117" s="56" t="s">
        <v>310</v>
      </c>
      <c r="H117" s="56" t="s">
        <v>42</v>
      </c>
      <c r="I117" s="36">
        <v>50000000</v>
      </c>
      <c r="J117" s="36"/>
      <c r="K117" s="36"/>
      <c r="L117" s="36">
        <v>50000000</v>
      </c>
      <c r="M117" s="36">
        <v>50000000</v>
      </c>
      <c r="N117" s="36"/>
      <c r="O117" s="110"/>
      <c r="P117" s="51" t="s">
        <v>1522</v>
      </c>
      <c r="Q117" s="56" t="s">
        <v>1527</v>
      </c>
      <c r="R117" s="56" t="s">
        <v>1528</v>
      </c>
      <c r="S117" s="51" t="s">
        <v>25</v>
      </c>
      <c r="T117" s="51"/>
      <c r="U117" s="63"/>
    </row>
    <row r="118" spans="2:21" ht="20.100000000000001" customHeight="1">
      <c r="B118" s="70">
        <v>2020</v>
      </c>
      <c r="C118" s="56">
        <v>4</v>
      </c>
      <c r="D118" s="56" t="s">
        <v>14</v>
      </c>
      <c r="E118" s="122" t="s">
        <v>1681</v>
      </c>
      <c r="F118" s="124" t="s">
        <v>515</v>
      </c>
      <c r="G118" s="56" t="s">
        <v>17</v>
      </c>
      <c r="H118" s="56" t="s">
        <v>80</v>
      </c>
      <c r="I118" s="36">
        <v>30000000</v>
      </c>
      <c r="J118" s="36">
        <v>20000000</v>
      </c>
      <c r="K118" s="36"/>
      <c r="L118" s="36">
        <v>50000000</v>
      </c>
      <c r="M118" s="36">
        <v>50000000</v>
      </c>
      <c r="N118" s="36"/>
      <c r="O118" s="110"/>
      <c r="P118" s="51" t="s">
        <v>1673</v>
      </c>
      <c r="Q118" s="56" t="s">
        <v>1674</v>
      </c>
      <c r="R118" s="56" t="s">
        <v>1675</v>
      </c>
      <c r="S118" s="51" t="s">
        <v>121</v>
      </c>
      <c r="T118" s="51"/>
      <c r="U118" s="63"/>
    </row>
    <row r="119" spans="2:21" ht="20.100000000000001" customHeight="1">
      <c r="B119" s="70">
        <v>2020</v>
      </c>
      <c r="C119" s="56">
        <v>4</v>
      </c>
      <c r="D119" s="56" t="s">
        <v>14</v>
      </c>
      <c r="E119" s="122" t="s">
        <v>718</v>
      </c>
      <c r="F119" s="124" t="s">
        <v>55</v>
      </c>
      <c r="G119" s="56" t="s">
        <v>626</v>
      </c>
      <c r="H119" s="56" t="s">
        <v>82</v>
      </c>
      <c r="I119" s="36">
        <v>49000000</v>
      </c>
      <c r="J119" s="36">
        <v>0</v>
      </c>
      <c r="K119" s="36">
        <v>0</v>
      </c>
      <c r="L119" s="36">
        <v>49000000</v>
      </c>
      <c r="M119" s="36">
        <v>49000000</v>
      </c>
      <c r="N119" s="36">
        <v>49000000</v>
      </c>
      <c r="O119" s="110"/>
      <c r="P119" s="51" t="s">
        <v>719</v>
      </c>
      <c r="Q119" s="56" t="s">
        <v>720</v>
      </c>
      <c r="R119" s="56" t="s">
        <v>721</v>
      </c>
      <c r="S119" s="51" t="s">
        <v>25</v>
      </c>
      <c r="T119" s="51"/>
      <c r="U119" s="63" t="s">
        <v>722</v>
      </c>
    </row>
    <row r="120" spans="2:21" ht="20.100000000000001" customHeight="1">
      <c r="B120" s="70">
        <v>2020</v>
      </c>
      <c r="C120" s="56">
        <v>4</v>
      </c>
      <c r="D120" s="56" t="s">
        <v>167</v>
      </c>
      <c r="E120" s="174" t="s">
        <v>1034</v>
      </c>
      <c r="F120" s="124" t="s">
        <v>945</v>
      </c>
      <c r="G120" s="56" t="s">
        <v>17</v>
      </c>
      <c r="H120" s="56" t="s">
        <v>82</v>
      </c>
      <c r="I120" s="125">
        <v>36798214</v>
      </c>
      <c r="J120" s="125">
        <v>11366000</v>
      </c>
      <c r="K120" s="130" t="s">
        <v>452</v>
      </c>
      <c r="L120" s="125">
        <f>SUM(I120:J120)</f>
        <v>48164214</v>
      </c>
      <c r="M120" s="125">
        <v>48164214</v>
      </c>
      <c r="N120" s="125">
        <v>48164214</v>
      </c>
      <c r="O120" s="152"/>
      <c r="P120" s="51" t="s">
        <v>1031</v>
      </c>
      <c r="Q120" s="56" t="s">
        <v>1032</v>
      </c>
      <c r="R120" s="56" t="s">
        <v>1033</v>
      </c>
      <c r="S120" s="51" t="s">
        <v>121</v>
      </c>
      <c r="T120" s="51" t="s">
        <v>452</v>
      </c>
      <c r="U120" s="63" t="s">
        <v>1035</v>
      </c>
    </row>
    <row r="121" spans="2:21" ht="20.100000000000001" customHeight="1">
      <c r="B121" s="70">
        <v>2020</v>
      </c>
      <c r="C121" s="56">
        <v>4</v>
      </c>
      <c r="D121" s="56" t="s">
        <v>16</v>
      </c>
      <c r="E121" s="122" t="s">
        <v>1556</v>
      </c>
      <c r="F121" s="124" t="s">
        <v>260</v>
      </c>
      <c r="G121" s="56" t="s">
        <v>43</v>
      </c>
      <c r="H121" s="56" t="s">
        <v>81</v>
      </c>
      <c r="I121" s="36">
        <v>45979000</v>
      </c>
      <c r="J121" s="36"/>
      <c r="K121" s="36"/>
      <c r="L121" s="36">
        <v>45979000</v>
      </c>
      <c r="M121" s="36"/>
      <c r="N121" s="36"/>
      <c r="O121" s="110"/>
      <c r="P121" s="51" t="s">
        <v>1557</v>
      </c>
      <c r="Q121" s="56" t="s">
        <v>1554</v>
      </c>
      <c r="R121" s="56" t="s">
        <v>1555</v>
      </c>
      <c r="S121" s="51" t="s">
        <v>25</v>
      </c>
      <c r="T121" s="51"/>
      <c r="U121" s="63"/>
    </row>
    <row r="122" spans="2:21" ht="20.100000000000001" customHeight="1">
      <c r="B122" s="70">
        <v>2020</v>
      </c>
      <c r="C122" s="56">
        <v>4</v>
      </c>
      <c r="D122" s="56" t="s">
        <v>16</v>
      </c>
      <c r="E122" s="122" t="s">
        <v>1562</v>
      </c>
      <c r="F122" s="124" t="s">
        <v>260</v>
      </c>
      <c r="G122" s="56" t="s">
        <v>43</v>
      </c>
      <c r="H122" s="56" t="s">
        <v>81</v>
      </c>
      <c r="I122" s="36">
        <v>45507000</v>
      </c>
      <c r="J122" s="36"/>
      <c r="K122" s="36"/>
      <c r="L122" s="36">
        <v>45507000</v>
      </c>
      <c r="M122" s="36"/>
      <c r="N122" s="36"/>
      <c r="O122" s="110"/>
      <c r="P122" s="51" t="s">
        <v>1557</v>
      </c>
      <c r="Q122" s="56" t="s">
        <v>1554</v>
      </c>
      <c r="R122" s="56" t="s">
        <v>1555</v>
      </c>
      <c r="S122" s="51" t="s">
        <v>25</v>
      </c>
      <c r="T122" s="51"/>
      <c r="U122" s="63"/>
    </row>
    <row r="123" spans="2:21" ht="20.100000000000001" customHeight="1">
      <c r="B123" s="70">
        <v>2020</v>
      </c>
      <c r="C123" s="56">
        <v>4</v>
      </c>
      <c r="D123" s="56" t="s">
        <v>14</v>
      </c>
      <c r="E123" s="122" t="s">
        <v>1301</v>
      </c>
      <c r="F123" s="124" t="s">
        <v>58</v>
      </c>
      <c r="G123" s="56" t="s">
        <v>17</v>
      </c>
      <c r="H123" s="56" t="s">
        <v>82</v>
      </c>
      <c r="I123" s="36">
        <v>16870000</v>
      </c>
      <c r="J123" s="36">
        <v>19921000</v>
      </c>
      <c r="K123" s="36">
        <v>0</v>
      </c>
      <c r="L123" s="36">
        <v>45406000</v>
      </c>
      <c r="M123" s="36"/>
      <c r="N123" s="36"/>
      <c r="O123" s="110"/>
      <c r="P123" s="51" t="s">
        <v>1257</v>
      </c>
      <c r="Q123" s="56" t="s">
        <v>1258</v>
      </c>
      <c r="R123" s="56" t="s">
        <v>1259</v>
      </c>
      <c r="S123" s="51" t="s">
        <v>25</v>
      </c>
      <c r="T123" s="51"/>
      <c r="U123" s="63" t="s">
        <v>105</v>
      </c>
    </row>
    <row r="124" spans="2:21" ht="20.100000000000001" customHeight="1">
      <c r="B124" s="70">
        <v>2020</v>
      </c>
      <c r="C124" s="56">
        <v>4</v>
      </c>
      <c r="D124" s="56" t="s">
        <v>14</v>
      </c>
      <c r="E124" s="122" t="s">
        <v>1294</v>
      </c>
      <c r="F124" s="124" t="s">
        <v>58</v>
      </c>
      <c r="G124" s="56" t="s">
        <v>17</v>
      </c>
      <c r="H124" s="56" t="s">
        <v>82</v>
      </c>
      <c r="I124" s="36">
        <v>16938000</v>
      </c>
      <c r="J124" s="36">
        <v>21764000</v>
      </c>
      <c r="K124" s="36">
        <v>0</v>
      </c>
      <c r="L124" s="36">
        <v>45175000</v>
      </c>
      <c r="M124" s="36"/>
      <c r="N124" s="36"/>
      <c r="O124" s="110"/>
      <c r="P124" s="51" t="s">
        <v>1257</v>
      </c>
      <c r="Q124" s="56" t="s">
        <v>1258</v>
      </c>
      <c r="R124" s="56" t="s">
        <v>1259</v>
      </c>
      <c r="S124" s="51" t="s">
        <v>25</v>
      </c>
      <c r="T124" s="51"/>
      <c r="U124" s="63" t="s">
        <v>105</v>
      </c>
    </row>
    <row r="125" spans="2:21" ht="20.100000000000001" customHeight="1">
      <c r="B125" s="70">
        <v>2020</v>
      </c>
      <c r="C125" s="56">
        <v>4</v>
      </c>
      <c r="D125" s="56" t="s">
        <v>14</v>
      </c>
      <c r="E125" s="122" t="s">
        <v>1269</v>
      </c>
      <c r="F125" s="124" t="s">
        <v>58</v>
      </c>
      <c r="G125" s="56" t="s">
        <v>17</v>
      </c>
      <c r="H125" s="56" t="s">
        <v>82</v>
      </c>
      <c r="I125" s="36">
        <v>16931000</v>
      </c>
      <c r="J125" s="36">
        <v>21764000</v>
      </c>
      <c r="K125" s="36">
        <v>0</v>
      </c>
      <c r="L125" s="36">
        <v>45168000</v>
      </c>
      <c r="M125" s="36"/>
      <c r="N125" s="36"/>
      <c r="O125" s="110"/>
      <c r="P125" s="51" t="s">
        <v>1257</v>
      </c>
      <c r="Q125" s="56" t="s">
        <v>1258</v>
      </c>
      <c r="R125" s="56" t="s">
        <v>1259</v>
      </c>
      <c r="S125" s="51" t="s">
        <v>25</v>
      </c>
      <c r="T125" s="51"/>
      <c r="U125" s="63" t="s">
        <v>105</v>
      </c>
    </row>
    <row r="126" spans="2:21" ht="20.100000000000001" customHeight="1">
      <c r="B126" s="70">
        <v>2020</v>
      </c>
      <c r="C126" s="56">
        <v>4</v>
      </c>
      <c r="D126" s="56" t="s">
        <v>14</v>
      </c>
      <c r="E126" s="122" t="s">
        <v>1304</v>
      </c>
      <c r="F126" s="124" t="s">
        <v>58</v>
      </c>
      <c r="G126" s="56" t="s">
        <v>17</v>
      </c>
      <c r="H126" s="56" t="s">
        <v>82</v>
      </c>
      <c r="I126" s="36">
        <v>21911000</v>
      </c>
      <c r="J126" s="36">
        <v>18587000</v>
      </c>
      <c r="K126" s="36">
        <v>0</v>
      </c>
      <c r="L126" s="36">
        <v>44943000</v>
      </c>
      <c r="M126" s="36"/>
      <c r="N126" s="36"/>
      <c r="O126" s="110"/>
      <c r="P126" s="51" t="s">
        <v>1257</v>
      </c>
      <c r="Q126" s="56" t="s">
        <v>1258</v>
      </c>
      <c r="R126" s="56" t="s">
        <v>1259</v>
      </c>
      <c r="S126" s="51" t="s">
        <v>25</v>
      </c>
      <c r="T126" s="51"/>
      <c r="U126" s="63" t="s">
        <v>105</v>
      </c>
    </row>
    <row r="127" spans="2:21" ht="20.100000000000001" customHeight="1">
      <c r="B127" s="70">
        <v>2020</v>
      </c>
      <c r="C127" s="56">
        <v>4</v>
      </c>
      <c r="D127" s="56" t="s">
        <v>14</v>
      </c>
      <c r="E127" s="122" t="s">
        <v>1285</v>
      </c>
      <c r="F127" s="124" t="s">
        <v>58</v>
      </c>
      <c r="G127" s="56" t="s">
        <v>17</v>
      </c>
      <c r="H127" s="56" t="s">
        <v>82</v>
      </c>
      <c r="I127" s="36">
        <v>21995000</v>
      </c>
      <c r="J127" s="36">
        <v>18439000</v>
      </c>
      <c r="K127" s="36">
        <v>0</v>
      </c>
      <c r="L127" s="36">
        <v>44891000</v>
      </c>
      <c r="M127" s="36"/>
      <c r="N127" s="36"/>
      <c r="O127" s="110"/>
      <c r="P127" s="51" t="s">
        <v>1257</v>
      </c>
      <c r="Q127" s="56" t="s">
        <v>1258</v>
      </c>
      <c r="R127" s="56" t="s">
        <v>1259</v>
      </c>
      <c r="S127" s="51" t="s">
        <v>25</v>
      </c>
      <c r="T127" s="51"/>
      <c r="U127" s="63" t="s">
        <v>105</v>
      </c>
    </row>
    <row r="128" spans="2:21" ht="20.100000000000001" customHeight="1">
      <c r="B128" s="70">
        <v>2020</v>
      </c>
      <c r="C128" s="56">
        <v>4</v>
      </c>
      <c r="D128" s="56" t="s">
        <v>14</v>
      </c>
      <c r="E128" s="122" t="s">
        <v>1242</v>
      </c>
      <c r="F128" s="124" t="s">
        <v>58</v>
      </c>
      <c r="G128" s="56" t="s">
        <v>17</v>
      </c>
      <c r="H128" s="56" t="s">
        <v>80</v>
      </c>
      <c r="I128" s="36">
        <v>37884000</v>
      </c>
      <c r="J128" s="36">
        <v>6741000</v>
      </c>
      <c r="K128" s="36"/>
      <c r="L128" s="36">
        <f>SUM(I128:K128)</f>
        <v>44625000</v>
      </c>
      <c r="M128" s="36">
        <f>I128</f>
        <v>37884000</v>
      </c>
      <c r="N128" s="36">
        <f>L128</f>
        <v>44625000</v>
      </c>
      <c r="O128" s="110"/>
      <c r="P128" s="51" t="s">
        <v>1233</v>
      </c>
      <c r="Q128" s="56" t="s">
        <v>1243</v>
      </c>
      <c r="R128" s="56" t="s">
        <v>1244</v>
      </c>
      <c r="S128" s="51" t="s">
        <v>25</v>
      </c>
      <c r="T128" s="51"/>
      <c r="U128" s="63"/>
    </row>
    <row r="129" spans="2:21" ht="20.100000000000001" customHeight="1">
      <c r="B129" s="70">
        <v>2020</v>
      </c>
      <c r="C129" s="56">
        <v>4</v>
      </c>
      <c r="D129" s="56" t="s">
        <v>14</v>
      </c>
      <c r="E129" s="122" t="s">
        <v>1219</v>
      </c>
      <c r="F129" s="124" t="s">
        <v>58</v>
      </c>
      <c r="G129" s="56" t="s">
        <v>17</v>
      </c>
      <c r="H129" s="56" t="s">
        <v>80</v>
      </c>
      <c r="I129" s="36">
        <v>17542000</v>
      </c>
      <c r="J129" s="36">
        <v>26986000</v>
      </c>
      <c r="K129" s="36">
        <v>0</v>
      </c>
      <c r="L129" s="36">
        <f>I129+J129+K129</f>
        <v>44528000</v>
      </c>
      <c r="M129" s="36">
        <v>17542000</v>
      </c>
      <c r="N129" s="36">
        <v>44528000</v>
      </c>
      <c r="O129" s="110"/>
      <c r="P129" s="51" t="s">
        <v>1208</v>
      </c>
      <c r="Q129" s="56" t="s">
        <v>1220</v>
      </c>
      <c r="R129" s="56" t="s">
        <v>1216</v>
      </c>
      <c r="S129" s="51" t="s">
        <v>25</v>
      </c>
      <c r="T129" s="51"/>
      <c r="U129" s="63"/>
    </row>
    <row r="130" spans="2:21" ht="20.100000000000001" customHeight="1">
      <c r="B130" s="70">
        <v>2020</v>
      </c>
      <c r="C130" s="56">
        <v>4</v>
      </c>
      <c r="D130" s="56" t="s">
        <v>14</v>
      </c>
      <c r="E130" s="122" t="s">
        <v>1245</v>
      </c>
      <c r="F130" s="124" t="s">
        <v>58</v>
      </c>
      <c r="G130" s="56" t="s">
        <v>17</v>
      </c>
      <c r="H130" s="56" t="s">
        <v>80</v>
      </c>
      <c r="I130" s="36">
        <v>14014000</v>
      </c>
      <c r="J130" s="36">
        <v>30504000</v>
      </c>
      <c r="K130" s="36"/>
      <c r="L130" s="36">
        <f>SUM(I130:K130)</f>
        <v>44518000</v>
      </c>
      <c r="M130" s="36">
        <f>I130</f>
        <v>14014000</v>
      </c>
      <c r="N130" s="36">
        <f>L130</f>
        <v>44518000</v>
      </c>
      <c r="O130" s="110"/>
      <c r="P130" s="51" t="s">
        <v>1233</v>
      </c>
      <c r="Q130" s="56" t="s">
        <v>1243</v>
      </c>
      <c r="R130" s="56" t="s">
        <v>1244</v>
      </c>
      <c r="S130" s="51" t="s">
        <v>25</v>
      </c>
      <c r="T130" s="51"/>
      <c r="U130" s="63"/>
    </row>
    <row r="131" spans="2:21" ht="20.100000000000001" customHeight="1">
      <c r="B131" s="70">
        <v>2020</v>
      </c>
      <c r="C131" s="56">
        <v>4</v>
      </c>
      <c r="D131" s="56" t="s">
        <v>14</v>
      </c>
      <c r="E131" s="122" t="s">
        <v>1246</v>
      </c>
      <c r="F131" s="124" t="s">
        <v>58</v>
      </c>
      <c r="G131" s="56" t="s">
        <v>17</v>
      </c>
      <c r="H131" s="56" t="s">
        <v>80</v>
      </c>
      <c r="I131" s="36">
        <v>29128000</v>
      </c>
      <c r="J131" s="36">
        <v>15384000</v>
      </c>
      <c r="K131" s="36"/>
      <c r="L131" s="36">
        <f>SUM(I131:K131)</f>
        <v>44512000</v>
      </c>
      <c r="M131" s="36">
        <f>I131</f>
        <v>29128000</v>
      </c>
      <c r="N131" s="36">
        <f>L131</f>
        <v>44512000</v>
      </c>
      <c r="O131" s="110"/>
      <c r="P131" s="51" t="s">
        <v>1233</v>
      </c>
      <c r="Q131" s="56" t="s">
        <v>1247</v>
      </c>
      <c r="R131" s="56" t="s">
        <v>1248</v>
      </c>
      <c r="S131" s="51" t="s">
        <v>25</v>
      </c>
      <c r="T131" s="51"/>
      <c r="U131" s="63"/>
    </row>
    <row r="132" spans="2:21" ht="20.100000000000001" customHeight="1">
      <c r="B132" s="70">
        <v>2020</v>
      </c>
      <c r="C132" s="56">
        <v>4</v>
      </c>
      <c r="D132" s="56" t="s">
        <v>14</v>
      </c>
      <c r="E132" s="122" t="s">
        <v>1309</v>
      </c>
      <c r="F132" s="124" t="s">
        <v>58</v>
      </c>
      <c r="G132" s="56" t="s">
        <v>17</v>
      </c>
      <c r="H132" s="56" t="s">
        <v>82</v>
      </c>
      <c r="I132" s="36">
        <v>20580000</v>
      </c>
      <c r="J132" s="36">
        <v>23882000</v>
      </c>
      <c r="K132" s="36">
        <v>0</v>
      </c>
      <c r="L132" s="36">
        <v>44462000</v>
      </c>
      <c r="M132" s="36"/>
      <c r="N132" s="36"/>
      <c r="O132" s="110"/>
      <c r="P132" s="51" t="s">
        <v>1257</v>
      </c>
      <c r="Q132" s="56" t="s">
        <v>1258</v>
      </c>
      <c r="R132" s="56" t="s">
        <v>1259</v>
      </c>
      <c r="S132" s="51" t="s">
        <v>25</v>
      </c>
      <c r="T132" s="51"/>
      <c r="U132" s="63" t="s">
        <v>105</v>
      </c>
    </row>
    <row r="133" spans="2:21" ht="20.100000000000001" customHeight="1">
      <c r="B133" s="70">
        <v>2020</v>
      </c>
      <c r="C133" s="56">
        <v>4</v>
      </c>
      <c r="D133" s="56" t="s">
        <v>14</v>
      </c>
      <c r="E133" s="122" t="s">
        <v>1271</v>
      </c>
      <c r="F133" s="124" t="s">
        <v>58</v>
      </c>
      <c r="G133" s="56" t="s">
        <v>17</v>
      </c>
      <c r="H133" s="56" t="s">
        <v>82</v>
      </c>
      <c r="I133" s="36">
        <v>21047000</v>
      </c>
      <c r="J133" s="36">
        <v>23405000</v>
      </c>
      <c r="K133" s="36">
        <v>0</v>
      </c>
      <c r="L133" s="36">
        <v>44452000</v>
      </c>
      <c r="M133" s="36"/>
      <c r="N133" s="36"/>
      <c r="O133" s="110"/>
      <c r="P133" s="51" t="s">
        <v>1257</v>
      </c>
      <c r="Q133" s="56" t="s">
        <v>1258</v>
      </c>
      <c r="R133" s="56" t="s">
        <v>1259</v>
      </c>
      <c r="S133" s="51" t="s">
        <v>25</v>
      </c>
      <c r="T133" s="51"/>
      <c r="U133" s="63" t="s">
        <v>105</v>
      </c>
    </row>
    <row r="134" spans="2:21" ht="20.100000000000001" customHeight="1">
      <c r="B134" s="70">
        <v>2020</v>
      </c>
      <c r="C134" s="56">
        <v>4</v>
      </c>
      <c r="D134" s="56" t="s">
        <v>14</v>
      </c>
      <c r="E134" s="122" t="s">
        <v>1282</v>
      </c>
      <c r="F134" s="124" t="s">
        <v>58</v>
      </c>
      <c r="G134" s="56" t="s">
        <v>17</v>
      </c>
      <c r="H134" s="56" t="s">
        <v>82</v>
      </c>
      <c r="I134" s="36">
        <v>18549000</v>
      </c>
      <c r="J134" s="36">
        <v>25903000</v>
      </c>
      <c r="K134" s="36">
        <v>0</v>
      </c>
      <c r="L134" s="36">
        <v>44452000</v>
      </c>
      <c r="M134" s="36"/>
      <c r="N134" s="36"/>
      <c r="O134" s="110"/>
      <c r="P134" s="51" t="s">
        <v>1257</v>
      </c>
      <c r="Q134" s="56" t="s">
        <v>1258</v>
      </c>
      <c r="R134" s="56" t="s">
        <v>1259</v>
      </c>
      <c r="S134" s="51" t="s">
        <v>25</v>
      </c>
      <c r="T134" s="51"/>
      <c r="U134" s="63" t="s">
        <v>105</v>
      </c>
    </row>
    <row r="135" spans="2:21" ht="20.100000000000001" customHeight="1">
      <c r="B135" s="70">
        <v>2020</v>
      </c>
      <c r="C135" s="56">
        <v>4</v>
      </c>
      <c r="D135" s="56" t="s">
        <v>14</v>
      </c>
      <c r="E135" s="122" t="s">
        <v>1266</v>
      </c>
      <c r="F135" s="124" t="s">
        <v>58</v>
      </c>
      <c r="G135" s="56" t="s">
        <v>17</v>
      </c>
      <c r="H135" s="56" t="s">
        <v>82</v>
      </c>
      <c r="I135" s="36">
        <v>19348000</v>
      </c>
      <c r="J135" s="36">
        <v>25102000</v>
      </c>
      <c r="K135" s="36">
        <v>0</v>
      </c>
      <c r="L135" s="36">
        <v>44450000</v>
      </c>
      <c r="M135" s="36"/>
      <c r="N135" s="36"/>
      <c r="O135" s="110"/>
      <c r="P135" s="51" t="s">
        <v>1257</v>
      </c>
      <c r="Q135" s="56" t="s">
        <v>1258</v>
      </c>
      <c r="R135" s="56" t="s">
        <v>1259</v>
      </c>
      <c r="S135" s="51" t="s">
        <v>25</v>
      </c>
      <c r="T135" s="51"/>
      <c r="U135" s="63" t="s">
        <v>105</v>
      </c>
    </row>
    <row r="136" spans="2:21" ht="20.100000000000001" customHeight="1">
      <c r="B136" s="70">
        <v>2020</v>
      </c>
      <c r="C136" s="56">
        <v>4</v>
      </c>
      <c r="D136" s="56" t="s">
        <v>14</v>
      </c>
      <c r="E136" s="122" t="s">
        <v>1281</v>
      </c>
      <c r="F136" s="124" t="s">
        <v>58</v>
      </c>
      <c r="G136" s="56" t="s">
        <v>17</v>
      </c>
      <c r="H136" s="56" t="s">
        <v>82</v>
      </c>
      <c r="I136" s="36">
        <v>21821000</v>
      </c>
      <c r="J136" s="36">
        <v>22629000</v>
      </c>
      <c r="K136" s="36">
        <v>0</v>
      </c>
      <c r="L136" s="36">
        <v>44450000</v>
      </c>
      <c r="M136" s="36"/>
      <c r="N136" s="36"/>
      <c r="O136" s="110"/>
      <c r="P136" s="51" t="s">
        <v>1257</v>
      </c>
      <c r="Q136" s="56" t="s">
        <v>1258</v>
      </c>
      <c r="R136" s="56" t="s">
        <v>1259</v>
      </c>
      <c r="S136" s="51" t="s">
        <v>25</v>
      </c>
      <c r="T136" s="51"/>
      <c r="U136" s="63" t="s">
        <v>105</v>
      </c>
    </row>
    <row r="137" spans="2:21" ht="20.100000000000001" customHeight="1">
      <c r="B137" s="70">
        <v>2020</v>
      </c>
      <c r="C137" s="56">
        <v>4</v>
      </c>
      <c r="D137" s="56" t="s">
        <v>14</v>
      </c>
      <c r="E137" s="122" t="s">
        <v>1293</v>
      </c>
      <c r="F137" s="124" t="s">
        <v>58</v>
      </c>
      <c r="G137" s="56" t="s">
        <v>17</v>
      </c>
      <c r="H137" s="56" t="s">
        <v>82</v>
      </c>
      <c r="I137" s="36">
        <v>21845000</v>
      </c>
      <c r="J137" s="36">
        <v>22605000</v>
      </c>
      <c r="K137" s="36">
        <v>0</v>
      </c>
      <c r="L137" s="36">
        <v>44450000</v>
      </c>
      <c r="M137" s="36"/>
      <c r="N137" s="36"/>
      <c r="O137" s="110"/>
      <c r="P137" s="51" t="s">
        <v>1257</v>
      </c>
      <c r="Q137" s="56" t="s">
        <v>1258</v>
      </c>
      <c r="R137" s="56" t="s">
        <v>1259</v>
      </c>
      <c r="S137" s="51" t="s">
        <v>25</v>
      </c>
      <c r="T137" s="51"/>
      <c r="U137" s="63" t="s">
        <v>105</v>
      </c>
    </row>
    <row r="138" spans="2:21" ht="20.100000000000001" customHeight="1">
      <c r="B138" s="70">
        <v>2020</v>
      </c>
      <c r="C138" s="56">
        <v>4</v>
      </c>
      <c r="D138" s="56" t="s">
        <v>14</v>
      </c>
      <c r="E138" s="122" t="s">
        <v>1302</v>
      </c>
      <c r="F138" s="124" t="s">
        <v>58</v>
      </c>
      <c r="G138" s="56" t="s">
        <v>17</v>
      </c>
      <c r="H138" s="56" t="s">
        <v>82</v>
      </c>
      <c r="I138" s="36">
        <v>21041000</v>
      </c>
      <c r="J138" s="36">
        <v>23409000</v>
      </c>
      <c r="K138" s="36">
        <v>0</v>
      </c>
      <c r="L138" s="36">
        <v>44450000</v>
      </c>
      <c r="M138" s="36"/>
      <c r="N138" s="36"/>
      <c r="O138" s="110"/>
      <c r="P138" s="51" t="s">
        <v>1257</v>
      </c>
      <c r="Q138" s="56" t="s">
        <v>1258</v>
      </c>
      <c r="R138" s="56" t="s">
        <v>1259</v>
      </c>
      <c r="S138" s="51" t="s">
        <v>25</v>
      </c>
      <c r="T138" s="51"/>
      <c r="U138" s="63" t="s">
        <v>105</v>
      </c>
    </row>
    <row r="139" spans="2:21" ht="20.100000000000001" customHeight="1">
      <c r="B139" s="70">
        <v>2020</v>
      </c>
      <c r="C139" s="56">
        <v>4</v>
      </c>
      <c r="D139" s="56" t="s">
        <v>14</v>
      </c>
      <c r="E139" s="122" t="s">
        <v>1303</v>
      </c>
      <c r="F139" s="124" t="s">
        <v>58</v>
      </c>
      <c r="G139" s="56" t="s">
        <v>17</v>
      </c>
      <c r="H139" s="56" t="s">
        <v>82</v>
      </c>
      <c r="I139" s="36">
        <v>19081000</v>
      </c>
      <c r="J139" s="36">
        <v>25369000</v>
      </c>
      <c r="K139" s="36">
        <v>0</v>
      </c>
      <c r="L139" s="36">
        <v>44450000</v>
      </c>
      <c r="M139" s="36"/>
      <c r="N139" s="36"/>
      <c r="O139" s="110"/>
      <c r="P139" s="51" t="s">
        <v>1257</v>
      </c>
      <c r="Q139" s="56" t="s">
        <v>1258</v>
      </c>
      <c r="R139" s="56" t="s">
        <v>1259</v>
      </c>
      <c r="S139" s="51" t="s">
        <v>25</v>
      </c>
      <c r="T139" s="51"/>
      <c r="U139" s="63" t="s">
        <v>105</v>
      </c>
    </row>
    <row r="140" spans="2:21" ht="20.100000000000001" customHeight="1">
      <c r="B140" s="70">
        <v>2020</v>
      </c>
      <c r="C140" s="56">
        <v>4</v>
      </c>
      <c r="D140" s="56" t="s">
        <v>14</v>
      </c>
      <c r="E140" s="122" t="s">
        <v>1306</v>
      </c>
      <c r="F140" s="124" t="s">
        <v>58</v>
      </c>
      <c r="G140" s="56" t="s">
        <v>17</v>
      </c>
      <c r="H140" s="56" t="s">
        <v>82</v>
      </c>
      <c r="I140" s="36">
        <v>20049000</v>
      </c>
      <c r="J140" s="36">
        <v>24401000</v>
      </c>
      <c r="K140" s="36">
        <v>0</v>
      </c>
      <c r="L140" s="36">
        <v>44450000</v>
      </c>
      <c r="M140" s="36"/>
      <c r="N140" s="36"/>
      <c r="O140" s="110"/>
      <c r="P140" s="51" t="s">
        <v>1257</v>
      </c>
      <c r="Q140" s="56" t="s">
        <v>1258</v>
      </c>
      <c r="R140" s="56" t="s">
        <v>1259</v>
      </c>
      <c r="S140" s="51" t="s">
        <v>25</v>
      </c>
      <c r="T140" s="51"/>
      <c r="U140" s="63" t="s">
        <v>105</v>
      </c>
    </row>
    <row r="141" spans="2:21" ht="20.100000000000001" customHeight="1">
      <c r="B141" s="70">
        <v>2020</v>
      </c>
      <c r="C141" s="56">
        <v>4</v>
      </c>
      <c r="D141" s="56" t="s">
        <v>14</v>
      </c>
      <c r="E141" s="122" t="s">
        <v>1307</v>
      </c>
      <c r="F141" s="124" t="s">
        <v>58</v>
      </c>
      <c r="G141" s="56" t="s">
        <v>17</v>
      </c>
      <c r="H141" s="56" t="s">
        <v>82</v>
      </c>
      <c r="I141" s="36">
        <v>20049000</v>
      </c>
      <c r="J141" s="36">
        <v>24401000</v>
      </c>
      <c r="K141" s="36">
        <v>0</v>
      </c>
      <c r="L141" s="36">
        <v>44450000</v>
      </c>
      <c r="M141" s="36"/>
      <c r="N141" s="36"/>
      <c r="O141" s="110"/>
      <c r="P141" s="51" t="s">
        <v>1257</v>
      </c>
      <c r="Q141" s="56" t="s">
        <v>1258</v>
      </c>
      <c r="R141" s="56" t="s">
        <v>1259</v>
      </c>
      <c r="S141" s="51" t="s">
        <v>25</v>
      </c>
      <c r="T141" s="51"/>
      <c r="U141" s="63" t="s">
        <v>105</v>
      </c>
    </row>
    <row r="142" spans="2:21" ht="20.100000000000001" customHeight="1">
      <c r="B142" s="70">
        <v>2020</v>
      </c>
      <c r="C142" s="56">
        <v>4</v>
      </c>
      <c r="D142" s="56" t="s">
        <v>14</v>
      </c>
      <c r="E142" s="122" t="s">
        <v>1310</v>
      </c>
      <c r="F142" s="124" t="s">
        <v>58</v>
      </c>
      <c r="G142" s="56" t="s">
        <v>17</v>
      </c>
      <c r="H142" s="56" t="s">
        <v>82</v>
      </c>
      <c r="I142" s="36">
        <v>18948000</v>
      </c>
      <c r="J142" s="36">
        <v>25502000</v>
      </c>
      <c r="K142" s="36">
        <v>0</v>
      </c>
      <c r="L142" s="36">
        <v>44450000</v>
      </c>
      <c r="M142" s="36"/>
      <c r="N142" s="36"/>
      <c r="O142" s="110"/>
      <c r="P142" s="51" t="s">
        <v>1257</v>
      </c>
      <c r="Q142" s="56" t="s">
        <v>1258</v>
      </c>
      <c r="R142" s="56" t="s">
        <v>1259</v>
      </c>
      <c r="S142" s="51" t="s">
        <v>25</v>
      </c>
      <c r="T142" s="51"/>
      <c r="U142" s="63" t="s">
        <v>105</v>
      </c>
    </row>
    <row r="143" spans="2:21" ht="20.100000000000001" customHeight="1">
      <c r="B143" s="70">
        <v>2020</v>
      </c>
      <c r="C143" s="56">
        <v>4</v>
      </c>
      <c r="D143" s="56" t="s">
        <v>14</v>
      </c>
      <c r="E143" s="122" t="s">
        <v>1311</v>
      </c>
      <c r="F143" s="124" t="s">
        <v>58</v>
      </c>
      <c r="G143" s="56" t="s">
        <v>17</v>
      </c>
      <c r="H143" s="56" t="s">
        <v>82</v>
      </c>
      <c r="I143" s="36">
        <v>17530000</v>
      </c>
      <c r="J143" s="36">
        <v>26920000</v>
      </c>
      <c r="K143" s="36">
        <v>0</v>
      </c>
      <c r="L143" s="36">
        <v>44450000</v>
      </c>
      <c r="M143" s="36"/>
      <c r="N143" s="36"/>
      <c r="O143" s="110"/>
      <c r="P143" s="51" t="s">
        <v>1257</v>
      </c>
      <c r="Q143" s="56" t="s">
        <v>1258</v>
      </c>
      <c r="R143" s="56" t="s">
        <v>1259</v>
      </c>
      <c r="S143" s="51" t="s">
        <v>25</v>
      </c>
      <c r="T143" s="51"/>
      <c r="U143" s="63" t="s">
        <v>105</v>
      </c>
    </row>
    <row r="144" spans="2:21" ht="20.100000000000001" customHeight="1">
      <c r="B144" s="70">
        <v>2020</v>
      </c>
      <c r="C144" s="56">
        <v>4</v>
      </c>
      <c r="D144" s="56" t="s">
        <v>14</v>
      </c>
      <c r="E144" s="122" t="s">
        <v>1291</v>
      </c>
      <c r="F144" s="124" t="s">
        <v>58</v>
      </c>
      <c r="G144" s="56" t="s">
        <v>17</v>
      </c>
      <c r="H144" s="56" t="s">
        <v>82</v>
      </c>
      <c r="I144" s="36">
        <v>21083000</v>
      </c>
      <c r="J144" s="36">
        <v>23366000</v>
      </c>
      <c r="K144" s="36">
        <v>0</v>
      </c>
      <c r="L144" s="36">
        <v>44449000</v>
      </c>
      <c r="M144" s="36"/>
      <c r="N144" s="36"/>
      <c r="O144" s="110"/>
      <c r="P144" s="51" t="s">
        <v>1257</v>
      </c>
      <c r="Q144" s="56" t="s">
        <v>1258</v>
      </c>
      <c r="R144" s="56" t="s">
        <v>1259</v>
      </c>
      <c r="S144" s="51" t="s">
        <v>25</v>
      </c>
      <c r="T144" s="51"/>
      <c r="U144" s="63" t="s">
        <v>105</v>
      </c>
    </row>
    <row r="145" spans="2:21" ht="20.100000000000001" customHeight="1">
      <c r="B145" s="70">
        <v>2020</v>
      </c>
      <c r="C145" s="56">
        <v>4</v>
      </c>
      <c r="D145" s="56" t="s">
        <v>14</v>
      </c>
      <c r="E145" s="122" t="s">
        <v>1308</v>
      </c>
      <c r="F145" s="124" t="s">
        <v>58</v>
      </c>
      <c r="G145" s="56" t="s">
        <v>17</v>
      </c>
      <c r="H145" s="56" t="s">
        <v>82</v>
      </c>
      <c r="I145" s="36">
        <v>17634000</v>
      </c>
      <c r="J145" s="36">
        <v>26812000</v>
      </c>
      <c r="K145" s="36">
        <v>0</v>
      </c>
      <c r="L145" s="36">
        <v>44446000</v>
      </c>
      <c r="M145" s="36"/>
      <c r="N145" s="36"/>
      <c r="O145" s="110"/>
      <c r="P145" s="51" t="s">
        <v>1257</v>
      </c>
      <c r="Q145" s="56" t="s">
        <v>1258</v>
      </c>
      <c r="R145" s="56" t="s">
        <v>1259</v>
      </c>
      <c r="S145" s="51" t="s">
        <v>25</v>
      </c>
      <c r="T145" s="51"/>
      <c r="U145" s="63" t="s">
        <v>105</v>
      </c>
    </row>
    <row r="146" spans="2:21" ht="20.100000000000001" customHeight="1">
      <c r="B146" s="111">
        <v>2020</v>
      </c>
      <c r="C146" s="73">
        <v>4</v>
      </c>
      <c r="D146" s="73" t="s">
        <v>14</v>
      </c>
      <c r="E146" s="169" t="s">
        <v>298</v>
      </c>
      <c r="F146" s="177" t="s">
        <v>260</v>
      </c>
      <c r="G146" s="73" t="s">
        <v>17</v>
      </c>
      <c r="H146" s="73" t="s">
        <v>95</v>
      </c>
      <c r="I146" s="75">
        <v>40000000</v>
      </c>
      <c r="J146" s="75"/>
      <c r="K146" s="75"/>
      <c r="L146" s="75">
        <v>40000000</v>
      </c>
      <c r="M146" s="75"/>
      <c r="N146" s="75"/>
      <c r="O146" s="76"/>
      <c r="P146" s="77" t="s">
        <v>291</v>
      </c>
      <c r="Q146" s="73" t="s">
        <v>299</v>
      </c>
      <c r="R146" s="73" t="s">
        <v>300</v>
      </c>
      <c r="S146" s="77" t="s">
        <v>25</v>
      </c>
      <c r="T146" s="77"/>
      <c r="U146" s="179"/>
    </row>
    <row r="147" spans="2:21" ht="20.100000000000001" customHeight="1">
      <c r="B147" s="70">
        <v>2020</v>
      </c>
      <c r="C147" s="56">
        <v>4</v>
      </c>
      <c r="D147" s="56" t="s">
        <v>14</v>
      </c>
      <c r="E147" s="122" t="s">
        <v>1943</v>
      </c>
      <c r="F147" s="124" t="s">
        <v>59</v>
      </c>
      <c r="G147" s="56" t="s">
        <v>44</v>
      </c>
      <c r="H147" s="56" t="s">
        <v>80</v>
      </c>
      <c r="I147" s="125">
        <v>30000000</v>
      </c>
      <c r="J147" s="125">
        <v>10000000</v>
      </c>
      <c r="K147" s="130" t="s">
        <v>346</v>
      </c>
      <c r="L147" s="125">
        <v>40000000</v>
      </c>
      <c r="M147" s="125">
        <v>30000000</v>
      </c>
      <c r="N147" s="125">
        <v>30000000</v>
      </c>
      <c r="O147" s="152"/>
      <c r="P147" s="51" t="s">
        <v>1940</v>
      </c>
      <c r="Q147" s="56" t="s">
        <v>1941</v>
      </c>
      <c r="R147" s="56" t="s">
        <v>1942</v>
      </c>
      <c r="S147" s="51" t="s">
        <v>25</v>
      </c>
      <c r="T147" s="51"/>
      <c r="U147" s="63"/>
    </row>
    <row r="148" spans="2:21" ht="20.100000000000001" customHeight="1">
      <c r="B148" s="70">
        <v>2020</v>
      </c>
      <c r="C148" s="56">
        <v>4</v>
      </c>
      <c r="D148" s="56" t="s">
        <v>14</v>
      </c>
      <c r="E148" s="122" t="s">
        <v>646</v>
      </c>
      <c r="F148" s="124" t="s">
        <v>57</v>
      </c>
      <c r="G148" s="56" t="s">
        <v>44</v>
      </c>
      <c r="H148" s="56" t="s">
        <v>81</v>
      </c>
      <c r="I148" s="36">
        <v>39006000</v>
      </c>
      <c r="J148" s="36"/>
      <c r="K148" s="36"/>
      <c r="L148" s="36">
        <v>39006000</v>
      </c>
      <c r="M148" s="36">
        <v>39006000</v>
      </c>
      <c r="N148" s="36"/>
      <c r="O148" s="110"/>
      <c r="P148" s="51" t="s">
        <v>638</v>
      </c>
      <c r="Q148" s="56" t="s">
        <v>647</v>
      </c>
      <c r="R148" s="56" t="s">
        <v>648</v>
      </c>
      <c r="S148" s="51" t="s">
        <v>25</v>
      </c>
      <c r="T148" s="51"/>
      <c r="U148" s="63"/>
    </row>
    <row r="149" spans="2:21" ht="20.100000000000001" customHeight="1">
      <c r="B149" s="111">
        <v>2020</v>
      </c>
      <c r="C149" s="73">
        <v>4</v>
      </c>
      <c r="D149" s="73" t="s">
        <v>167</v>
      </c>
      <c r="E149" s="169" t="s">
        <v>285</v>
      </c>
      <c r="F149" s="177" t="s">
        <v>286</v>
      </c>
      <c r="G149" s="73" t="s">
        <v>17</v>
      </c>
      <c r="H149" s="73" t="s">
        <v>95</v>
      </c>
      <c r="I149" s="75">
        <v>37153000</v>
      </c>
      <c r="J149" s="75">
        <v>0</v>
      </c>
      <c r="K149" s="75">
        <v>0</v>
      </c>
      <c r="L149" s="75">
        <f>SUM(I149:K149)</f>
        <v>37153000</v>
      </c>
      <c r="M149" s="75">
        <v>0</v>
      </c>
      <c r="N149" s="75">
        <v>0</v>
      </c>
      <c r="O149" s="76"/>
      <c r="P149" s="77" t="s">
        <v>287</v>
      </c>
      <c r="Q149" s="73" t="s">
        <v>288</v>
      </c>
      <c r="R149" s="73" t="s">
        <v>289</v>
      </c>
      <c r="S149" s="77" t="s">
        <v>25</v>
      </c>
      <c r="T149" s="77"/>
      <c r="U149" s="179"/>
    </row>
    <row r="150" spans="2:21" ht="20.100000000000001" customHeight="1">
      <c r="B150" s="70">
        <v>2020</v>
      </c>
      <c r="C150" s="56">
        <v>4</v>
      </c>
      <c r="D150" s="56" t="s">
        <v>14</v>
      </c>
      <c r="E150" s="122" t="s">
        <v>1241</v>
      </c>
      <c r="F150" s="124" t="s">
        <v>58</v>
      </c>
      <c r="G150" s="56" t="s">
        <v>17</v>
      </c>
      <c r="H150" s="56" t="s">
        <v>80</v>
      </c>
      <c r="I150" s="36">
        <v>27412000</v>
      </c>
      <c r="J150" s="36">
        <v>8238000</v>
      </c>
      <c r="K150" s="36"/>
      <c r="L150" s="36">
        <f>SUM(I150:K150)</f>
        <v>35650000</v>
      </c>
      <c r="M150" s="36">
        <f>I150</f>
        <v>27412000</v>
      </c>
      <c r="N150" s="36">
        <f>L150</f>
        <v>35650000</v>
      </c>
      <c r="O150" s="110"/>
      <c r="P150" s="51" t="s">
        <v>1233</v>
      </c>
      <c r="Q150" s="56" t="s">
        <v>1237</v>
      </c>
      <c r="R150" s="56" t="s">
        <v>1240</v>
      </c>
      <c r="S150" s="51" t="s">
        <v>25</v>
      </c>
      <c r="T150" s="51"/>
      <c r="U150" s="63"/>
    </row>
    <row r="151" spans="2:21" ht="20.100000000000001" customHeight="1">
      <c r="B151" s="70">
        <v>2020</v>
      </c>
      <c r="C151" s="56">
        <v>4</v>
      </c>
      <c r="D151" s="56" t="s">
        <v>14</v>
      </c>
      <c r="E151" s="122" t="s">
        <v>734</v>
      </c>
      <c r="F151" s="124" t="s">
        <v>55</v>
      </c>
      <c r="G151" s="56" t="s">
        <v>44</v>
      </c>
      <c r="H151" s="56" t="s">
        <v>81</v>
      </c>
      <c r="I151" s="36">
        <v>35000000</v>
      </c>
      <c r="J151" s="36">
        <v>0</v>
      </c>
      <c r="K151" s="36">
        <v>0</v>
      </c>
      <c r="L151" s="36">
        <v>35000000</v>
      </c>
      <c r="M151" s="36">
        <v>35000000</v>
      </c>
      <c r="N151" s="36">
        <v>0</v>
      </c>
      <c r="O151" s="110"/>
      <c r="P151" s="51" t="s">
        <v>735</v>
      </c>
      <c r="Q151" s="56" t="s">
        <v>736</v>
      </c>
      <c r="R151" s="56" t="s">
        <v>737</v>
      </c>
      <c r="S151" s="51" t="s">
        <v>25</v>
      </c>
      <c r="T151" s="51"/>
      <c r="U151" s="63"/>
    </row>
    <row r="152" spans="2:21" ht="20.100000000000001" customHeight="1">
      <c r="B152" s="70">
        <v>2020</v>
      </c>
      <c r="C152" s="56">
        <v>4</v>
      </c>
      <c r="D152" s="56" t="s">
        <v>14</v>
      </c>
      <c r="E152" s="122" t="s">
        <v>1322</v>
      </c>
      <c r="F152" s="124" t="s">
        <v>58</v>
      </c>
      <c r="G152" s="56" t="s">
        <v>43</v>
      </c>
      <c r="H152" s="56" t="s">
        <v>80</v>
      </c>
      <c r="I152" s="136">
        <v>24938000</v>
      </c>
      <c r="J152" s="136">
        <v>8144000</v>
      </c>
      <c r="K152" s="136">
        <v>0</v>
      </c>
      <c r="L152" s="136">
        <v>33082000</v>
      </c>
      <c r="M152" s="136">
        <v>33082000</v>
      </c>
      <c r="N152" s="136">
        <v>23157400</v>
      </c>
      <c r="O152" s="110"/>
      <c r="P152" s="51" t="s">
        <v>1319</v>
      </c>
      <c r="Q152" s="56" t="s">
        <v>1320</v>
      </c>
      <c r="R152" s="56" t="s">
        <v>1321</v>
      </c>
      <c r="S152" s="51" t="s">
        <v>25</v>
      </c>
      <c r="T152" s="51" t="s">
        <v>50</v>
      </c>
      <c r="U152" s="63"/>
    </row>
    <row r="153" spans="2:21" ht="20.100000000000001" customHeight="1">
      <c r="B153" s="70">
        <v>2020</v>
      </c>
      <c r="C153" s="56">
        <v>4</v>
      </c>
      <c r="D153" s="56" t="s">
        <v>14</v>
      </c>
      <c r="E153" s="122" t="s">
        <v>965</v>
      </c>
      <c r="F153" s="124" t="s">
        <v>937</v>
      </c>
      <c r="G153" s="56" t="s">
        <v>961</v>
      </c>
      <c r="H153" s="56" t="s">
        <v>82</v>
      </c>
      <c r="I153" s="125">
        <v>21600000</v>
      </c>
      <c r="J153" s="126">
        <v>10280000</v>
      </c>
      <c r="K153" s="126">
        <v>0</v>
      </c>
      <c r="L153" s="126">
        <f>SUM(I153:K153)</f>
        <v>31880000</v>
      </c>
      <c r="M153" s="125">
        <v>21600000</v>
      </c>
      <c r="N153" s="126"/>
      <c r="O153" s="166"/>
      <c r="P153" s="83" t="s">
        <v>962</v>
      </c>
      <c r="Q153" s="88" t="s">
        <v>963</v>
      </c>
      <c r="R153" s="88" t="s">
        <v>964</v>
      </c>
      <c r="S153" s="83" t="s">
        <v>25</v>
      </c>
      <c r="T153" s="83"/>
      <c r="U153" s="127" t="s">
        <v>105</v>
      </c>
    </row>
    <row r="154" spans="2:21" ht="20.100000000000001" customHeight="1">
      <c r="B154" s="70">
        <v>2020</v>
      </c>
      <c r="C154" s="56">
        <v>4</v>
      </c>
      <c r="D154" s="56" t="s">
        <v>14</v>
      </c>
      <c r="E154" s="122" t="s">
        <v>970</v>
      </c>
      <c r="F154" s="124" t="s">
        <v>937</v>
      </c>
      <c r="G154" s="56" t="s">
        <v>961</v>
      </c>
      <c r="H154" s="56" t="s">
        <v>82</v>
      </c>
      <c r="I154" s="125">
        <v>21897000</v>
      </c>
      <c r="J154" s="126">
        <v>7327000</v>
      </c>
      <c r="K154" s="126">
        <v>1776000</v>
      </c>
      <c r="L154" s="126">
        <f>SUM(I154:K154)</f>
        <v>31000000</v>
      </c>
      <c r="M154" s="125">
        <v>21897000</v>
      </c>
      <c r="N154" s="126"/>
      <c r="O154" s="166"/>
      <c r="P154" s="83" t="s">
        <v>962</v>
      </c>
      <c r="Q154" s="88" t="s">
        <v>963</v>
      </c>
      <c r="R154" s="88" t="s">
        <v>964</v>
      </c>
      <c r="S154" s="83" t="s">
        <v>25</v>
      </c>
      <c r="T154" s="83"/>
      <c r="U154" s="127" t="s">
        <v>105</v>
      </c>
    </row>
    <row r="155" spans="2:21" ht="20.100000000000001" customHeight="1">
      <c r="B155" s="70">
        <v>2020</v>
      </c>
      <c r="C155" s="56">
        <v>4</v>
      </c>
      <c r="D155" s="56" t="s">
        <v>14</v>
      </c>
      <c r="E155" s="122" t="s">
        <v>1987</v>
      </c>
      <c r="F155" s="124" t="s">
        <v>59</v>
      </c>
      <c r="G155" s="56" t="s">
        <v>626</v>
      </c>
      <c r="H155" s="56" t="s">
        <v>82</v>
      </c>
      <c r="I155" s="125">
        <v>21000000</v>
      </c>
      <c r="J155" s="125">
        <v>10000000</v>
      </c>
      <c r="K155" s="130" t="s">
        <v>346</v>
      </c>
      <c r="L155" s="125">
        <f>SUM(I155:K155)</f>
        <v>31000000</v>
      </c>
      <c r="M155" s="125">
        <v>31000000</v>
      </c>
      <c r="N155" s="125">
        <v>0</v>
      </c>
      <c r="O155" s="152"/>
      <c r="P155" s="51" t="s">
        <v>1981</v>
      </c>
      <c r="Q155" s="56" t="s">
        <v>1988</v>
      </c>
      <c r="R155" s="56" t="s">
        <v>1989</v>
      </c>
      <c r="S155" s="51" t="s">
        <v>25</v>
      </c>
      <c r="T155" s="51"/>
      <c r="U155" s="63" t="s">
        <v>722</v>
      </c>
    </row>
    <row r="156" spans="2:21" ht="20.100000000000001" customHeight="1">
      <c r="B156" s="70">
        <v>2020</v>
      </c>
      <c r="C156" s="56">
        <v>4</v>
      </c>
      <c r="D156" s="56" t="s">
        <v>14</v>
      </c>
      <c r="E156" s="122" t="s">
        <v>1190</v>
      </c>
      <c r="F156" s="124" t="s">
        <v>58</v>
      </c>
      <c r="G156" s="56" t="s">
        <v>43</v>
      </c>
      <c r="H156" s="56" t="s">
        <v>80</v>
      </c>
      <c r="I156" s="36">
        <v>28365000</v>
      </c>
      <c r="J156" s="36">
        <v>2277000</v>
      </c>
      <c r="K156" s="36">
        <v>0</v>
      </c>
      <c r="L156" s="36">
        <f>I156+J156+K156</f>
        <v>30642000</v>
      </c>
      <c r="M156" s="36">
        <v>28365000</v>
      </c>
      <c r="N156" s="136">
        <v>21449400</v>
      </c>
      <c r="O156" s="110"/>
      <c r="P156" s="51" t="s">
        <v>1187</v>
      </c>
      <c r="Q156" s="56" t="s">
        <v>1191</v>
      </c>
      <c r="R156" s="56" t="s">
        <v>1192</v>
      </c>
      <c r="S156" s="51" t="s">
        <v>25</v>
      </c>
      <c r="T156" s="51" t="s">
        <v>50</v>
      </c>
      <c r="U156" s="63"/>
    </row>
    <row r="157" spans="2:21" ht="20.100000000000001" customHeight="1">
      <c r="B157" s="70">
        <v>2020</v>
      </c>
      <c r="C157" s="56">
        <v>4</v>
      </c>
      <c r="D157" s="56" t="s">
        <v>14</v>
      </c>
      <c r="E157" s="122" t="s">
        <v>519</v>
      </c>
      <c r="F157" s="124" t="s">
        <v>515</v>
      </c>
      <c r="G157" s="56" t="s">
        <v>17</v>
      </c>
      <c r="H157" s="56" t="s">
        <v>81</v>
      </c>
      <c r="I157" s="36">
        <v>29943000</v>
      </c>
      <c r="J157" s="36"/>
      <c r="K157" s="36"/>
      <c r="L157" s="36">
        <f>SUM(I157:K157)</f>
        <v>29943000</v>
      </c>
      <c r="M157" s="36">
        <v>29943000</v>
      </c>
      <c r="N157" s="36"/>
      <c r="O157" s="110"/>
      <c r="P157" s="51" t="s">
        <v>520</v>
      </c>
      <c r="Q157" s="56" t="s">
        <v>521</v>
      </c>
      <c r="R157" s="56" t="s">
        <v>522</v>
      </c>
      <c r="S157" s="51" t="s">
        <v>25</v>
      </c>
      <c r="T157" s="51"/>
      <c r="U157" s="63"/>
    </row>
    <row r="158" spans="2:21" ht="20.100000000000001" customHeight="1">
      <c r="B158" s="70">
        <v>2020</v>
      </c>
      <c r="C158" s="56">
        <v>4</v>
      </c>
      <c r="D158" s="56" t="s">
        <v>14</v>
      </c>
      <c r="E158" s="122" t="s">
        <v>1025</v>
      </c>
      <c r="F158" s="124" t="s">
        <v>937</v>
      </c>
      <c r="G158" s="56" t="s">
        <v>44</v>
      </c>
      <c r="H158" s="56" t="s">
        <v>80</v>
      </c>
      <c r="I158" s="125">
        <v>29780000</v>
      </c>
      <c r="J158" s="125"/>
      <c r="K158" s="125">
        <v>0</v>
      </c>
      <c r="L158" s="125">
        <f>SUM(I158:K158)</f>
        <v>29780000</v>
      </c>
      <c r="M158" s="125">
        <f>I158*0.5</f>
        <v>14890000</v>
      </c>
      <c r="N158" s="125">
        <f>INT(I158*0.7)</f>
        <v>20846000</v>
      </c>
      <c r="O158" s="152"/>
      <c r="P158" s="51" t="s">
        <v>1014</v>
      </c>
      <c r="Q158" s="56" t="s">
        <v>1015</v>
      </c>
      <c r="R158" s="56" t="s">
        <v>1016</v>
      </c>
      <c r="S158" s="51" t="s">
        <v>25</v>
      </c>
      <c r="T158" s="51"/>
      <c r="U158" s="63"/>
    </row>
    <row r="159" spans="2:21" ht="20.100000000000001" customHeight="1">
      <c r="B159" s="70">
        <v>2020</v>
      </c>
      <c r="C159" s="56">
        <v>4</v>
      </c>
      <c r="D159" s="56" t="s">
        <v>14</v>
      </c>
      <c r="E159" s="122" t="s">
        <v>1577</v>
      </c>
      <c r="F159" s="124" t="s">
        <v>260</v>
      </c>
      <c r="G159" s="56" t="s">
        <v>43</v>
      </c>
      <c r="H159" s="56" t="s">
        <v>82</v>
      </c>
      <c r="I159" s="36">
        <v>17000000</v>
      </c>
      <c r="J159" s="36">
        <v>12000000</v>
      </c>
      <c r="K159" s="36"/>
      <c r="L159" s="36">
        <v>29000000</v>
      </c>
      <c r="M159" s="36"/>
      <c r="N159" s="36"/>
      <c r="O159" s="110"/>
      <c r="P159" s="51" t="s">
        <v>1557</v>
      </c>
      <c r="Q159" s="56" t="s">
        <v>1575</v>
      </c>
      <c r="R159" s="56" t="s">
        <v>1576</v>
      </c>
      <c r="S159" s="51" t="s">
        <v>25</v>
      </c>
      <c r="T159" s="51"/>
      <c r="U159" s="98" t="s">
        <v>1559</v>
      </c>
    </row>
    <row r="160" spans="2:21" ht="20.100000000000001" customHeight="1">
      <c r="B160" s="70">
        <v>2020</v>
      </c>
      <c r="C160" s="56">
        <v>4</v>
      </c>
      <c r="D160" s="56" t="s">
        <v>14</v>
      </c>
      <c r="E160" s="174" t="s">
        <v>1036</v>
      </c>
      <c r="F160" s="124" t="s">
        <v>945</v>
      </c>
      <c r="G160" s="56" t="s">
        <v>17</v>
      </c>
      <c r="H160" s="56" t="s">
        <v>82</v>
      </c>
      <c r="I160" s="125">
        <v>28594000</v>
      </c>
      <c r="J160" s="130" t="s">
        <v>452</v>
      </c>
      <c r="K160" s="130" t="s">
        <v>452</v>
      </c>
      <c r="L160" s="125">
        <f>SUM(I160:K160)</f>
        <v>28594000</v>
      </c>
      <c r="M160" s="125">
        <v>28594000</v>
      </c>
      <c r="N160" s="125">
        <v>28594000</v>
      </c>
      <c r="O160" s="152"/>
      <c r="P160" s="51" t="s">
        <v>1031</v>
      </c>
      <c r="Q160" s="56" t="s">
        <v>1032</v>
      </c>
      <c r="R160" s="56" t="s">
        <v>1033</v>
      </c>
      <c r="S160" s="51" t="s">
        <v>121</v>
      </c>
      <c r="T160" s="51" t="s">
        <v>452</v>
      </c>
      <c r="U160" s="63" t="s">
        <v>1035</v>
      </c>
    </row>
    <row r="161" spans="2:21" ht="20.100000000000001" customHeight="1">
      <c r="B161" s="70">
        <v>2020</v>
      </c>
      <c r="C161" s="56">
        <v>4</v>
      </c>
      <c r="D161" s="56" t="s">
        <v>167</v>
      </c>
      <c r="E161" s="122" t="s">
        <v>971</v>
      </c>
      <c r="F161" s="124" t="s">
        <v>945</v>
      </c>
      <c r="G161" s="56" t="s">
        <v>961</v>
      </c>
      <c r="H161" s="56" t="s">
        <v>95</v>
      </c>
      <c r="I161" s="125">
        <v>21000000</v>
      </c>
      <c r="J161" s="126">
        <v>5000000</v>
      </c>
      <c r="K161" s="126">
        <v>2000000</v>
      </c>
      <c r="L161" s="126">
        <f>SUM(I161:K161)</f>
        <v>28000000</v>
      </c>
      <c r="M161" s="126">
        <v>21000000</v>
      </c>
      <c r="N161" s="126">
        <v>0</v>
      </c>
      <c r="O161" s="166"/>
      <c r="P161" s="83" t="s">
        <v>962</v>
      </c>
      <c r="Q161" s="88" t="s">
        <v>972</v>
      </c>
      <c r="R161" s="88" t="s">
        <v>973</v>
      </c>
      <c r="S161" s="83" t="s">
        <v>25</v>
      </c>
      <c r="T161" s="83"/>
      <c r="U161" s="127" t="s">
        <v>105</v>
      </c>
    </row>
    <row r="162" spans="2:21" ht="20.100000000000001" customHeight="1">
      <c r="B162" s="70">
        <v>2020</v>
      </c>
      <c r="C162" s="56">
        <v>4</v>
      </c>
      <c r="D162" s="56" t="s">
        <v>14</v>
      </c>
      <c r="E162" s="122" t="s">
        <v>969</v>
      </c>
      <c r="F162" s="124" t="s">
        <v>937</v>
      </c>
      <c r="G162" s="56" t="s">
        <v>961</v>
      </c>
      <c r="H162" s="56" t="s">
        <v>82</v>
      </c>
      <c r="I162" s="125">
        <v>21653000</v>
      </c>
      <c r="J162" s="126">
        <v>4524000</v>
      </c>
      <c r="K162" s="126">
        <v>1368000</v>
      </c>
      <c r="L162" s="126">
        <f>SUM(I162:K162)</f>
        <v>27545000</v>
      </c>
      <c r="M162" s="125">
        <v>21653000</v>
      </c>
      <c r="N162" s="126"/>
      <c r="O162" s="166"/>
      <c r="P162" s="83" t="s">
        <v>962</v>
      </c>
      <c r="Q162" s="88" t="s">
        <v>963</v>
      </c>
      <c r="R162" s="88" t="s">
        <v>964</v>
      </c>
      <c r="S162" s="83" t="s">
        <v>25</v>
      </c>
      <c r="T162" s="83"/>
      <c r="U162" s="127" t="s">
        <v>105</v>
      </c>
    </row>
    <row r="163" spans="2:21" ht="20.100000000000001" customHeight="1">
      <c r="B163" s="70">
        <v>2020</v>
      </c>
      <c r="C163" s="56">
        <v>4</v>
      </c>
      <c r="D163" s="56" t="s">
        <v>14</v>
      </c>
      <c r="E163" s="122" t="s">
        <v>966</v>
      </c>
      <c r="F163" s="124" t="s">
        <v>937</v>
      </c>
      <c r="G163" s="56" t="s">
        <v>961</v>
      </c>
      <c r="H163" s="56" t="s">
        <v>82</v>
      </c>
      <c r="I163" s="125">
        <v>21470000</v>
      </c>
      <c r="J163" s="126">
        <v>6068000</v>
      </c>
      <c r="K163" s="126">
        <v>0</v>
      </c>
      <c r="L163" s="126">
        <f>SUM(I163:K163)</f>
        <v>27538000</v>
      </c>
      <c r="M163" s="125">
        <v>21470000</v>
      </c>
      <c r="N163" s="126"/>
      <c r="O163" s="166"/>
      <c r="P163" s="83" t="s">
        <v>962</v>
      </c>
      <c r="Q163" s="88" t="s">
        <v>963</v>
      </c>
      <c r="R163" s="88" t="s">
        <v>964</v>
      </c>
      <c r="S163" s="83" t="s">
        <v>25</v>
      </c>
      <c r="T163" s="83"/>
      <c r="U163" s="127" t="s">
        <v>105</v>
      </c>
    </row>
    <row r="164" spans="2:21" ht="20.100000000000001" customHeight="1">
      <c r="B164" s="70">
        <v>2020</v>
      </c>
      <c r="C164" s="56">
        <v>4</v>
      </c>
      <c r="D164" s="56" t="s">
        <v>14</v>
      </c>
      <c r="E164" s="122" t="s">
        <v>1277</v>
      </c>
      <c r="F164" s="124" t="s">
        <v>58</v>
      </c>
      <c r="G164" s="56" t="s">
        <v>17</v>
      </c>
      <c r="H164" s="56" t="s">
        <v>82</v>
      </c>
      <c r="I164" s="36">
        <v>21994000</v>
      </c>
      <c r="J164" s="36">
        <v>4683000</v>
      </c>
      <c r="K164" s="36">
        <v>0</v>
      </c>
      <c r="L164" s="36">
        <v>26677000</v>
      </c>
      <c r="M164" s="36"/>
      <c r="N164" s="36"/>
      <c r="O164" s="110"/>
      <c r="P164" s="51" t="s">
        <v>1257</v>
      </c>
      <c r="Q164" s="56" t="s">
        <v>1258</v>
      </c>
      <c r="R164" s="56" t="s">
        <v>1259</v>
      </c>
      <c r="S164" s="51" t="s">
        <v>25</v>
      </c>
      <c r="T164" s="51"/>
      <c r="U164" s="63" t="s">
        <v>105</v>
      </c>
    </row>
    <row r="165" spans="2:21" ht="20.100000000000001" customHeight="1">
      <c r="B165" s="70">
        <v>2020</v>
      </c>
      <c r="C165" s="56">
        <v>4</v>
      </c>
      <c r="D165" s="56" t="s">
        <v>14</v>
      </c>
      <c r="E165" s="122" t="s">
        <v>1295</v>
      </c>
      <c r="F165" s="124" t="s">
        <v>58</v>
      </c>
      <c r="G165" s="56" t="s">
        <v>17</v>
      </c>
      <c r="H165" s="56" t="s">
        <v>82</v>
      </c>
      <c r="I165" s="36">
        <v>21971000</v>
      </c>
      <c r="J165" s="36">
        <v>4706000</v>
      </c>
      <c r="K165" s="36">
        <v>0</v>
      </c>
      <c r="L165" s="36">
        <v>26677000</v>
      </c>
      <c r="M165" s="36"/>
      <c r="N165" s="36"/>
      <c r="O165" s="110"/>
      <c r="P165" s="51" t="s">
        <v>1257</v>
      </c>
      <c r="Q165" s="56" t="s">
        <v>1258</v>
      </c>
      <c r="R165" s="56" t="s">
        <v>1259</v>
      </c>
      <c r="S165" s="51" t="s">
        <v>25</v>
      </c>
      <c r="T165" s="51"/>
      <c r="U165" s="63" t="s">
        <v>105</v>
      </c>
    </row>
    <row r="166" spans="2:21" ht="20.100000000000001" customHeight="1">
      <c r="B166" s="70">
        <v>2020</v>
      </c>
      <c r="C166" s="56">
        <v>4</v>
      </c>
      <c r="D166" s="56" t="s">
        <v>14</v>
      </c>
      <c r="E166" s="122" t="s">
        <v>1296</v>
      </c>
      <c r="F166" s="124" t="s">
        <v>58</v>
      </c>
      <c r="G166" s="56" t="s">
        <v>17</v>
      </c>
      <c r="H166" s="56" t="s">
        <v>82</v>
      </c>
      <c r="I166" s="36">
        <v>21900000</v>
      </c>
      <c r="J166" s="36">
        <v>4777000</v>
      </c>
      <c r="K166" s="36">
        <v>0</v>
      </c>
      <c r="L166" s="36">
        <v>26677000</v>
      </c>
      <c r="M166" s="36"/>
      <c r="N166" s="36"/>
      <c r="O166" s="110"/>
      <c r="P166" s="51" t="s">
        <v>1257</v>
      </c>
      <c r="Q166" s="56" t="s">
        <v>1258</v>
      </c>
      <c r="R166" s="56" t="s">
        <v>1259</v>
      </c>
      <c r="S166" s="51" t="s">
        <v>25</v>
      </c>
      <c r="T166" s="51"/>
      <c r="U166" s="63" t="s">
        <v>105</v>
      </c>
    </row>
    <row r="167" spans="2:21" ht="20.100000000000001" customHeight="1">
      <c r="B167" s="70">
        <v>2020</v>
      </c>
      <c r="C167" s="56">
        <v>4</v>
      </c>
      <c r="D167" s="56" t="s">
        <v>14</v>
      </c>
      <c r="E167" s="122" t="s">
        <v>1286</v>
      </c>
      <c r="F167" s="124" t="s">
        <v>58</v>
      </c>
      <c r="G167" s="56" t="s">
        <v>17</v>
      </c>
      <c r="H167" s="56" t="s">
        <v>82</v>
      </c>
      <c r="I167" s="36">
        <v>16380000</v>
      </c>
      <c r="J167" s="36">
        <v>10295000</v>
      </c>
      <c r="K167" s="36">
        <v>0</v>
      </c>
      <c r="L167" s="36">
        <v>26675000</v>
      </c>
      <c r="M167" s="36"/>
      <c r="N167" s="36"/>
      <c r="O167" s="110"/>
      <c r="P167" s="51" t="s">
        <v>1257</v>
      </c>
      <c r="Q167" s="56" t="s">
        <v>1258</v>
      </c>
      <c r="R167" s="56" t="s">
        <v>1259</v>
      </c>
      <c r="S167" s="51" t="s">
        <v>25</v>
      </c>
      <c r="T167" s="51"/>
      <c r="U167" s="63" t="s">
        <v>105</v>
      </c>
    </row>
    <row r="168" spans="2:21" ht="20.100000000000001" customHeight="1">
      <c r="B168" s="70">
        <v>2020</v>
      </c>
      <c r="C168" s="56">
        <v>4</v>
      </c>
      <c r="D168" s="56" t="s">
        <v>14</v>
      </c>
      <c r="E168" s="122" t="s">
        <v>1274</v>
      </c>
      <c r="F168" s="124" t="s">
        <v>58</v>
      </c>
      <c r="G168" s="56" t="s">
        <v>17</v>
      </c>
      <c r="H168" s="56" t="s">
        <v>82</v>
      </c>
      <c r="I168" s="36">
        <v>21959000</v>
      </c>
      <c r="J168" s="36">
        <v>4715000</v>
      </c>
      <c r="K168" s="36">
        <v>0</v>
      </c>
      <c r="L168" s="36">
        <v>26674000</v>
      </c>
      <c r="M168" s="36"/>
      <c r="N168" s="36"/>
      <c r="O168" s="110"/>
      <c r="P168" s="51" t="s">
        <v>1257</v>
      </c>
      <c r="Q168" s="56" t="s">
        <v>1258</v>
      </c>
      <c r="R168" s="56" t="s">
        <v>1259</v>
      </c>
      <c r="S168" s="51" t="s">
        <v>25</v>
      </c>
      <c r="T168" s="51"/>
      <c r="U168" s="63" t="s">
        <v>105</v>
      </c>
    </row>
    <row r="169" spans="2:21" ht="20.100000000000001" customHeight="1">
      <c r="B169" s="70">
        <v>2020</v>
      </c>
      <c r="C169" s="56">
        <v>4</v>
      </c>
      <c r="D169" s="56" t="s">
        <v>14</v>
      </c>
      <c r="E169" s="122" t="s">
        <v>1283</v>
      </c>
      <c r="F169" s="124" t="s">
        <v>58</v>
      </c>
      <c r="G169" s="56" t="s">
        <v>17</v>
      </c>
      <c r="H169" s="56" t="s">
        <v>82</v>
      </c>
      <c r="I169" s="36">
        <v>20620000</v>
      </c>
      <c r="J169" s="36">
        <v>6054000</v>
      </c>
      <c r="K169" s="36">
        <v>0</v>
      </c>
      <c r="L169" s="36">
        <v>26674000</v>
      </c>
      <c r="M169" s="36"/>
      <c r="N169" s="36"/>
      <c r="O169" s="110"/>
      <c r="P169" s="51" t="s">
        <v>1257</v>
      </c>
      <c r="Q169" s="56" t="s">
        <v>1258</v>
      </c>
      <c r="R169" s="56" t="s">
        <v>1259</v>
      </c>
      <c r="S169" s="51" t="s">
        <v>25</v>
      </c>
      <c r="T169" s="51"/>
      <c r="U169" s="63" t="s">
        <v>105</v>
      </c>
    </row>
    <row r="170" spans="2:21" ht="20.100000000000001" customHeight="1">
      <c r="B170" s="70">
        <v>2020</v>
      </c>
      <c r="C170" s="56">
        <v>4</v>
      </c>
      <c r="D170" s="56" t="s">
        <v>14</v>
      </c>
      <c r="E170" s="122" t="s">
        <v>1312</v>
      </c>
      <c r="F170" s="124" t="s">
        <v>58</v>
      </c>
      <c r="G170" s="56" t="s">
        <v>17</v>
      </c>
      <c r="H170" s="56" t="s">
        <v>82</v>
      </c>
      <c r="I170" s="36">
        <v>21180000</v>
      </c>
      <c r="J170" s="36">
        <v>5494000</v>
      </c>
      <c r="K170" s="36">
        <v>0</v>
      </c>
      <c r="L170" s="36">
        <v>26674000</v>
      </c>
      <c r="M170" s="36"/>
      <c r="N170" s="36"/>
      <c r="O170" s="110"/>
      <c r="P170" s="51" t="s">
        <v>1257</v>
      </c>
      <c r="Q170" s="56" t="s">
        <v>1258</v>
      </c>
      <c r="R170" s="56" t="s">
        <v>1259</v>
      </c>
      <c r="S170" s="51" t="s">
        <v>25</v>
      </c>
      <c r="T170" s="51"/>
      <c r="U170" s="63" t="s">
        <v>105</v>
      </c>
    </row>
    <row r="171" spans="2:21" ht="20.100000000000001" customHeight="1">
      <c r="B171" s="70">
        <v>2020</v>
      </c>
      <c r="C171" s="56">
        <v>4</v>
      </c>
      <c r="D171" s="56" t="s">
        <v>14</v>
      </c>
      <c r="E171" s="122" t="s">
        <v>1261</v>
      </c>
      <c r="F171" s="124" t="s">
        <v>58</v>
      </c>
      <c r="G171" s="56" t="s">
        <v>17</v>
      </c>
      <c r="H171" s="56" t="s">
        <v>82</v>
      </c>
      <c r="I171" s="36">
        <v>21749000</v>
      </c>
      <c r="J171" s="36">
        <v>4924000</v>
      </c>
      <c r="K171" s="36">
        <v>0</v>
      </c>
      <c r="L171" s="36">
        <v>26673000</v>
      </c>
      <c r="M171" s="36"/>
      <c r="N171" s="36"/>
      <c r="O171" s="110"/>
      <c r="P171" s="51" t="s">
        <v>1257</v>
      </c>
      <c r="Q171" s="56" t="s">
        <v>1258</v>
      </c>
      <c r="R171" s="56" t="s">
        <v>1259</v>
      </c>
      <c r="S171" s="51" t="s">
        <v>25</v>
      </c>
      <c r="T171" s="51"/>
      <c r="U171" s="63" t="s">
        <v>105</v>
      </c>
    </row>
    <row r="172" spans="2:21" ht="20.100000000000001" customHeight="1">
      <c r="B172" s="70">
        <v>2020</v>
      </c>
      <c r="C172" s="56">
        <v>4</v>
      </c>
      <c r="D172" s="56" t="s">
        <v>14</v>
      </c>
      <c r="E172" s="122" t="s">
        <v>1262</v>
      </c>
      <c r="F172" s="124" t="s">
        <v>58</v>
      </c>
      <c r="G172" s="56" t="s">
        <v>17</v>
      </c>
      <c r="H172" s="56" t="s">
        <v>82</v>
      </c>
      <c r="I172" s="36">
        <v>21422000</v>
      </c>
      <c r="J172" s="36">
        <v>5251000</v>
      </c>
      <c r="K172" s="36">
        <v>0</v>
      </c>
      <c r="L172" s="36">
        <v>26673000</v>
      </c>
      <c r="M172" s="36"/>
      <c r="N172" s="36"/>
      <c r="O172" s="110"/>
      <c r="P172" s="51" t="s">
        <v>1257</v>
      </c>
      <c r="Q172" s="56" t="s">
        <v>1258</v>
      </c>
      <c r="R172" s="56" t="s">
        <v>1259</v>
      </c>
      <c r="S172" s="51" t="s">
        <v>25</v>
      </c>
      <c r="T172" s="51"/>
      <c r="U172" s="63" t="s">
        <v>105</v>
      </c>
    </row>
    <row r="173" spans="2:21" ht="20.100000000000001" customHeight="1">
      <c r="B173" s="70">
        <v>2020</v>
      </c>
      <c r="C173" s="56">
        <v>4</v>
      </c>
      <c r="D173" s="56" t="s">
        <v>14</v>
      </c>
      <c r="E173" s="122" t="s">
        <v>1263</v>
      </c>
      <c r="F173" s="124" t="s">
        <v>58</v>
      </c>
      <c r="G173" s="56" t="s">
        <v>17</v>
      </c>
      <c r="H173" s="56" t="s">
        <v>82</v>
      </c>
      <c r="I173" s="36">
        <v>21796000</v>
      </c>
      <c r="J173" s="36">
        <v>4877000</v>
      </c>
      <c r="K173" s="36">
        <v>0</v>
      </c>
      <c r="L173" s="36">
        <v>26673000</v>
      </c>
      <c r="M173" s="36"/>
      <c r="N173" s="36"/>
      <c r="O173" s="110"/>
      <c r="P173" s="51" t="s">
        <v>1257</v>
      </c>
      <c r="Q173" s="56" t="s">
        <v>1258</v>
      </c>
      <c r="R173" s="56" t="s">
        <v>1259</v>
      </c>
      <c r="S173" s="51" t="s">
        <v>25</v>
      </c>
      <c r="T173" s="51"/>
      <c r="U173" s="63" t="s">
        <v>105</v>
      </c>
    </row>
    <row r="174" spans="2:21" ht="20.100000000000001" customHeight="1">
      <c r="B174" s="70">
        <v>2020</v>
      </c>
      <c r="C174" s="56">
        <v>4</v>
      </c>
      <c r="D174" s="56" t="s">
        <v>14</v>
      </c>
      <c r="E174" s="122" t="s">
        <v>1264</v>
      </c>
      <c r="F174" s="124" t="s">
        <v>58</v>
      </c>
      <c r="G174" s="56" t="s">
        <v>17</v>
      </c>
      <c r="H174" s="56" t="s">
        <v>82</v>
      </c>
      <c r="I174" s="36">
        <v>21986000</v>
      </c>
      <c r="J174" s="36">
        <v>4687000</v>
      </c>
      <c r="K174" s="36">
        <v>0</v>
      </c>
      <c r="L174" s="36">
        <v>26673000</v>
      </c>
      <c r="M174" s="36"/>
      <c r="N174" s="36"/>
      <c r="O174" s="110"/>
      <c r="P174" s="51" t="s">
        <v>1257</v>
      </c>
      <c r="Q174" s="56" t="s">
        <v>1258</v>
      </c>
      <c r="R174" s="56" t="s">
        <v>1259</v>
      </c>
      <c r="S174" s="51" t="s">
        <v>25</v>
      </c>
      <c r="T174" s="51"/>
      <c r="U174" s="63" t="s">
        <v>105</v>
      </c>
    </row>
    <row r="175" spans="2:21" ht="20.100000000000001" customHeight="1">
      <c r="B175" s="70">
        <v>2020</v>
      </c>
      <c r="C175" s="56">
        <v>4</v>
      </c>
      <c r="D175" s="56" t="s">
        <v>14</v>
      </c>
      <c r="E175" s="122" t="s">
        <v>1265</v>
      </c>
      <c r="F175" s="124" t="s">
        <v>58</v>
      </c>
      <c r="G175" s="56" t="s">
        <v>17</v>
      </c>
      <c r="H175" s="56" t="s">
        <v>82</v>
      </c>
      <c r="I175" s="36">
        <v>21645000</v>
      </c>
      <c r="J175" s="36">
        <v>5028000</v>
      </c>
      <c r="K175" s="36">
        <v>0</v>
      </c>
      <c r="L175" s="36">
        <v>26673000</v>
      </c>
      <c r="M175" s="36"/>
      <c r="N175" s="36"/>
      <c r="O175" s="110"/>
      <c r="P175" s="51" t="s">
        <v>1257</v>
      </c>
      <c r="Q175" s="56" t="s">
        <v>1258</v>
      </c>
      <c r="R175" s="56" t="s">
        <v>1259</v>
      </c>
      <c r="S175" s="51" t="s">
        <v>25</v>
      </c>
      <c r="T175" s="51"/>
      <c r="U175" s="63" t="s">
        <v>105</v>
      </c>
    </row>
    <row r="176" spans="2:21" ht="20.100000000000001" customHeight="1">
      <c r="B176" s="70">
        <v>2020</v>
      </c>
      <c r="C176" s="56">
        <v>4</v>
      </c>
      <c r="D176" s="56" t="s">
        <v>14</v>
      </c>
      <c r="E176" s="122" t="s">
        <v>1267</v>
      </c>
      <c r="F176" s="124" t="s">
        <v>58</v>
      </c>
      <c r="G176" s="56" t="s">
        <v>17</v>
      </c>
      <c r="H176" s="56" t="s">
        <v>82</v>
      </c>
      <c r="I176" s="36">
        <v>21645000</v>
      </c>
      <c r="J176" s="36">
        <v>5028000</v>
      </c>
      <c r="K176" s="36">
        <v>0</v>
      </c>
      <c r="L176" s="36">
        <v>26673000</v>
      </c>
      <c r="M176" s="36"/>
      <c r="N176" s="36"/>
      <c r="O176" s="110"/>
      <c r="P176" s="51" t="s">
        <v>1257</v>
      </c>
      <c r="Q176" s="56" t="s">
        <v>1258</v>
      </c>
      <c r="R176" s="56" t="s">
        <v>1259</v>
      </c>
      <c r="S176" s="51" t="s">
        <v>25</v>
      </c>
      <c r="T176" s="51"/>
      <c r="U176" s="63" t="s">
        <v>105</v>
      </c>
    </row>
    <row r="177" spans="2:21" ht="20.100000000000001" customHeight="1">
      <c r="B177" s="70">
        <v>2020</v>
      </c>
      <c r="C177" s="56">
        <v>4</v>
      </c>
      <c r="D177" s="56" t="s">
        <v>14</v>
      </c>
      <c r="E177" s="122" t="s">
        <v>1268</v>
      </c>
      <c r="F177" s="124" t="s">
        <v>58</v>
      </c>
      <c r="G177" s="56" t="s">
        <v>17</v>
      </c>
      <c r="H177" s="56" t="s">
        <v>82</v>
      </c>
      <c r="I177" s="36">
        <v>21645000</v>
      </c>
      <c r="J177" s="36">
        <v>5028000</v>
      </c>
      <c r="K177" s="36">
        <v>0</v>
      </c>
      <c r="L177" s="36">
        <v>26673000</v>
      </c>
      <c r="M177" s="36"/>
      <c r="N177" s="36"/>
      <c r="O177" s="110"/>
      <c r="P177" s="51" t="s">
        <v>1257</v>
      </c>
      <c r="Q177" s="56" t="s">
        <v>1258</v>
      </c>
      <c r="R177" s="56" t="s">
        <v>1259</v>
      </c>
      <c r="S177" s="51" t="s">
        <v>25</v>
      </c>
      <c r="T177" s="51"/>
      <c r="U177" s="63" t="s">
        <v>105</v>
      </c>
    </row>
    <row r="178" spans="2:21" ht="20.100000000000001" customHeight="1">
      <c r="B178" s="70">
        <v>2020</v>
      </c>
      <c r="C178" s="56">
        <v>4</v>
      </c>
      <c r="D178" s="56" t="s">
        <v>14</v>
      </c>
      <c r="E178" s="122" t="s">
        <v>1270</v>
      </c>
      <c r="F178" s="124" t="s">
        <v>58</v>
      </c>
      <c r="G178" s="56" t="s">
        <v>17</v>
      </c>
      <c r="H178" s="56" t="s">
        <v>82</v>
      </c>
      <c r="I178" s="36">
        <v>21569000</v>
      </c>
      <c r="J178" s="36">
        <v>5104000</v>
      </c>
      <c r="K178" s="36">
        <v>0</v>
      </c>
      <c r="L178" s="36">
        <v>26673000</v>
      </c>
      <c r="M178" s="36"/>
      <c r="N178" s="36"/>
      <c r="O178" s="110"/>
      <c r="P178" s="51" t="s">
        <v>1257</v>
      </c>
      <c r="Q178" s="56" t="s">
        <v>1258</v>
      </c>
      <c r="R178" s="56" t="s">
        <v>1259</v>
      </c>
      <c r="S178" s="51" t="s">
        <v>25</v>
      </c>
      <c r="T178" s="51"/>
      <c r="U178" s="63" t="s">
        <v>105</v>
      </c>
    </row>
    <row r="179" spans="2:21" ht="20.100000000000001" customHeight="1">
      <c r="B179" s="70">
        <v>2020</v>
      </c>
      <c r="C179" s="56">
        <v>4</v>
      </c>
      <c r="D179" s="56" t="s">
        <v>14</v>
      </c>
      <c r="E179" s="122" t="s">
        <v>1272</v>
      </c>
      <c r="F179" s="124" t="s">
        <v>58</v>
      </c>
      <c r="G179" s="56" t="s">
        <v>17</v>
      </c>
      <c r="H179" s="56" t="s">
        <v>82</v>
      </c>
      <c r="I179" s="36">
        <v>21872000</v>
      </c>
      <c r="J179" s="36">
        <v>4801000</v>
      </c>
      <c r="K179" s="36">
        <v>0</v>
      </c>
      <c r="L179" s="36">
        <v>26673000</v>
      </c>
      <c r="M179" s="36"/>
      <c r="N179" s="36"/>
      <c r="O179" s="110"/>
      <c r="P179" s="51" t="s">
        <v>1257</v>
      </c>
      <c r="Q179" s="56" t="s">
        <v>1258</v>
      </c>
      <c r="R179" s="56" t="s">
        <v>1259</v>
      </c>
      <c r="S179" s="51" t="s">
        <v>25</v>
      </c>
      <c r="T179" s="51"/>
      <c r="U179" s="63" t="s">
        <v>105</v>
      </c>
    </row>
    <row r="180" spans="2:21" ht="20.100000000000001" customHeight="1">
      <c r="B180" s="70">
        <v>2020</v>
      </c>
      <c r="C180" s="56">
        <v>4</v>
      </c>
      <c r="D180" s="56" t="s">
        <v>14</v>
      </c>
      <c r="E180" s="122" t="s">
        <v>1273</v>
      </c>
      <c r="F180" s="124" t="s">
        <v>58</v>
      </c>
      <c r="G180" s="56" t="s">
        <v>17</v>
      </c>
      <c r="H180" s="56" t="s">
        <v>82</v>
      </c>
      <c r="I180" s="36">
        <v>21695000</v>
      </c>
      <c r="J180" s="36">
        <v>4978000</v>
      </c>
      <c r="K180" s="36">
        <v>0</v>
      </c>
      <c r="L180" s="36">
        <v>26673000</v>
      </c>
      <c r="M180" s="36"/>
      <c r="N180" s="36"/>
      <c r="O180" s="110"/>
      <c r="P180" s="51" t="s">
        <v>1257</v>
      </c>
      <c r="Q180" s="56" t="s">
        <v>1258</v>
      </c>
      <c r="R180" s="56" t="s">
        <v>1259</v>
      </c>
      <c r="S180" s="51" t="s">
        <v>25</v>
      </c>
      <c r="T180" s="51"/>
      <c r="U180" s="63" t="s">
        <v>105</v>
      </c>
    </row>
    <row r="181" spans="2:21" ht="20.100000000000001" customHeight="1">
      <c r="B181" s="70">
        <v>2020</v>
      </c>
      <c r="C181" s="56">
        <v>4</v>
      </c>
      <c r="D181" s="56" t="s">
        <v>14</v>
      </c>
      <c r="E181" s="122" t="s">
        <v>1275</v>
      </c>
      <c r="F181" s="124" t="s">
        <v>58</v>
      </c>
      <c r="G181" s="56" t="s">
        <v>17</v>
      </c>
      <c r="H181" s="56" t="s">
        <v>82</v>
      </c>
      <c r="I181" s="36">
        <v>21749000</v>
      </c>
      <c r="J181" s="36">
        <v>4924000</v>
      </c>
      <c r="K181" s="36">
        <v>0</v>
      </c>
      <c r="L181" s="36">
        <v>26673000</v>
      </c>
      <c r="M181" s="36"/>
      <c r="N181" s="36"/>
      <c r="O181" s="110"/>
      <c r="P181" s="51" t="s">
        <v>1257</v>
      </c>
      <c r="Q181" s="56" t="s">
        <v>1258</v>
      </c>
      <c r="R181" s="56" t="s">
        <v>1259</v>
      </c>
      <c r="S181" s="51" t="s">
        <v>25</v>
      </c>
      <c r="T181" s="51"/>
      <c r="U181" s="63" t="s">
        <v>105</v>
      </c>
    </row>
    <row r="182" spans="2:21" ht="20.100000000000001" customHeight="1">
      <c r="B182" s="70">
        <v>2020</v>
      </c>
      <c r="C182" s="56">
        <v>4</v>
      </c>
      <c r="D182" s="56" t="s">
        <v>14</v>
      </c>
      <c r="E182" s="122" t="s">
        <v>1278</v>
      </c>
      <c r="F182" s="124" t="s">
        <v>58</v>
      </c>
      <c r="G182" s="56" t="s">
        <v>17</v>
      </c>
      <c r="H182" s="56" t="s">
        <v>82</v>
      </c>
      <c r="I182" s="36">
        <v>21983000</v>
      </c>
      <c r="J182" s="36">
        <v>4690000</v>
      </c>
      <c r="K182" s="36">
        <v>0</v>
      </c>
      <c r="L182" s="36">
        <v>26673000</v>
      </c>
      <c r="M182" s="36"/>
      <c r="N182" s="36"/>
      <c r="O182" s="110"/>
      <c r="P182" s="51" t="s">
        <v>1257</v>
      </c>
      <c r="Q182" s="56" t="s">
        <v>1258</v>
      </c>
      <c r="R182" s="56" t="s">
        <v>1259</v>
      </c>
      <c r="S182" s="51" t="s">
        <v>25</v>
      </c>
      <c r="T182" s="51"/>
      <c r="U182" s="63" t="s">
        <v>105</v>
      </c>
    </row>
    <row r="183" spans="2:21" ht="20.100000000000001" customHeight="1">
      <c r="B183" s="70">
        <v>2020</v>
      </c>
      <c r="C183" s="56">
        <v>4</v>
      </c>
      <c r="D183" s="56" t="s">
        <v>14</v>
      </c>
      <c r="E183" s="122" t="s">
        <v>1279</v>
      </c>
      <c r="F183" s="124" t="s">
        <v>58</v>
      </c>
      <c r="G183" s="56" t="s">
        <v>17</v>
      </c>
      <c r="H183" s="56" t="s">
        <v>82</v>
      </c>
      <c r="I183" s="36">
        <v>21550000</v>
      </c>
      <c r="J183" s="36">
        <v>5123000</v>
      </c>
      <c r="K183" s="36">
        <v>0</v>
      </c>
      <c r="L183" s="36">
        <v>26673000</v>
      </c>
      <c r="M183" s="36"/>
      <c r="N183" s="36"/>
      <c r="O183" s="110"/>
      <c r="P183" s="51" t="s">
        <v>1257</v>
      </c>
      <c r="Q183" s="56" t="s">
        <v>1258</v>
      </c>
      <c r="R183" s="56" t="s">
        <v>1259</v>
      </c>
      <c r="S183" s="51" t="s">
        <v>25</v>
      </c>
      <c r="T183" s="51"/>
      <c r="U183" s="63" t="s">
        <v>105</v>
      </c>
    </row>
    <row r="184" spans="2:21" ht="20.100000000000001" customHeight="1">
      <c r="B184" s="70">
        <v>2020</v>
      </c>
      <c r="C184" s="56">
        <v>4</v>
      </c>
      <c r="D184" s="56" t="s">
        <v>14</v>
      </c>
      <c r="E184" s="122" t="s">
        <v>1284</v>
      </c>
      <c r="F184" s="124" t="s">
        <v>58</v>
      </c>
      <c r="G184" s="56" t="s">
        <v>17</v>
      </c>
      <c r="H184" s="56" t="s">
        <v>82</v>
      </c>
      <c r="I184" s="36">
        <v>21595000</v>
      </c>
      <c r="J184" s="36">
        <v>5078000</v>
      </c>
      <c r="K184" s="36">
        <v>0</v>
      </c>
      <c r="L184" s="36">
        <v>26673000</v>
      </c>
      <c r="M184" s="36"/>
      <c r="N184" s="36"/>
      <c r="O184" s="110"/>
      <c r="P184" s="51" t="s">
        <v>1257</v>
      </c>
      <c r="Q184" s="56" t="s">
        <v>1258</v>
      </c>
      <c r="R184" s="56" t="s">
        <v>1259</v>
      </c>
      <c r="S184" s="51" t="s">
        <v>25</v>
      </c>
      <c r="T184" s="51"/>
      <c r="U184" s="63" t="s">
        <v>105</v>
      </c>
    </row>
    <row r="185" spans="2:21" ht="20.100000000000001" customHeight="1">
      <c r="B185" s="70">
        <v>2020</v>
      </c>
      <c r="C185" s="56">
        <v>4</v>
      </c>
      <c r="D185" s="56" t="s">
        <v>14</v>
      </c>
      <c r="E185" s="122" t="s">
        <v>1287</v>
      </c>
      <c r="F185" s="124" t="s">
        <v>58</v>
      </c>
      <c r="G185" s="56" t="s">
        <v>17</v>
      </c>
      <c r="H185" s="56" t="s">
        <v>82</v>
      </c>
      <c r="I185" s="36">
        <v>21965000</v>
      </c>
      <c r="J185" s="36">
        <v>4708000</v>
      </c>
      <c r="K185" s="36">
        <v>0</v>
      </c>
      <c r="L185" s="36">
        <v>26673000</v>
      </c>
      <c r="M185" s="36"/>
      <c r="N185" s="36"/>
      <c r="O185" s="110"/>
      <c r="P185" s="51" t="s">
        <v>1257</v>
      </c>
      <c r="Q185" s="56" t="s">
        <v>1258</v>
      </c>
      <c r="R185" s="56" t="s">
        <v>1259</v>
      </c>
      <c r="S185" s="51" t="s">
        <v>25</v>
      </c>
      <c r="T185" s="51"/>
      <c r="U185" s="63" t="s">
        <v>105</v>
      </c>
    </row>
    <row r="186" spans="2:21" ht="20.100000000000001" customHeight="1">
      <c r="B186" s="70">
        <v>2020</v>
      </c>
      <c r="C186" s="56">
        <v>4</v>
      </c>
      <c r="D186" s="56" t="s">
        <v>14</v>
      </c>
      <c r="E186" s="122" t="s">
        <v>1288</v>
      </c>
      <c r="F186" s="124" t="s">
        <v>58</v>
      </c>
      <c r="G186" s="56" t="s">
        <v>17</v>
      </c>
      <c r="H186" s="56" t="s">
        <v>82</v>
      </c>
      <c r="I186" s="36">
        <v>21569000</v>
      </c>
      <c r="J186" s="36">
        <v>5104000</v>
      </c>
      <c r="K186" s="36">
        <v>0</v>
      </c>
      <c r="L186" s="36">
        <v>26673000</v>
      </c>
      <c r="M186" s="36"/>
      <c r="N186" s="36"/>
      <c r="O186" s="110"/>
      <c r="P186" s="51" t="s">
        <v>1257</v>
      </c>
      <c r="Q186" s="56" t="s">
        <v>1258</v>
      </c>
      <c r="R186" s="56" t="s">
        <v>1259</v>
      </c>
      <c r="S186" s="51" t="s">
        <v>25</v>
      </c>
      <c r="T186" s="51"/>
      <c r="U186" s="63" t="s">
        <v>105</v>
      </c>
    </row>
    <row r="187" spans="2:21" ht="20.100000000000001" customHeight="1">
      <c r="B187" s="70">
        <v>2020</v>
      </c>
      <c r="C187" s="56">
        <v>4</v>
      </c>
      <c r="D187" s="56" t="s">
        <v>14</v>
      </c>
      <c r="E187" s="122" t="s">
        <v>1289</v>
      </c>
      <c r="F187" s="124" t="s">
        <v>58</v>
      </c>
      <c r="G187" s="56" t="s">
        <v>17</v>
      </c>
      <c r="H187" s="56" t="s">
        <v>82</v>
      </c>
      <c r="I187" s="36">
        <v>21906000</v>
      </c>
      <c r="J187" s="36">
        <v>4767000</v>
      </c>
      <c r="K187" s="36">
        <v>0</v>
      </c>
      <c r="L187" s="36">
        <v>26673000</v>
      </c>
      <c r="M187" s="36"/>
      <c r="N187" s="36"/>
      <c r="O187" s="110"/>
      <c r="P187" s="51" t="s">
        <v>1257</v>
      </c>
      <c r="Q187" s="56" t="s">
        <v>1258</v>
      </c>
      <c r="R187" s="56" t="s">
        <v>1259</v>
      </c>
      <c r="S187" s="51" t="s">
        <v>25</v>
      </c>
      <c r="T187" s="51"/>
      <c r="U187" s="63" t="s">
        <v>105</v>
      </c>
    </row>
    <row r="188" spans="2:21" ht="20.100000000000001" customHeight="1">
      <c r="B188" s="70">
        <v>2020</v>
      </c>
      <c r="C188" s="56">
        <v>4</v>
      </c>
      <c r="D188" s="56" t="s">
        <v>14</v>
      </c>
      <c r="E188" s="122" t="s">
        <v>1298</v>
      </c>
      <c r="F188" s="124" t="s">
        <v>58</v>
      </c>
      <c r="G188" s="56" t="s">
        <v>17</v>
      </c>
      <c r="H188" s="56" t="s">
        <v>82</v>
      </c>
      <c r="I188" s="36">
        <v>21717000</v>
      </c>
      <c r="J188" s="36">
        <v>4956000</v>
      </c>
      <c r="K188" s="36">
        <v>0</v>
      </c>
      <c r="L188" s="36">
        <v>26673000</v>
      </c>
      <c r="M188" s="36"/>
      <c r="N188" s="36"/>
      <c r="O188" s="110"/>
      <c r="P188" s="51" t="s">
        <v>1257</v>
      </c>
      <c r="Q188" s="56" t="s">
        <v>1258</v>
      </c>
      <c r="R188" s="56" t="s">
        <v>1259</v>
      </c>
      <c r="S188" s="51" t="s">
        <v>25</v>
      </c>
      <c r="T188" s="51"/>
      <c r="U188" s="63" t="s">
        <v>105</v>
      </c>
    </row>
    <row r="189" spans="2:21" ht="20.100000000000001" customHeight="1">
      <c r="B189" s="70">
        <v>2020</v>
      </c>
      <c r="C189" s="56">
        <v>4</v>
      </c>
      <c r="D189" s="56" t="s">
        <v>14</v>
      </c>
      <c r="E189" s="122" t="s">
        <v>1305</v>
      </c>
      <c r="F189" s="124" t="s">
        <v>58</v>
      </c>
      <c r="G189" s="56" t="s">
        <v>17</v>
      </c>
      <c r="H189" s="56" t="s">
        <v>82</v>
      </c>
      <c r="I189" s="36">
        <v>21588000</v>
      </c>
      <c r="J189" s="36">
        <v>5085000</v>
      </c>
      <c r="K189" s="36">
        <v>0</v>
      </c>
      <c r="L189" s="36">
        <v>26673000</v>
      </c>
      <c r="M189" s="36"/>
      <c r="N189" s="36"/>
      <c r="O189" s="110"/>
      <c r="P189" s="51" t="s">
        <v>1257</v>
      </c>
      <c r="Q189" s="56" t="s">
        <v>1258</v>
      </c>
      <c r="R189" s="56" t="s">
        <v>1259</v>
      </c>
      <c r="S189" s="51" t="s">
        <v>25</v>
      </c>
      <c r="T189" s="51"/>
      <c r="U189" s="63" t="s">
        <v>105</v>
      </c>
    </row>
    <row r="190" spans="2:21" ht="20.100000000000001" customHeight="1">
      <c r="B190" s="70">
        <v>2020</v>
      </c>
      <c r="C190" s="56">
        <v>4</v>
      </c>
      <c r="D190" s="56" t="s">
        <v>14</v>
      </c>
      <c r="E190" s="122" t="s">
        <v>1280</v>
      </c>
      <c r="F190" s="124" t="s">
        <v>58</v>
      </c>
      <c r="G190" s="56" t="s">
        <v>17</v>
      </c>
      <c r="H190" s="56" t="s">
        <v>82</v>
      </c>
      <c r="I190" s="36">
        <v>21461000</v>
      </c>
      <c r="J190" s="36">
        <v>5211000</v>
      </c>
      <c r="K190" s="36">
        <v>0</v>
      </c>
      <c r="L190" s="36">
        <v>26672000</v>
      </c>
      <c r="M190" s="36"/>
      <c r="N190" s="36"/>
      <c r="O190" s="110"/>
      <c r="P190" s="51" t="s">
        <v>1257</v>
      </c>
      <c r="Q190" s="56" t="s">
        <v>1258</v>
      </c>
      <c r="R190" s="56" t="s">
        <v>1259</v>
      </c>
      <c r="S190" s="51" t="s">
        <v>25</v>
      </c>
      <c r="T190" s="51"/>
      <c r="U190" s="63" t="s">
        <v>105</v>
      </c>
    </row>
    <row r="191" spans="2:21" ht="20.100000000000001" customHeight="1">
      <c r="B191" s="70">
        <v>2020</v>
      </c>
      <c r="C191" s="56">
        <v>4</v>
      </c>
      <c r="D191" s="56" t="s">
        <v>14</v>
      </c>
      <c r="E191" s="122" t="s">
        <v>1290</v>
      </c>
      <c r="F191" s="124" t="s">
        <v>58</v>
      </c>
      <c r="G191" s="56" t="s">
        <v>17</v>
      </c>
      <c r="H191" s="56" t="s">
        <v>82</v>
      </c>
      <c r="I191" s="36">
        <v>21899000</v>
      </c>
      <c r="J191" s="36">
        <v>4773000</v>
      </c>
      <c r="K191" s="36">
        <v>0</v>
      </c>
      <c r="L191" s="36">
        <v>26672000</v>
      </c>
      <c r="M191" s="36"/>
      <c r="N191" s="36"/>
      <c r="O191" s="110"/>
      <c r="P191" s="51" t="s">
        <v>1257</v>
      </c>
      <c r="Q191" s="56" t="s">
        <v>1258</v>
      </c>
      <c r="R191" s="56" t="s">
        <v>1259</v>
      </c>
      <c r="S191" s="51" t="s">
        <v>25</v>
      </c>
      <c r="T191" s="51"/>
      <c r="U191" s="63" t="s">
        <v>105</v>
      </c>
    </row>
    <row r="192" spans="2:21" ht="20.100000000000001" customHeight="1">
      <c r="B192" s="70">
        <v>2020</v>
      </c>
      <c r="C192" s="56">
        <v>4</v>
      </c>
      <c r="D192" s="56" t="s">
        <v>14</v>
      </c>
      <c r="E192" s="122" t="s">
        <v>1299</v>
      </c>
      <c r="F192" s="124" t="s">
        <v>58</v>
      </c>
      <c r="G192" s="56" t="s">
        <v>17</v>
      </c>
      <c r="H192" s="56" t="s">
        <v>82</v>
      </c>
      <c r="I192" s="36">
        <v>21970000</v>
      </c>
      <c r="J192" s="36">
        <v>4701000</v>
      </c>
      <c r="K192" s="36">
        <v>0</v>
      </c>
      <c r="L192" s="36">
        <v>26671000</v>
      </c>
      <c r="M192" s="36"/>
      <c r="N192" s="36"/>
      <c r="O192" s="110"/>
      <c r="P192" s="51" t="s">
        <v>1257</v>
      </c>
      <c r="Q192" s="56" t="s">
        <v>1258</v>
      </c>
      <c r="R192" s="56" t="s">
        <v>1259</v>
      </c>
      <c r="S192" s="51" t="s">
        <v>25</v>
      </c>
      <c r="T192" s="51"/>
      <c r="U192" s="63" t="s">
        <v>105</v>
      </c>
    </row>
    <row r="193" spans="2:21" ht="20.100000000000001" customHeight="1">
      <c r="B193" s="70">
        <v>2020</v>
      </c>
      <c r="C193" s="56">
        <v>4</v>
      </c>
      <c r="D193" s="56" t="s">
        <v>14</v>
      </c>
      <c r="E193" s="122" t="s">
        <v>1256</v>
      </c>
      <c r="F193" s="124" t="s">
        <v>58</v>
      </c>
      <c r="G193" s="56" t="s">
        <v>17</v>
      </c>
      <c r="H193" s="56" t="s">
        <v>82</v>
      </c>
      <c r="I193" s="36">
        <v>21631000</v>
      </c>
      <c r="J193" s="36">
        <v>5038000</v>
      </c>
      <c r="K193" s="36">
        <v>0</v>
      </c>
      <c r="L193" s="36">
        <v>26669000</v>
      </c>
      <c r="M193" s="36"/>
      <c r="N193" s="36"/>
      <c r="O193" s="110"/>
      <c r="P193" s="51" t="s">
        <v>1257</v>
      </c>
      <c r="Q193" s="56" t="s">
        <v>1258</v>
      </c>
      <c r="R193" s="56" t="s">
        <v>1259</v>
      </c>
      <c r="S193" s="51" t="s">
        <v>25</v>
      </c>
      <c r="T193" s="51"/>
      <c r="U193" s="63" t="s">
        <v>105</v>
      </c>
    </row>
    <row r="194" spans="2:21" ht="20.100000000000001" customHeight="1">
      <c r="B194" s="70">
        <v>2020</v>
      </c>
      <c r="C194" s="56">
        <v>4</v>
      </c>
      <c r="D194" s="56" t="s">
        <v>14</v>
      </c>
      <c r="E194" s="122" t="s">
        <v>1276</v>
      </c>
      <c r="F194" s="124" t="s">
        <v>58</v>
      </c>
      <c r="G194" s="56" t="s">
        <v>17</v>
      </c>
      <c r="H194" s="56" t="s">
        <v>82</v>
      </c>
      <c r="I194" s="36">
        <v>21474000</v>
      </c>
      <c r="J194" s="36">
        <v>5195000</v>
      </c>
      <c r="K194" s="36">
        <v>0</v>
      </c>
      <c r="L194" s="36">
        <v>26669000</v>
      </c>
      <c r="M194" s="36"/>
      <c r="N194" s="36"/>
      <c r="O194" s="110"/>
      <c r="P194" s="51" t="s">
        <v>1257</v>
      </c>
      <c r="Q194" s="56" t="s">
        <v>1258</v>
      </c>
      <c r="R194" s="56" t="s">
        <v>1259</v>
      </c>
      <c r="S194" s="51" t="s">
        <v>25</v>
      </c>
      <c r="T194" s="51"/>
      <c r="U194" s="63" t="s">
        <v>105</v>
      </c>
    </row>
    <row r="195" spans="2:21" ht="20.100000000000001" customHeight="1">
      <c r="B195" s="70">
        <v>2020</v>
      </c>
      <c r="C195" s="56">
        <v>4</v>
      </c>
      <c r="D195" s="56" t="s">
        <v>14</v>
      </c>
      <c r="E195" s="122" t="s">
        <v>1292</v>
      </c>
      <c r="F195" s="124" t="s">
        <v>58</v>
      </c>
      <c r="G195" s="56" t="s">
        <v>17</v>
      </c>
      <c r="H195" s="56" t="s">
        <v>82</v>
      </c>
      <c r="I195" s="36">
        <v>21188000</v>
      </c>
      <c r="J195" s="36">
        <v>5481000</v>
      </c>
      <c r="K195" s="36">
        <v>0</v>
      </c>
      <c r="L195" s="36">
        <v>26669000</v>
      </c>
      <c r="M195" s="36"/>
      <c r="N195" s="36"/>
      <c r="O195" s="110"/>
      <c r="P195" s="51" t="s">
        <v>1257</v>
      </c>
      <c r="Q195" s="56" t="s">
        <v>1258</v>
      </c>
      <c r="R195" s="56" t="s">
        <v>1259</v>
      </c>
      <c r="S195" s="51" t="s">
        <v>25</v>
      </c>
      <c r="T195" s="51"/>
      <c r="U195" s="63" t="s">
        <v>105</v>
      </c>
    </row>
    <row r="196" spans="2:21" ht="20.100000000000001" customHeight="1">
      <c r="B196" s="70">
        <v>2020</v>
      </c>
      <c r="C196" s="56">
        <v>4</v>
      </c>
      <c r="D196" s="56" t="s">
        <v>14</v>
      </c>
      <c r="E196" s="122" t="s">
        <v>1297</v>
      </c>
      <c r="F196" s="124" t="s">
        <v>58</v>
      </c>
      <c r="G196" s="56" t="s">
        <v>17</v>
      </c>
      <c r="H196" s="56" t="s">
        <v>82</v>
      </c>
      <c r="I196" s="36">
        <v>21333000</v>
      </c>
      <c r="J196" s="36">
        <v>5336000</v>
      </c>
      <c r="K196" s="36">
        <v>0</v>
      </c>
      <c r="L196" s="36">
        <v>26669000</v>
      </c>
      <c r="M196" s="36"/>
      <c r="N196" s="36"/>
      <c r="O196" s="110"/>
      <c r="P196" s="51" t="s">
        <v>1257</v>
      </c>
      <c r="Q196" s="56" t="s">
        <v>1258</v>
      </c>
      <c r="R196" s="56" t="s">
        <v>1259</v>
      </c>
      <c r="S196" s="51" t="s">
        <v>25</v>
      </c>
      <c r="T196" s="51"/>
      <c r="U196" s="63" t="s">
        <v>105</v>
      </c>
    </row>
    <row r="197" spans="2:21" ht="20.100000000000001" customHeight="1">
      <c r="B197" s="70">
        <v>2020</v>
      </c>
      <c r="C197" s="56">
        <v>4</v>
      </c>
      <c r="D197" s="56" t="s">
        <v>14</v>
      </c>
      <c r="E197" s="122" t="s">
        <v>1300</v>
      </c>
      <c r="F197" s="124" t="s">
        <v>58</v>
      </c>
      <c r="G197" s="56" t="s">
        <v>17</v>
      </c>
      <c r="H197" s="56" t="s">
        <v>82</v>
      </c>
      <c r="I197" s="36">
        <v>21971000</v>
      </c>
      <c r="J197" s="36">
        <v>4697000</v>
      </c>
      <c r="K197" s="36">
        <v>0</v>
      </c>
      <c r="L197" s="36">
        <v>26668000</v>
      </c>
      <c r="M197" s="36"/>
      <c r="N197" s="36"/>
      <c r="O197" s="110"/>
      <c r="P197" s="51" t="s">
        <v>1257</v>
      </c>
      <c r="Q197" s="56" t="s">
        <v>1258</v>
      </c>
      <c r="R197" s="56" t="s">
        <v>1259</v>
      </c>
      <c r="S197" s="51" t="s">
        <v>25</v>
      </c>
      <c r="T197" s="51"/>
      <c r="U197" s="63" t="s">
        <v>105</v>
      </c>
    </row>
    <row r="198" spans="2:21" ht="20.100000000000001" customHeight="1">
      <c r="B198" s="70">
        <v>2020</v>
      </c>
      <c r="C198" s="56">
        <v>4</v>
      </c>
      <c r="D198" s="56" t="s">
        <v>14</v>
      </c>
      <c r="E198" s="122" t="s">
        <v>1260</v>
      </c>
      <c r="F198" s="124" t="s">
        <v>58</v>
      </c>
      <c r="G198" s="56" t="s">
        <v>17</v>
      </c>
      <c r="H198" s="56" t="s">
        <v>82</v>
      </c>
      <c r="I198" s="36">
        <v>21990000</v>
      </c>
      <c r="J198" s="36">
        <v>4636000</v>
      </c>
      <c r="K198" s="36">
        <v>0</v>
      </c>
      <c r="L198" s="36">
        <v>26626000</v>
      </c>
      <c r="M198" s="36"/>
      <c r="N198" s="36"/>
      <c r="O198" s="110"/>
      <c r="P198" s="51" t="s">
        <v>1257</v>
      </c>
      <c r="Q198" s="56" t="s">
        <v>1258</v>
      </c>
      <c r="R198" s="56" t="s">
        <v>1259</v>
      </c>
      <c r="S198" s="51" t="s">
        <v>25</v>
      </c>
      <c r="T198" s="51"/>
      <c r="U198" s="63" t="s">
        <v>105</v>
      </c>
    </row>
    <row r="199" spans="2:21" ht="20.100000000000001" customHeight="1">
      <c r="B199" s="70">
        <v>2020</v>
      </c>
      <c r="C199" s="56">
        <v>4</v>
      </c>
      <c r="D199" s="56" t="s">
        <v>14</v>
      </c>
      <c r="E199" s="122" t="s">
        <v>1999</v>
      </c>
      <c r="F199" s="124" t="s">
        <v>59</v>
      </c>
      <c r="G199" s="56" t="s">
        <v>17</v>
      </c>
      <c r="H199" s="56" t="s">
        <v>80</v>
      </c>
      <c r="I199" s="125">
        <v>26500000</v>
      </c>
      <c r="J199" s="130" t="s">
        <v>346</v>
      </c>
      <c r="K199" s="130" t="s">
        <v>346</v>
      </c>
      <c r="L199" s="125">
        <v>26500000</v>
      </c>
      <c r="M199" s="125">
        <v>26500000</v>
      </c>
      <c r="N199" s="125">
        <f>L199</f>
        <v>26500000</v>
      </c>
      <c r="O199" s="152"/>
      <c r="P199" s="51" t="s">
        <v>1991</v>
      </c>
      <c r="Q199" s="56" t="s">
        <v>1995</v>
      </c>
      <c r="R199" s="56" t="s">
        <v>1996</v>
      </c>
      <c r="S199" s="51" t="s">
        <v>25</v>
      </c>
      <c r="T199" s="51"/>
      <c r="U199" s="63" t="s">
        <v>722</v>
      </c>
    </row>
    <row r="200" spans="2:21" ht="20.100000000000001" customHeight="1">
      <c r="B200" s="70">
        <v>2020</v>
      </c>
      <c r="C200" s="56">
        <v>4</v>
      </c>
      <c r="D200" s="56" t="s">
        <v>14</v>
      </c>
      <c r="E200" s="122" t="s">
        <v>967</v>
      </c>
      <c r="F200" s="124" t="s">
        <v>937</v>
      </c>
      <c r="G200" s="56" t="s">
        <v>961</v>
      </c>
      <c r="H200" s="56" t="s">
        <v>82</v>
      </c>
      <c r="I200" s="125">
        <v>20000000</v>
      </c>
      <c r="J200" s="126">
        <v>3440000</v>
      </c>
      <c r="K200" s="126">
        <v>751000</v>
      </c>
      <c r="L200" s="126">
        <f>SUM(I200:K200)</f>
        <v>24191000</v>
      </c>
      <c r="M200" s="125">
        <v>20000000</v>
      </c>
      <c r="N200" s="126"/>
      <c r="O200" s="166"/>
      <c r="P200" s="83" t="s">
        <v>962</v>
      </c>
      <c r="Q200" s="88" t="s">
        <v>963</v>
      </c>
      <c r="R200" s="88" t="s">
        <v>964</v>
      </c>
      <c r="S200" s="83" t="s">
        <v>25</v>
      </c>
      <c r="T200" s="83"/>
      <c r="U200" s="127" t="s">
        <v>105</v>
      </c>
    </row>
    <row r="201" spans="2:21" ht="20.100000000000001" customHeight="1">
      <c r="B201" s="70">
        <v>2020</v>
      </c>
      <c r="C201" s="56">
        <v>4</v>
      </c>
      <c r="D201" s="56" t="s">
        <v>167</v>
      </c>
      <c r="E201" s="122" t="s">
        <v>968</v>
      </c>
      <c r="F201" s="124" t="s">
        <v>937</v>
      </c>
      <c r="G201" s="56" t="s">
        <v>961</v>
      </c>
      <c r="H201" s="56" t="s">
        <v>82</v>
      </c>
      <c r="I201" s="125">
        <v>21000000</v>
      </c>
      <c r="J201" s="126">
        <v>2024000</v>
      </c>
      <c r="K201" s="126">
        <v>953000</v>
      </c>
      <c r="L201" s="126">
        <f>SUM(I201:K201)</f>
        <v>23977000</v>
      </c>
      <c r="M201" s="125">
        <v>21000000</v>
      </c>
      <c r="N201" s="126"/>
      <c r="O201" s="166"/>
      <c r="P201" s="83" t="s">
        <v>962</v>
      </c>
      <c r="Q201" s="88" t="s">
        <v>963</v>
      </c>
      <c r="R201" s="88" t="s">
        <v>964</v>
      </c>
      <c r="S201" s="83" t="s">
        <v>25</v>
      </c>
      <c r="T201" s="83"/>
      <c r="U201" s="127" t="s">
        <v>105</v>
      </c>
    </row>
    <row r="202" spans="2:21" ht="20.100000000000001" customHeight="1">
      <c r="B202" s="70">
        <v>2020</v>
      </c>
      <c r="C202" s="56">
        <v>4</v>
      </c>
      <c r="D202" s="56" t="s">
        <v>14</v>
      </c>
      <c r="E202" s="122" t="s">
        <v>1994</v>
      </c>
      <c r="F202" s="124" t="s">
        <v>59</v>
      </c>
      <c r="G202" s="56" t="s">
        <v>17</v>
      </c>
      <c r="H202" s="56" t="s">
        <v>82</v>
      </c>
      <c r="I202" s="125">
        <v>21580000</v>
      </c>
      <c r="J202" s="125">
        <v>2396610</v>
      </c>
      <c r="K202" s="130" t="s">
        <v>346</v>
      </c>
      <c r="L202" s="125">
        <v>23976610</v>
      </c>
      <c r="M202" s="125">
        <v>21580000</v>
      </c>
      <c r="N202" s="125">
        <f>L202</f>
        <v>23976610</v>
      </c>
      <c r="O202" s="152"/>
      <c r="P202" s="51" t="s">
        <v>1991</v>
      </c>
      <c r="Q202" s="56" t="s">
        <v>1995</v>
      </c>
      <c r="R202" s="56" t="s">
        <v>1996</v>
      </c>
      <c r="S202" s="51" t="s">
        <v>25</v>
      </c>
      <c r="T202" s="51"/>
      <c r="U202" s="63" t="s">
        <v>722</v>
      </c>
    </row>
    <row r="203" spans="2:21" ht="20.100000000000001" customHeight="1">
      <c r="B203" s="70">
        <v>2020</v>
      </c>
      <c r="C203" s="56">
        <v>4</v>
      </c>
      <c r="D203" s="56" t="s">
        <v>14</v>
      </c>
      <c r="E203" s="122" t="s">
        <v>975</v>
      </c>
      <c r="F203" s="124" t="s">
        <v>945</v>
      </c>
      <c r="G203" s="56" t="s">
        <v>961</v>
      </c>
      <c r="H203" s="56" t="s">
        <v>95</v>
      </c>
      <c r="I203" s="125">
        <v>20000000</v>
      </c>
      <c r="J203" s="126">
        <v>2000000</v>
      </c>
      <c r="K203" s="126">
        <v>1800000</v>
      </c>
      <c r="L203" s="126">
        <f>SUM(I203:K203)</f>
        <v>23800000</v>
      </c>
      <c r="M203" s="126">
        <v>20000000</v>
      </c>
      <c r="N203" s="126"/>
      <c r="O203" s="166"/>
      <c r="P203" s="83" t="s">
        <v>962</v>
      </c>
      <c r="Q203" s="88" t="s">
        <v>972</v>
      </c>
      <c r="R203" s="88" t="s">
        <v>973</v>
      </c>
      <c r="S203" s="83" t="s">
        <v>25</v>
      </c>
      <c r="T203" s="83"/>
      <c r="U203" s="127" t="s">
        <v>105</v>
      </c>
    </row>
    <row r="204" spans="2:21" ht="20.100000000000001" customHeight="1">
      <c r="B204" s="70">
        <v>2020</v>
      </c>
      <c r="C204" s="56">
        <v>4</v>
      </c>
      <c r="D204" s="56" t="s">
        <v>14</v>
      </c>
      <c r="E204" s="122" t="s">
        <v>792</v>
      </c>
      <c r="F204" s="124" t="s">
        <v>55</v>
      </c>
      <c r="G204" s="56" t="s">
        <v>17</v>
      </c>
      <c r="H204" s="56" t="s">
        <v>82</v>
      </c>
      <c r="I204" s="36">
        <v>14134000</v>
      </c>
      <c r="J204" s="36">
        <v>9631000</v>
      </c>
      <c r="K204" s="36">
        <v>0</v>
      </c>
      <c r="L204" s="36">
        <v>23765000</v>
      </c>
      <c r="M204" s="36">
        <v>23765000</v>
      </c>
      <c r="N204" s="36">
        <v>23765000</v>
      </c>
      <c r="O204" s="110"/>
      <c r="P204" s="51" t="s">
        <v>789</v>
      </c>
      <c r="Q204" s="56" t="s">
        <v>793</v>
      </c>
      <c r="R204" s="56" t="s">
        <v>794</v>
      </c>
      <c r="S204" s="51" t="s">
        <v>25</v>
      </c>
      <c r="T204" s="51"/>
      <c r="U204" s="63" t="s">
        <v>722</v>
      </c>
    </row>
    <row r="205" spans="2:21" ht="20.100000000000001" customHeight="1">
      <c r="B205" s="70">
        <v>2020</v>
      </c>
      <c r="C205" s="56">
        <v>4</v>
      </c>
      <c r="D205" s="56" t="s">
        <v>14</v>
      </c>
      <c r="E205" s="122" t="s">
        <v>960</v>
      </c>
      <c r="F205" s="124" t="s">
        <v>937</v>
      </c>
      <c r="G205" s="56" t="s">
        <v>961</v>
      </c>
      <c r="H205" s="56" t="s">
        <v>82</v>
      </c>
      <c r="I205" s="125">
        <v>17000000</v>
      </c>
      <c r="J205" s="126">
        <v>6508000</v>
      </c>
      <c r="K205" s="126">
        <v>0</v>
      </c>
      <c r="L205" s="126">
        <f>SUM(I205:K205)</f>
        <v>23508000</v>
      </c>
      <c r="M205" s="126">
        <v>17000000</v>
      </c>
      <c r="N205" s="126"/>
      <c r="O205" s="166"/>
      <c r="P205" s="83" t="s">
        <v>962</v>
      </c>
      <c r="Q205" s="88" t="s">
        <v>963</v>
      </c>
      <c r="R205" s="88" t="s">
        <v>964</v>
      </c>
      <c r="S205" s="83" t="s">
        <v>25</v>
      </c>
      <c r="T205" s="83"/>
      <c r="U205" s="127" t="s">
        <v>105</v>
      </c>
    </row>
    <row r="206" spans="2:21" ht="20.100000000000001" customHeight="1">
      <c r="B206" s="70">
        <v>2020</v>
      </c>
      <c r="C206" s="56">
        <v>4</v>
      </c>
      <c r="D206" s="56" t="s">
        <v>14</v>
      </c>
      <c r="E206" s="122" t="s">
        <v>976</v>
      </c>
      <c r="F206" s="124" t="s">
        <v>945</v>
      </c>
      <c r="G206" s="56" t="s">
        <v>961</v>
      </c>
      <c r="H206" s="56" t="s">
        <v>82</v>
      </c>
      <c r="I206" s="125">
        <v>21500000</v>
      </c>
      <c r="J206" s="126">
        <v>0</v>
      </c>
      <c r="K206" s="126">
        <v>2000000</v>
      </c>
      <c r="L206" s="126">
        <f>SUM(I206:K206)</f>
        <v>23500000</v>
      </c>
      <c r="M206" s="126">
        <v>21500000</v>
      </c>
      <c r="N206" s="126"/>
      <c r="O206" s="166"/>
      <c r="P206" s="83" t="s">
        <v>962</v>
      </c>
      <c r="Q206" s="88" t="s">
        <v>977</v>
      </c>
      <c r="R206" s="88" t="s">
        <v>973</v>
      </c>
      <c r="S206" s="83" t="s">
        <v>25</v>
      </c>
      <c r="T206" s="83"/>
      <c r="U206" s="127" t="s">
        <v>105</v>
      </c>
    </row>
    <row r="207" spans="2:21" ht="20.100000000000001" customHeight="1">
      <c r="B207" s="70">
        <v>2020</v>
      </c>
      <c r="C207" s="56">
        <v>4</v>
      </c>
      <c r="D207" s="56" t="s">
        <v>14</v>
      </c>
      <c r="E207" s="122" t="s">
        <v>752</v>
      </c>
      <c r="F207" s="124" t="s">
        <v>55</v>
      </c>
      <c r="G207" s="56" t="s">
        <v>17</v>
      </c>
      <c r="H207" s="56" t="s">
        <v>82</v>
      </c>
      <c r="I207" s="36">
        <v>22000000</v>
      </c>
      <c r="J207" s="36">
        <v>0</v>
      </c>
      <c r="K207" s="36">
        <v>0</v>
      </c>
      <c r="L207" s="36">
        <v>22000000</v>
      </c>
      <c r="M207" s="36">
        <v>0</v>
      </c>
      <c r="N207" s="36">
        <v>22000000</v>
      </c>
      <c r="O207" s="110"/>
      <c r="P207" s="51" t="s">
        <v>749</v>
      </c>
      <c r="Q207" s="56" t="s">
        <v>750</v>
      </c>
      <c r="R207" s="56" t="s">
        <v>751</v>
      </c>
      <c r="S207" s="51" t="s">
        <v>25</v>
      </c>
      <c r="T207" s="51"/>
      <c r="U207" s="63" t="s">
        <v>722</v>
      </c>
    </row>
    <row r="208" spans="2:21" ht="20.100000000000001" customHeight="1">
      <c r="B208" s="70">
        <v>2020</v>
      </c>
      <c r="C208" s="56">
        <v>4</v>
      </c>
      <c r="D208" s="56" t="s">
        <v>14</v>
      </c>
      <c r="E208" s="122" t="s">
        <v>753</v>
      </c>
      <c r="F208" s="124" t="s">
        <v>55</v>
      </c>
      <c r="G208" s="56" t="s">
        <v>626</v>
      </c>
      <c r="H208" s="56" t="s">
        <v>82</v>
      </c>
      <c r="I208" s="36">
        <v>12881000</v>
      </c>
      <c r="J208" s="36">
        <v>9035000</v>
      </c>
      <c r="K208" s="36"/>
      <c r="L208" s="36">
        <v>21916000</v>
      </c>
      <c r="M208" s="36"/>
      <c r="N208" s="36"/>
      <c r="O208" s="110"/>
      <c r="P208" s="51" t="s">
        <v>749</v>
      </c>
      <c r="Q208" s="56" t="s">
        <v>754</v>
      </c>
      <c r="R208" s="56" t="s">
        <v>755</v>
      </c>
      <c r="S208" s="51" t="s">
        <v>25</v>
      </c>
      <c r="T208" s="51"/>
      <c r="U208" s="63" t="s">
        <v>756</v>
      </c>
    </row>
    <row r="209" spans="2:21" ht="20.100000000000001" customHeight="1">
      <c r="B209" s="70">
        <v>2020</v>
      </c>
      <c r="C209" s="56">
        <v>4</v>
      </c>
      <c r="D209" s="56" t="s">
        <v>14</v>
      </c>
      <c r="E209" s="122" t="s">
        <v>748</v>
      </c>
      <c r="F209" s="124" t="s">
        <v>55</v>
      </c>
      <c r="G209" s="56" t="s">
        <v>17</v>
      </c>
      <c r="H209" s="56" t="s">
        <v>82</v>
      </c>
      <c r="I209" s="36">
        <v>21632400</v>
      </c>
      <c r="J209" s="36">
        <v>0</v>
      </c>
      <c r="K209" s="36">
        <v>0</v>
      </c>
      <c r="L209" s="36">
        <v>21632400</v>
      </c>
      <c r="M209" s="36">
        <v>0</v>
      </c>
      <c r="N209" s="36">
        <v>21632400</v>
      </c>
      <c r="O209" s="110"/>
      <c r="P209" s="51" t="s">
        <v>749</v>
      </c>
      <c r="Q209" s="56" t="s">
        <v>750</v>
      </c>
      <c r="R209" s="56" t="s">
        <v>751</v>
      </c>
      <c r="S209" s="51" t="s">
        <v>25</v>
      </c>
      <c r="T209" s="51"/>
      <c r="U209" s="63" t="s">
        <v>722</v>
      </c>
    </row>
    <row r="210" spans="2:21" ht="20.100000000000001" customHeight="1">
      <c r="B210" s="70">
        <v>2020</v>
      </c>
      <c r="C210" s="56">
        <v>4</v>
      </c>
      <c r="D210" s="56" t="s">
        <v>14</v>
      </c>
      <c r="E210" s="122" t="s">
        <v>1510</v>
      </c>
      <c r="F210" s="124" t="s">
        <v>260</v>
      </c>
      <c r="G210" s="56" t="s">
        <v>310</v>
      </c>
      <c r="H210" s="56" t="s">
        <v>82</v>
      </c>
      <c r="I210" s="36">
        <v>21000000</v>
      </c>
      <c r="J210" s="36">
        <v>0</v>
      </c>
      <c r="K210" s="36">
        <v>0</v>
      </c>
      <c r="L210" s="36">
        <v>21000000</v>
      </c>
      <c r="M210" s="36">
        <v>0</v>
      </c>
      <c r="N210" s="36">
        <v>0</v>
      </c>
      <c r="O210" s="110">
        <v>0</v>
      </c>
      <c r="P210" s="51" t="s">
        <v>1511</v>
      </c>
      <c r="Q210" s="56" t="s">
        <v>1512</v>
      </c>
      <c r="R210" s="56" t="s">
        <v>1513</v>
      </c>
      <c r="S210" s="51" t="s">
        <v>25</v>
      </c>
      <c r="T210" s="51">
        <v>0</v>
      </c>
      <c r="U210" s="63" t="s">
        <v>722</v>
      </c>
    </row>
    <row r="211" spans="2:21" ht="20.100000000000001" customHeight="1">
      <c r="B211" s="70">
        <v>2020</v>
      </c>
      <c r="C211" s="56">
        <v>4</v>
      </c>
      <c r="D211" s="56" t="s">
        <v>14</v>
      </c>
      <c r="E211" s="122" t="s">
        <v>633</v>
      </c>
      <c r="F211" s="124" t="s">
        <v>57</v>
      </c>
      <c r="G211" s="56" t="s">
        <v>43</v>
      </c>
      <c r="H211" s="56" t="s">
        <v>81</v>
      </c>
      <c r="I211" s="36">
        <v>20889000</v>
      </c>
      <c r="J211" s="36"/>
      <c r="K211" s="36"/>
      <c r="L211" s="36">
        <v>20889000</v>
      </c>
      <c r="M211" s="36"/>
      <c r="N211" s="36"/>
      <c r="O211" s="110"/>
      <c r="P211" s="51" t="s">
        <v>627</v>
      </c>
      <c r="Q211" s="56" t="s">
        <v>631</v>
      </c>
      <c r="R211" s="56" t="s">
        <v>632</v>
      </c>
      <c r="S211" s="51" t="s">
        <v>25</v>
      </c>
      <c r="T211" s="51"/>
      <c r="U211" s="63"/>
    </row>
    <row r="212" spans="2:21" ht="20.100000000000001" customHeight="1">
      <c r="B212" s="70">
        <v>2020</v>
      </c>
      <c r="C212" s="56">
        <v>4</v>
      </c>
      <c r="D212" s="56" t="s">
        <v>14</v>
      </c>
      <c r="E212" s="122" t="s">
        <v>633</v>
      </c>
      <c r="F212" s="124" t="s">
        <v>57</v>
      </c>
      <c r="G212" s="56" t="s">
        <v>43</v>
      </c>
      <c r="H212" s="56" t="s">
        <v>81</v>
      </c>
      <c r="I212" s="36">
        <v>20889000</v>
      </c>
      <c r="J212" s="36"/>
      <c r="K212" s="36"/>
      <c r="L212" s="36">
        <v>20889000</v>
      </c>
      <c r="M212" s="36"/>
      <c r="N212" s="36"/>
      <c r="O212" s="110"/>
      <c r="P212" s="51" t="s">
        <v>627</v>
      </c>
      <c r="Q212" s="56" t="s">
        <v>631</v>
      </c>
      <c r="R212" s="56" t="s">
        <v>632</v>
      </c>
      <c r="S212" s="51" t="s">
        <v>25</v>
      </c>
      <c r="T212" s="51"/>
      <c r="U212" s="63"/>
    </row>
    <row r="213" spans="2:21" ht="20.100000000000001" customHeight="1">
      <c r="B213" s="70">
        <v>2020</v>
      </c>
      <c r="C213" s="56">
        <v>4</v>
      </c>
      <c r="D213" s="56" t="s">
        <v>14</v>
      </c>
      <c r="E213" s="122" t="s">
        <v>738</v>
      </c>
      <c r="F213" s="124" t="s">
        <v>55</v>
      </c>
      <c r="G213" s="56" t="s">
        <v>43</v>
      </c>
      <c r="H213" s="56" t="s">
        <v>82</v>
      </c>
      <c r="I213" s="36">
        <v>20000000</v>
      </c>
      <c r="J213" s="36">
        <v>0</v>
      </c>
      <c r="K213" s="36">
        <v>0</v>
      </c>
      <c r="L213" s="36">
        <v>20000000</v>
      </c>
      <c r="M213" s="36">
        <v>20000000</v>
      </c>
      <c r="N213" s="36">
        <v>0</v>
      </c>
      <c r="O213" s="110"/>
      <c r="P213" s="51" t="s">
        <v>735</v>
      </c>
      <c r="Q213" s="56" t="s">
        <v>736</v>
      </c>
      <c r="R213" s="56" t="s">
        <v>737</v>
      </c>
      <c r="S213" s="51" t="s">
        <v>25</v>
      </c>
      <c r="T213" s="51"/>
      <c r="U213" s="63" t="s">
        <v>739</v>
      </c>
    </row>
    <row r="214" spans="2:21" ht="20.100000000000001" customHeight="1">
      <c r="B214" s="70">
        <v>2020</v>
      </c>
      <c r="C214" s="56">
        <v>4</v>
      </c>
      <c r="D214" s="56" t="s">
        <v>14</v>
      </c>
      <c r="E214" s="122" t="s">
        <v>740</v>
      </c>
      <c r="F214" s="124" t="s">
        <v>55</v>
      </c>
      <c r="G214" s="56" t="s">
        <v>17</v>
      </c>
      <c r="H214" s="56" t="s">
        <v>82</v>
      </c>
      <c r="I214" s="36">
        <v>20000000</v>
      </c>
      <c r="J214" s="36"/>
      <c r="K214" s="36"/>
      <c r="L214" s="36">
        <v>20000000</v>
      </c>
      <c r="M214" s="36">
        <v>20000000</v>
      </c>
      <c r="N214" s="36"/>
      <c r="O214" s="110"/>
      <c r="P214" s="51" t="s">
        <v>735</v>
      </c>
      <c r="Q214" s="56" t="s">
        <v>741</v>
      </c>
      <c r="R214" s="56" t="s">
        <v>742</v>
      </c>
      <c r="S214" s="51" t="s">
        <v>25</v>
      </c>
      <c r="T214" s="51"/>
      <c r="U214" s="63" t="s">
        <v>739</v>
      </c>
    </row>
    <row r="215" spans="2:21" ht="20.100000000000001" customHeight="1">
      <c r="B215" s="70">
        <v>2020</v>
      </c>
      <c r="C215" s="56">
        <v>4</v>
      </c>
      <c r="D215" s="88" t="s">
        <v>14</v>
      </c>
      <c r="E215" s="122" t="s">
        <v>768</v>
      </c>
      <c r="F215" s="124" t="s">
        <v>760</v>
      </c>
      <c r="G215" s="56" t="s">
        <v>17</v>
      </c>
      <c r="H215" s="56" t="s">
        <v>82</v>
      </c>
      <c r="I215" s="36">
        <v>20000000</v>
      </c>
      <c r="J215" s="36">
        <v>0</v>
      </c>
      <c r="K215" s="36">
        <v>0</v>
      </c>
      <c r="L215" s="36">
        <v>20000000</v>
      </c>
      <c r="M215" s="36">
        <v>20000000</v>
      </c>
      <c r="N215" s="36">
        <v>0</v>
      </c>
      <c r="O215" s="110"/>
      <c r="P215" s="51" t="s">
        <v>769</v>
      </c>
      <c r="Q215" s="56" t="s">
        <v>770</v>
      </c>
      <c r="R215" s="56" t="s">
        <v>771</v>
      </c>
      <c r="S215" s="51" t="s">
        <v>25</v>
      </c>
      <c r="T215" s="51"/>
      <c r="U215" s="63" t="s">
        <v>722</v>
      </c>
    </row>
    <row r="216" spans="2:21" ht="20.100000000000001" customHeight="1">
      <c r="B216" s="70">
        <v>2020</v>
      </c>
      <c r="C216" s="56">
        <v>4</v>
      </c>
      <c r="D216" s="56" t="s">
        <v>14</v>
      </c>
      <c r="E216" s="122" t="s">
        <v>1704</v>
      </c>
      <c r="F216" s="124" t="s">
        <v>515</v>
      </c>
      <c r="G216" s="56" t="s">
        <v>626</v>
      </c>
      <c r="H216" s="56" t="s">
        <v>82</v>
      </c>
      <c r="I216" s="36">
        <v>20000000</v>
      </c>
      <c r="J216" s="36"/>
      <c r="K216" s="36"/>
      <c r="L216" s="36">
        <v>20000000</v>
      </c>
      <c r="M216" s="36">
        <v>20000000</v>
      </c>
      <c r="N216" s="36">
        <v>20000000</v>
      </c>
      <c r="O216" s="110"/>
      <c r="P216" s="51" t="s">
        <v>1705</v>
      </c>
      <c r="Q216" s="56" t="s">
        <v>1706</v>
      </c>
      <c r="R216" s="56" t="s">
        <v>1707</v>
      </c>
      <c r="S216" s="51" t="s">
        <v>121</v>
      </c>
      <c r="T216" s="51"/>
      <c r="U216" s="63" t="s">
        <v>1708</v>
      </c>
    </row>
    <row r="217" spans="2:21" ht="20.100000000000001" customHeight="1">
      <c r="B217" s="70">
        <v>2020</v>
      </c>
      <c r="C217" s="56">
        <v>4</v>
      </c>
      <c r="D217" s="56" t="s">
        <v>14</v>
      </c>
      <c r="E217" s="122" t="s">
        <v>1945</v>
      </c>
      <c r="F217" s="124" t="s">
        <v>59</v>
      </c>
      <c r="G217" s="56" t="s">
        <v>44</v>
      </c>
      <c r="H217" s="56" t="s">
        <v>80</v>
      </c>
      <c r="I217" s="125">
        <v>20000000</v>
      </c>
      <c r="J217" s="130" t="s">
        <v>346</v>
      </c>
      <c r="K217" s="130" t="s">
        <v>346</v>
      </c>
      <c r="L217" s="125">
        <v>20000000</v>
      </c>
      <c r="M217" s="125">
        <v>20000000</v>
      </c>
      <c r="N217" s="125">
        <v>20000000</v>
      </c>
      <c r="O217" s="152"/>
      <c r="P217" s="51" t="s">
        <v>1940</v>
      </c>
      <c r="Q217" s="56" t="s">
        <v>1941</v>
      </c>
      <c r="R217" s="56" t="s">
        <v>1942</v>
      </c>
      <c r="S217" s="51" t="s">
        <v>25</v>
      </c>
      <c r="T217" s="51"/>
      <c r="U217" s="63"/>
    </row>
    <row r="218" spans="2:21" ht="20.100000000000001" customHeight="1">
      <c r="B218" s="70">
        <v>2020</v>
      </c>
      <c r="C218" s="56">
        <v>4</v>
      </c>
      <c r="D218" s="56" t="s">
        <v>14</v>
      </c>
      <c r="E218" s="122" t="s">
        <v>2068</v>
      </c>
      <c r="F218" s="124" t="s">
        <v>2064</v>
      </c>
      <c r="G218" s="56" t="s">
        <v>310</v>
      </c>
      <c r="H218" s="56" t="s">
        <v>82</v>
      </c>
      <c r="I218" s="125">
        <v>20000000</v>
      </c>
      <c r="J218" s="130" t="s">
        <v>346</v>
      </c>
      <c r="K218" s="130" t="s">
        <v>346</v>
      </c>
      <c r="L218" s="125">
        <f>SUM(I218:K218)</f>
        <v>20000000</v>
      </c>
      <c r="M218" s="125">
        <v>20000000</v>
      </c>
      <c r="N218" s="125">
        <v>0</v>
      </c>
      <c r="O218" s="152"/>
      <c r="P218" s="51" t="s">
        <v>2069</v>
      </c>
      <c r="Q218" s="56" t="s">
        <v>2070</v>
      </c>
      <c r="R218" s="56" t="s">
        <v>2071</v>
      </c>
      <c r="S218" s="51" t="s">
        <v>25</v>
      </c>
      <c r="T218" s="51"/>
      <c r="U218" s="63" t="s">
        <v>722</v>
      </c>
    </row>
    <row r="219" spans="2:21" ht="20.100000000000001" customHeight="1">
      <c r="B219" s="70">
        <v>2020</v>
      </c>
      <c r="C219" s="56">
        <v>4</v>
      </c>
      <c r="D219" s="56" t="s">
        <v>14</v>
      </c>
      <c r="E219" s="122" t="s">
        <v>2072</v>
      </c>
      <c r="F219" s="124" t="s">
        <v>2064</v>
      </c>
      <c r="G219" s="56" t="s">
        <v>310</v>
      </c>
      <c r="H219" s="56" t="s">
        <v>82</v>
      </c>
      <c r="I219" s="125">
        <v>20000000</v>
      </c>
      <c r="J219" s="130" t="s">
        <v>346</v>
      </c>
      <c r="K219" s="130" t="s">
        <v>346</v>
      </c>
      <c r="L219" s="125">
        <f>SUM(I219:K219)</f>
        <v>20000000</v>
      </c>
      <c r="M219" s="125">
        <v>20000000</v>
      </c>
      <c r="N219" s="125">
        <v>0</v>
      </c>
      <c r="O219" s="152"/>
      <c r="P219" s="51" t="s">
        <v>2069</v>
      </c>
      <c r="Q219" s="56" t="s">
        <v>2070</v>
      </c>
      <c r="R219" s="56" t="s">
        <v>2071</v>
      </c>
      <c r="S219" s="51" t="s">
        <v>25</v>
      </c>
      <c r="T219" s="51"/>
      <c r="U219" s="63" t="s">
        <v>722</v>
      </c>
    </row>
    <row r="220" spans="2:21" ht="20.100000000000001" customHeight="1">
      <c r="B220" s="70">
        <v>2020</v>
      </c>
      <c r="C220" s="56">
        <v>4</v>
      </c>
      <c r="D220" s="56" t="s">
        <v>14</v>
      </c>
      <c r="E220" s="122" t="s">
        <v>514</v>
      </c>
      <c r="F220" s="124" t="s">
        <v>515</v>
      </c>
      <c r="G220" s="56" t="s">
        <v>17</v>
      </c>
      <c r="H220" s="56" t="s">
        <v>82</v>
      </c>
      <c r="I220" s="36">
        <v>19824000</v>
      </c>
      <c r="J220" s="36"/>
      <c r="K220" s="36"/>
      <c r="L220" s="36">
        <f>SUM(I220:K220)</f>
        <v>19824000</v>
      </c>
      <c r="M220" s="36">
        <v>19824000</v>
      </c>
      <c r="N220" s="36">
        <v>19824000</v>
      </c>
      <c r="O220" s="110"/>
      <c r="P220" s="51" t="s">
        <v>516</v>
      </c>
      <c r="Q220" s="56" t="s">
        <v>517</v>
      </c>
      <c r="R220" s="56" t="s">
        <v>518</v>
      </c>
      <c r="S220" s="51" t="s">
        <v>25</v>
      </c>
      <c r="T220" s="51"/>
      <c r="U220" s="63" t="s">
        <v>105</v>
      </c>
    </row>
    <row r="221" spans="2:21" ht="20.100000000000001" customHeight="1">
      <c r="B221" s="70">
        <v>2020</v>
      </c>
      <c r="C221" s="56">
        <v>4</v>
      </c>
      <c r="D221" s="56" t="s">
        <v>14</v>
      </c>
      <c r="E221" s="122" t="s">
        <v>634</v>
      </c>
      <c r="F221" s="124" t="s">
        <v>57</v>
      </c>
      <c r="G221" s="56" t="s">
        <v>17</v>
      </c>
      <c r="H221" s="56" t="s">
        <v>80</v>
      </c>
      <c r="I221" s="36">
        <v>19689640</v>
      </c>
      <c r="J221" s="36"/>
      <c r="K221" s="36"/>
      <c r="L221" s="36">
        <v>19689640</v>
      </c>
      <c r="M221" s="36"/>
      <c r="N221" s="36">
        <v>19689640</v>
      </c>
      <c r="O221" s="110"/>
      <c r="P221" s="51" t="s">
        <v>627</v>
      </c>
      <c r="Q221" s="56" t="s">
        <v>635</v>
      </c>
      <c r="R221" s="56" t="s">
        <v>636</v>
      </c>
      <c r="S221" s="51" t="s">
        <v>25</v>
      </c>
      <c r="T221" s="51"/>
      <c r="U221" s="63"/>
    </row>
    <row r="222" spans="2:21" ht="20.100000000000001" customHeight="1">
      <c r="B222" s="70">
        <v>2020</v>
      </c>
      <c r="C222" s="56">
        <v>4</v>
      </c>
      <c r="D222" s="56" t="s">
        <v>14</v>
      </c>
      <c r="E222" s="122" t="s">
        <v>634</v>
      </c>
      <c r="F222" s="124" t="s">
        <v>57</v>
      </c>
      <c r="G222" s="56" t="s">
        <v>17</v>
      </c>
      <c r="H222" s="56" t="s">
        <v>80</v>
      </c>
      <c r="I222" s="36">
        <v>19689640</v>
      </c>
      <c r="J222" s="36"/>
      <c r="K222" s="36"/>
      <c r="L222" s="36">
        <v>19689640</v>
      </c>
      <c r="M222" s="36"/>
      <c r="N222" s="36">
        <v>19689640</v>
      </c>
      <c r="O222" s="110"/>
      <c r="P222" s="51" t="s">
        <v>627</v>
      </c>
      <c r="Q222" s="56" t="s">
        <v>635</v>
      </c>
      <c r="R222" s="56" t="s">
        <v>636</v>
      </c>
      <c r="S222" s="51" t="s">
        <v>25</v>
      </c>
      <c r="T222" s="51"/>
      <c r="U222" s="63"/>
    </row>
    <row r="223" spans="2:21" ht="20.100000000000001" customHeight="1">
      <c r="B223" s="70">
        <v>2020</v>
      </c>
      <c r="C223" s="56">
        <v>4</v>
      </c>
      <c r="D223" s="56" t="s">
        <v>14</v>
      </c>
      <c r="E223" s="122" t="s">
        <v>1545</v>
      </c>
      <c r="F223" s="124" t="s">
        <v>260</v>
      </c>
      <c r="G223" s="56" t="s">
        <v>626</v>
      </c>
      <c r="H223" s="56" t="s">
        <v>81</v>
      </c>
      <c r="I223" s="36">
        <v>19000000</v>
      </c>
      <c r="J223" s="36">
        <v>0</v>
      </c>
      <c r="K223" s="36">
        <v>0</v>
      </c>
      <c r="L223" s="36">
        <v>19000000</v>
      </c>
      <c r="M223" s="36">
        <v>19000000</v>
      </c>
      <c r="N223" s="36">
        <v>19000000</v>
      </c>
      <c r="O223" s="110"/>
      <c r="P223" s="51" t="s">
        <v>1542</v>
      </c>
      <c r="Q223" s="56" t="s">
        <v>1546</v>
      </c>
      <c r="R223" s="56" t="s">
        <v>1547</v>
      </c>
      <c r="S223" s="51" t="s">
        <v>25</v>
      </c>
      <c r="T223" s="51"/>
      <c r="U223" s="63"/>
    </row>
    <row r="224" spans="2:21" ht="20.100000000000001" customHeight="1">
      <c r="B224" s="70">
        <v>2020</v>
      </c>
      <c r="C224" s="56">
        <v>4</v>
      </c>
      <c r="D224" s="56" t="s">
        <v>14</v>
      </c>
      <c r="E224" s="122" t="s">
        <v>2000</v>
      </c>
      <c r="F224" s="124" t="s">
        <v>59</v>
      </c>
      <c r="G224" s="56" t="s">
        <v>17</v>
      </c>
      <c r="H224" s="56" t="s">
        <v>82</v>
      </c>
      <c r="I224" s="125">
        <v>16000000</v>
      </c>
      <c r="J224" s="125">
        <v>2783160</v>
      </c>
      <c r="K224" s="130" t="s">
        <v>346</v>
      </c>
      <c r="L224" s="125">
        <v>18783160</v>
      </c>
      <c r="M224" s="125">
        <v>20000000</v>
      </c>
      <c r="N224" s="125">
        <f>L224</f>
        <v>18783160</v>
      </c>
      <c r="O224" s="152"/>
      <c r="P224" s="51" t="s">
        <v>1991</v>
      </c>
      <c r="Q224" s="56" t="s">
        <v>1995</v>
      </c>
      <c r="R224" s="56" t="s">
        <v>1996</v>
      </c>
      <c r="S224" s="51" t="s">
        <v>25</v>
      </c>
      <c r="T224" s="51"/>
      <c r="U224" s="63" t="s">
        <v>722</v>
      </c>
    </row>
    <row r="225" spans="2:21" ht="20.100000000000001" customHeight="1">
      <c r="B225" s="70">
        <v>2020</v>
      </c>
      <c r="C225" s="56">
        <v>4</v>
      </c>
      <c r="D225" s="56" t="s">
        <v>14</v>
      </c>
      <c r="E225" s="122" t="s">
        <v>1521</v>
      </c>
      <c r="F225" s="124" t="s">
        <v>260</v>
      </c>
      <c r="G225" s="56" t="s">
        <v>310</v>
      </c>
      <c r="H225" s="56" t="s">
        <v>52</v>
      </c>
      <c r="I225" s="36">
        <v>18541000</v>
      </c>
      <c r="J225" s="36"/>
      <c r="K225" s="36"/>
      <c r="L225" s="36">
        <v>18541000</v>
      </c>
      <c r="M225" s="36">
        <v>18541000</v>
      </c>
      <c r="N225" s="36"/>
      <c r="O225" s="110"/>
      <c r="P225" s="51" t="s">
        <v>1522</v>
      </c>
      <c r="Q225" s="56" t="s">
        <v>1523</v>
      </c>
      <c r="R225" s="56" t="s">
        <v>1524</v>
      </c>
      <c r="S225" s="51" t="s">
        <v>25</v>
      </c>
      <c r="T225" s="51"/>
      <c r="U225" s="63" t="s">
        <v>1525</v>
      </c>
    </row>
    <row r="226" spans="2:21" ht="20.100000000000001" customHeight="1">
      <c r="B226" s="70">
        <v>2020</v>
      </c>
      <c r="C226" s="56">
        <v>4</v>
      </c>
      <c r="D226" s="56" t="s">
        <v>14</v>
      </c>
      <c r="E226" s="122" t="s">
        <v>2002</v>
      </c>
      <c r="F226" s="124" t="s">
        <v>59</v>
      </c>
      <c r="G226" s="56" t="s">
        <v>17</v>
      </c>
      <c r="H226" s="56" t="s">
        <v>82</v>
      </c>
      <c r="I226" s="125">
        <v>14000000</v>
      </c>
      <c r="J226" s="125">
        <v>4097430</v>
      </c>
      <c r="K226" s="130" t="s">
        <v>346</v>
      </c>
      <c r="L226" s="125">
        <v>18097430</v>
      </c>
      <c r="M226" s="125">
        <v>26500000</v>
      </c>
      <c r="N226" s="125">
        <f>L226</f>
        <v>18097430</v>
      </c>
      <c r="O226" s="152"/>
      <c r="P226" s="51" t="s">
        <v>1991</v>
      </c>
      <c r="Q226" s="56" t="s">
        <v>1995</v>
      </c>
      <c r="R226" s="56" t="s">
        <v>1996</v>
      </c>
      <c r="S226" s="51" t="s">
        <v>25</v>
      </c>
      <c r="T226" s="51"/>
      <c r="U226" s="63" t="s">
        <v>722</v>
      </c>
    </row>
    <row r="227" spans="2:21" ht="20.100000000000001" customHeight="1">
      <c r="B227" s="70">
        <v>2020</v>
      </c>
      <c r="C227" s="56">
        <v>4</v>
      </c>
      <c r="D227" s="88" t="s">
        <v>14</v>
      </c>
      <c r="E227" s="122" t="s">
        <v>773</v>
      </c>
      <c r="F227" s="124" t="s">
        <v>760</v>
      </c>
      <c r="G227" s="56" t="s">
        <v>17</v>
      </c>
      <c r="H227" s="56" t="s">
        <v>82</v>
      </c>
      <c r="I227" s="36">
        <v>18000000</v>
      </c>
      <c r="J227" s="36">
        <v>0</v>
      </c>
      <c r="K227" s="36">
        <v>0</v>
      </c>
      <c r="L227" s="36">
        <v>18000000</v>
      </c>
      <c r="M227" s="36">
        <v>18000000</v>
      </c>
      <c r="N227" s="36">
        <v>0</v>
      </c>
      <c r="O227" s="110"/>
      <c r="P227" s="51" t="s">
        <v>769</v>
      </c>
      <c r="Q227" s="56" t="s">
        <v>770</v>
      </c>
      <c r="R227" s="56" t="s">
        <v>771</v>
      </c>
      <c r="S227" s="51" t="s">
        <v>25</v>
      </c>
      <c r="T227" s="51"/>
      <c r="U227" s="63" t="s">
        <v>722</v>
      </c>
    </row>
    <row r="228" spans="2:21" ht="20.100000000000001" customHeight="1">
      <c r="B228" s="70">
        <v>2020</v>
      </c>
      <c r="C228" s="56">
        <v>4</v>
      </c>
      <c r="D228" s="56" t="s">
        <v>14</v>
      </c>
      <c r="E228" s="122" t="s">
        <v>954</v>
      </c>
      <c r="F228" s="124" t="s">
        <v>937</v>
      </c>
      <c r="G228" s="56" t="s">
        <v>45</v>
      </c>
      <c r="H228" s="56" t="s">
        <v>82</v>
      </c>
      <c r="I228" s="125">
        <v>18000000</v>
      </c>
      <c r="J228" s="125" t="s">
        <v>955</v>
      </c>
      <c r="K228" s="125" t="s">
        <v>955</v>
      </c>
      <c r="L228" s="125">
        <v>18000000</v>
      </c>
      <c r="M228" s="125">
        <v>5000000</v>
      </c>
      <c r="N228" s="125">
        <v>3500000</v>
      </c>
      <c r="O228" s="152" t="s">
        <v>956</v>
      </c>
      <c r="P228" s="51" t="s">
        <v>949</v>
      </c>
      <c r="Q228" s="56" t="s">
        <v>957</v>
      </c>
      <c r="R228" s="56" t="s">
        <v>958</v>
      </c>
      <c r="S228" s="56" t="s">
        <v>25</v>
      </c>
      <c r="T228" s="51" t="s">
        <v>959</v>
      </c>
      <c r="U228" s="98" t="s">
        <v>959</v>
      </c>
    </row>
    <row r="229" spans="2:21" ht="20.100000000000001" customHeight="1">
      <c r="B229" s="70">
        <v>2020</v>
      </c>
      <c r="C229" s="56">
        <v>4</v>
      </c>
      <c r="D229" s="56" t="s">
        <v>14</v>
      </c>
      <c r="E229" s="122" t="s">
        <v>1998</v>
      </c>
      <c r="F229" s="124" t="s">
        <v>59</v>
      </c>
      <c r="G229" s="56" t="s">
        <v>17</v>
      </c>
      <c r="H229" s="56" t="s">
        <v>82</v>
      </c>
      <c r="I229" s="125">
        <v>18000000</v>
      </c>
      <c r="J229" s="130" t="s">
        <v>346</v>
      </c>
      <c r="K229" s="130" t="s">
        <v>346</v>
      </c>
      <c r="L229" s="125">
        <v>18000000</v>
      </c>
      <c r="M229" s="125">
        <v>18000000</v>
      </c>
      <c r="N229" s="125">
        <f>L229</f>
        <v>18000000</v>
      </c>
      <c r="O229" s="152"/>
      <c r="P229" s="51" t="s">
        <v>1991</v>
      </c>
      <c r="Q229" s="56" t="s">
        <v>1995</v>
      </c>
      <c r="R229" s="56" t="s">
        <v>1996</v>
      </c>
      <c r="S229" s="51" t="s">
        <v>25</v>
      </c>
      <c r="T229" s="51"/>
      <c r="U229" s="63" t="s">
        <v>722</v>
      </c>
    </row>
    <row r="230" spans="2:21" ht="20.100000000000001" customHeight="1">
      <c r="B230" s="70">
        <v>2020</v>
      </c>
      <c r="C230" s="56">
        <v>4</v>
      </c>
      <c r="D230" s="56" t="s">
        <v>14</v>
      </c>
      <c r="E230" s="122" t="s">
        <v>2063</v>
      </c>
      <c r="F230" s="124" t="s">
        <v>2064</v>
      </c>
      <c r="G230" s="56" t="s">
        <v>310</v>
      </c>
      <c r="H230" s="56" t="s">
        <v>82</v>
      </c>
      <c r="I230" s="125">
        <v>18000000</v>
      </c>
      <c r="J230" s="130" t="s">
        <v>346</v>
      </c>
      <c r="K230" s="130" t="s">
        <v>346</v>
      </c>
      <c r="L230" s="125">
        <f>SUM(I230:K230)</f>
        <v>18000000</v>
      </c>
      <c r="M230" s="125">
        <v>18000000</v>
      </c>
      <c r="N230" s="125">
        <v>0</v>
      </c>
      <c r="O230" s="152"/>
      <c r="P230" s="51" t="s">
        <v>2065</v>
      </c>
      <c r="Q230" s="56" t="s">
        <v>2066</v>
      </c>
      <c r="R230" s="56" t="s">
        <v>2067</v>
      </c>
      <c r="S230" s="51" t="s">
        <v>25</v>
      </c>
      <c r="T230" s="51"/>
      <c r="U230" s="63" t="s">
        <v>722</v>
      </c>
    </row>
    <row r="231" spans="2:21" ht="20.100000000000001" customHeight="1">
      <c r="B231" s="70">
        <v>2020</v>
      </c>
      <c r="C231" s="56">
        <v>4</v>
      </c>
      <c r="D231" s="56" t="s">
        <v>14</v>
      </c>
      <c r="E231" s="122" t="s">
        <v>1239</v>
      </c>
      <c r="F231" s="124" t="s">
        <v>58</v>
      </c>
      <c r="G231" s="56" t="s">
        <v>17</v>
      </c>
      <c r="H231" s="56" t="s">
        <v>80</v>
      </c>
      <c r="I231" s="36">
        <v>9449000</v>
      </c>
      <c r="J231" s="36">
        <v>8412000</v>
      </c>
      <c r="K231" s="36"/>
      <c r="L231" s="36">
        <f>SUM(I231:K231)</f>
        <v>17861000</v>
      </c>
      <c r="M231" s="36">
        <f>I231</f>
        <v>9449000</v>
      </c>
      <c r="N231" s="36">
        <f>L231</f>
        <v>17861000</v>
      </c>
      <c r="O231" s="110"/>
      <c r="P231" s="51" t="s">
        <v>1233</v>
      </c>
      <c r="Q231" s="56" t="s">
        <v>1237</v>
      </c>
      <c r="R231" s="56" t="s">
        <v>1240</v>
      </c>
      <c r="S231" s="51" t="s">
        <v>25</v>
      </c>
      <c r="T231" s="51"/>
      <c r="U231" s="63"/>
    </row>
    <row r="232" spans="2:21" ht="20.100000000000001" customHeight="1">
      <c r="B232" s="70">
        <v>2020</v>
      </c>
      <c r="C232" s="56">
        <v>4</v>
      </c>
      <c r="D232" s="56" t="s">
        <v>14</v>
      </c>
      <c r="E232" s="122" t="s">
        <v>644</v>
      </c>
      <c r="F232" s="124" t="s">
        <v>57</v>
      </c>
      <c r="G232" s="56" t="s">
        <v>45</v>
      </c>
      <c r="H232" s="56" t="s">
        <v>80</v>
      </c>
      <c r="I232" s="36">
        <v>17156000</v>
      </c>
      <c r="J232" s="36"/>
      <c r="K232" s="36"/>
      <c r="L232" s="36">
        <v>17156000</v>
      </c>
      <c r="M232" s="36">
        <v>17156000</v>
      </c>
      <c r="N232" s="36"/>
      <c r="O232" s="110"/>
      <c r="P232" s="51" t="s">
        <v>638</v>
      </c>
      <c r="Q232" s="56" t="s">
        <v>639</v>
      </c>
      <c r="R232" s="56" t="s">
        <v>645</v>
      </c>
      <c r="S232" s="51" t="s">
        <v>25</v>
      </c>
      <c r="T232" s="51"/>
      <c r="U232" s="63"/>
    </row>
    <row r="233" spans="2:21" ht="20.100000000000001" customHeight="1">
      <c r="B233" s="111">
        <v>2020</v>
      </c>
      <c r="C233" s="73">
        <v>4</v>
      </c>
      <c r="D233" s="73" t="s">
        <v>14</v>
      </c>
      <c r="E233" s="169" t="s">
        <v>294</v>
      </c>
      <c r="F233" s="177" t="s">
        <v>260</v>
      </c>
      <c r="G233" s="73" t="s">
        <v>43</v>
      </c>
      <c r="H233" s="73" t="s">
        <v>82</v>
      </c>
      <c r="I233" s="75">
        <v>10000000</v>
      </c>
      <c r="J233" s="75">
        <v>6000000</v>
      </c>
      <c r="K233" s="75"/>
      <c r="L233" s="75">
        <v>16000000</v>
      </c>
      <c r="M233" s="75"/>
      <c r="N233" s="75"/>
      <c r="O233" s="76"/>
      <c r="P233" s="77" t="s">
        <v>291</v>
      </c>
      <c r="Q233" s="73" t="s">
        <v>295</v>
      </c>
      <c r="R233" s="73" t="s">
        <v>296</v>
      </c>
      <c r="S233" s="77" t="s">
        <v>25</v>
      </c>
      <c r="T233" s="77"/>
      <c r="U233" s="179" t="s">
        <v>297</v>
      </c>
    </row>
    <row r="234" spans="2:21" ht="20.100000000000001" customHeight="1">
      <c r="B234" s="111">
        <v>2020</v>
      </c>
      <c r="C234" s="73">
        <v>4</v>
      </c>
      <c r="D234" s="73" t="s">
        <v>14</v>
      </c>
      <c r="E234" s="169" t="s">
        <v>653</v>
      </c>
      <c r="F234" s="177" t="s">
        <v>57</v>
      </c>
      <c r="G234" s="73" t="s">
        <v>43</v>
      </c>
      <c r="H234" s="73" t="s">
        <v>82</v>
      </c>
      <c r="I234" s="75">
        <v>14794000</v>
      </c>
      <c r="J234" s="75">
        <v>0</v>
      </c>
      <c r="K234" s="75">
        <v>999000</v>
      </c>
      <c r="L234" s="75">
        <f>SUM(I234:K234)</f>
        <v>15793000</v>
      </c>
      <c r="M234" s="75">
        <v>14794000</v>
      </c>
      <c r="N234" s="75"/>
      <c r="O234" s="76"/>
      <c r="P234" s="77" t="s">
        <v>650</v>
      </c>
      <c r="Q234" s="73" t="s">
        <v>651</v>
      </c>
      <c r="R234" s="73" t="s">
        <v>652</v>
      </c>
      <c r="S234" s="77" t="s">
        <v>25</v>
      </c>
      <c r="T234" s="77"/>
      <c r="U234" s="179" t="s">
        <v>105</v>
      </c>
    </row>
    <row r="235" spans="2:21" ht="20.100000000000001" customHeight="1">
      <c r="B235" s="70">
        <v>2020</v>
      </c>
      <c r="C235" s="56">
        <v>4</v>
      </c>
      <c r="D235" s="56" t="s">
        <v>14</v>
      </c>
      <c r="E235" s="122" t="s">
        <v>1334</v>
      </c>
      <c r="F235" s="124" t="s">
        <v>58</v>
      </c>
      <c r="G235" s="56" t="s">
        <v>43</v>
      </c>
      <c r="H235" s="56" t="s">
        <v>82</v>
      </c>
      <c r="I235" s="136">
        <v>3850000</v>
      </c>
      <c r="J235" s="136">
        <v>11763000</v>
      </c>
      <c r="K235" s="136">
        <v>0</v>
      </c>
      <c r="L235" s="136">
        <v>15613000</v>
      </c>
      <c r="M235" s="136">
        <v>15613000</v>
      </c>
      <c r="N235" s="136">
        <v>10929100</v>
      </c>
      <c r="O235" s="110"/>
      <c r="P235" s="51" t="s">
        <v>1319</v>
      </c>
      <c r="Q235" s="56" t="s">
        <v>1332</v>
      </c>
      <c r="R235" s="56" t="s">
        <v>1333</v>
      </c>
      <c r="S235" s="51" t="s">
        <v>25</v>
      </c>
      <c r="T235" s="51" t="s">
        <v>50</v>
      </c>
      <c r="U235" s="63" t="s">
        <v>722</v>
      </c>
    </row>
    <row r="236" spans="2:21" ht="20.100000000000001" customHeight="1">
      <c r="B236" s="70">
        <v>2020</v>
      </c>
      <c r="C236" s="56">
        <v>4</v>
      </c>
      <c r="D236" s="56" t="s">
        <v>14</v>
      </c>
      <c r="E236" s="122" t="s">
        <v>2001</v>
      </c>
      <c r="F236" s="124" t="s">
        <v>59</v>
      </c>
      <c r="G236" s="56" t="s">
        <v>17</v>
      </c>
      <c r="H236" s="56" t="s">
        <v>82</v>
      </c>
      <c r="I236" s="125">
        <v>13000000</v>
      </c>
      <c r="J236" s="125">
        <v>2396610</v>
      </c>
      <c r="K236" s="130" t="s">
        <v>346</v>
      </c>
      <c r="L236" s="125">
        <v>15396610</v>
      </c>
      <c r="M236" s="125">
        <v>18000000</v>
      </c>
      <c r="N236" s="125">
        <f>L236</f>
        <v>15396610</v>
      </c>
      <c r="O236" s="152"/>
      <c r="P236" s="51" t="s">
        <v>1991</v>
      </c>
      <c r="Q236" s="56" t="s">
        <v>1995</v>
      </c>
      <c r="R236" s="56" t="s">
        <v>1996</v>
      </c>
      <c r="S236" s="51" t="s">
        <v>25</v>
      </c>
      <c r="T236" s="51"/>
      <c r="U236" s="63" t="s">
        <v>722</v>
      </c>
    </row>
    <row r="237" spans="2:21" ht="20.100000000000001" customHeight="1">
      <c r="B237" s="70">
        <v>2020</v>
      </c>
      <c r="C237" s="56">
        <v>4</v>
      </c>
      <c r="D237" s="88" t="s">
        <v>14</v>
      </c>
      <c r="E237" s="122" t="s">
        <v>772</v>
      </c>
      <c r="F237" s="124" t="s">
        <v>760</v>
      </c>
      <c r="G237" s="56" t="s">
        <v>17</v>
      </c>
      <c r="H237" s="56" t="s">
        <v>82</v>
      </c>
      <c r="I237" s="36">
        <v>15000000</v>
      </c>
      <c r="J237" s="36">
        <v>0</v>
      </c>
      <c r="K237" s="36">
        <v>0</v>
      </c>
      <c r="L237" s="36">
        <v>15000000</v>
      </c>
      <c r="M237" s="36">
        <v>15000000</v>
      </c>
      <c r="N237" s="36">
        <v>0</v>
      </c>
      <c r="O237" s="110"/>
      <c r="P237" s="51" t="s">
        <v>769</v>
      </c>
      <c r="Q237" s="56" t="s">
        <v>770</v>
      </c>
      <c r="R237" s="56" t="s">
        <v>771</v>
      </c>
      <c r="S237" s="51" t="s">
        <v>25</v>
      </c>
      <c r="T237" s="51"/>
      <c r="U237" s="63" t="s">
        <v>722</v>
      </c>
    </row>
    <row r="238" spans="2:21" ht="20.100000000000001" customHeight="1">
      <c r="B238" s="70">
        <v>2020</v>
      </c>
      <c r="C238" s="56">
        <v>4</v>
      </c>
      <c r="D238" s="56" t="s">
        <v>14</v>
      </c>
      <c r="E238" s="122" t="s">
        <v>1997</v>
      </c>
      <c r="F238" s="124" t="s">
        <v>59</v>
      </c>
      <c r="G238" s="56" t="s">
        <v>17</v>
      </c>
      <c r="H238" s="56" t="s">
        <v>82</v>
      </c>
      <c r="I238" s="125">
        <v>15000000</v>
      </c>
      <c r="J238" s="130" t="s">
        <v>346</v>
      </c>
      <c r="K238" s="130" t="s">
        <v>346</v>
      </c>
      <c r="L238" s="125">
        <v>15000000</v>
      </c>
      <c r="M238" s="125">
        <v>15000000</v>
      </c>
      <c r="N238" s="125">
        <f>L238</f>
        <v>15000000</v>
      </c>
      <c r="O238" s="152"/>
      <c r="P238" s="51" t="s">
        <v>1991</v>
      </c>
      <c r="Q238" s="56" t="s">
        <v>1995</v>
      </c>
      <c r="R238" s="56" t="s">
        <v>1996</v>
      </c>
      <c r="S238" s="51" t="s">
        <v>25</v>
      </c>
      <c r="T238" s="51"/>
      <c r="U238" s="63" t="s">
        <v>722</v>
      </c>
    </row>
    <row r="239" spans="2:21" ht="20.100000000000001" customHeight="1">
      <c r="B239" s="70">
        <v>2020</v>
      </c>
      <c r="C239" s="56">
        <v>4</v>
      </c>
      <c r="D239" s="56" t="s">
        <v>14</v>
      </c>
      <c r="E239" s="122" t="s">
        <v>1193</v>
      </c>
      <c r="F239" s="124" t="s">
        <v>58</v>
      </c>
      <c r="G239" s="56" t="s">
        <v>44</v>
      </c>
      <c r="H239" s="56" t="s">
        <v>80</v>
      </c>
      <c r="I239" s="36">
        <v>14545000</v>
      </c>
      <c r="J239" s="36">
        <v>0</v>
      </c>
      <c r="K239" s="36">
        <v>0</v>
      </c>
      <c r="L239" s="36">
        <f>I239+J239+K239</f>
        <v>14545000</v>
      </c>
      <c r="M239" s="36">
        <v>14545000</v>
      </c>
      <c r="N239" s="136">
        <v>10181500</v>
      </c>
      <c r="O239" s="110"/>
      <c r="P239" s="51" t="s">
        <v>1187</v>
      </c>
      <c r="Q239" s="56" t="s">
        <v>1191</v>
      </c>
      <c r="R239" s="56" t="s">
        <v>1192</v>
      </c>
      <c r="S239" s="51" t="s">
        <v>25</v>
      </c>
      <c r="T239" s="51" t="s">
        <v>50</v>
      </c>
      <c r="U239" s="63"/>
    </row>
    <row r="240" spans="2:21" ht="20.100000000000001" customHeight="1">
      <c r="B240" s="70">
        <v>2020</v>
      </c>
      <c r="C240" s="56">
        <v>4</v>
      </c>
      <c r="D240" s="56" t="s">
        <v>14</v>
      </c>
      <c r="E240" s="122" t="s">
        <v>1326</v>
      </c>
      <c r="F240" s="124" t="s">
        <v>58</v>
      </c>
      <c r="G240" s="56" t="s">
        <v>43</v>
      </c>
      <c r="H240" s="56" t="s">
        <v>80</v>
      </c>
      <c r="I240" s="137">
        <v>14014000</v>
      </c>
      <c r="J240" s="137">
        <v>0</v>
      </c>
      <c r="K240" s="137">
        <v>0</v>
      </c>
      <c r="L240" s="137">
        <v>14014000</v>
      </c>
      <c r="M240" s="137">
        <v>10000000</v>
      </c>
      <c r="N240" s="137">
        <v>9809800</v>
      </c>
      <c r="O240" s="110"/>
      <c r="P240" s="51" t="s">
        <v>1319</v>
      </c>
      <c r="Q240" s="56" t="s">
        <v>1324</v>
      </c>
      <c r="R240" s="56" t="s">
        <v>1325</v>
      </c>
      <c r="S240" s="51" t="s">
        <v>25</v>
      </c>
      <c r="T240" s="51" t="s">
        <v>50</v>
      </c>
      <c r="U240" s="63"/>
    </row>
    <row r="241" spans="2:21" ht="20.100000000000001" customHeight="1">
      <c r="B241" s="70">
        <v>2020</v>
      </c>
      <c r="C241" s="56">
        <v>4</v>
      </c>
      <c r="D241" s="56" t="s">
        <v>16</v>
      </c>
      <c r="E241" s="122" t="s">
        <v>1565</v>
      </c>
      <c r="F241" s="124" t="s">
        <v>260</v>
      </c>
      <c r="G241" s="56" t="s">
        <v>43</v>
      </c>
      <c r="H241" s="56" t="s">
        <v>82</v>
      </c>
      <c r="I241" s="36">
        <v>13924000</v>
      </c>
      <c r="J241" s="36"/>
      <c r="K241" s="36"/>
      <c r="L241" s="36">
        <v>13924000</v>
      </c>
      <c r="M241" s="36"/>
      <c r="N241" s="36"/>
      <c r="O241" s="110"/>
      <c r="P241" s="51" t="s">
        <v>1557</v>
      </c>
      <c r="Q241" s="56" t="s">
        <v>1554</v>
      </c>
      <c r="R241" s="56" t="s">
        <v>1555</v>
      </c>
      <c r="S241" s="51" t="s">
        <v>25</v>
      </c>
      <c r="T241" s="51"/>
      <c r="U241" s="98" t="s">
        <v>1559</v>
      </c>
    </row>
    <row r="242" spans="2:21" ht="20.100000000000001" customHeight="1">
      <c r="B242" s="70">
        <v>2020</v>
      </c>
      <c r="C242" s="56">
        <v>4</v>
      </c>
      <c r="D242" s="56" t="s">
        <v>16</v>
      </c>
      <c r="E242" s="122" t="s">
        <v>1558</v>
      </c>
      <c r="F242" s="124" t="s">
        <v>260</v>
      </c>
      <c r="G242" s="56" t="s">
        <v>44</v>
      </c>
      <c r="H242" s="56" t="s">
        <v>82</v>
      </c>
      <c r="I242" s="36">
        <v>5570000</v>
      </c>
      <c r="J242" s="36">
        <v>6980000</v>
      </c>
      <c r="K242" s="36"/>
      <c r="L242" s="36">
        <v>12550000</v>
      </c>
      <c r="M242" s="36"/>
      <c r="N242" s="36"/>
      <c r="O242" s="110"/>
      <c r="P242" s="51" t="s">
        <v>1557</v>
      </c>
      <c r="Q242" s="56" t="s">
        <v>1554</v>
      </c>
      <c r="R242" s="56" t="s">
        <v>1555</v>
      </c>
      <c r="S242" s="51" t="s">
        <v>25</v>
      </c>
      <c r="T242" s="51"/>
      <c r="U242" s="98" t="s">
        <v>1559</v>
      </c>
    </row>
    <row r="243" spans="2:21" ht="20.100000000000001" customHeight="1">
      <c r="B243" s="111">
        <v>2020</v>
      </c>
      <c r="C243" s="73">
        <v>4</v>
      </c>
      <c r="D243" s="73" t="s">
        <v>14</v>
      </c>
      <c r="E243" s="169" t="s">
        <v>307</v>
      </c>
      <c r="F243" s="177" t="s">
        <v>260</v>
      </c>
      <c r="G243" s="73" t="s">
        <v>43</v>
      </c>
      <c r="H243" s="73" t="s">
        <v>82</v>
      </c>
      <c r="I243" s="75">
        <v>11406000</v>
      </c>
      <c r="J243" s="75"/>
      <c r="K243" s="75"/>
      <c r="L243" s="75">
        <v>11406000</v>
      </c>
      <c r="M243" s="75"/>
      <c r="N243" s="75"/>
      <c r="O243" s="76"/>
      <c r="P243" s="77" t="s">
        <v>291</v>
      </c>
      <c r="Q243" s="73" t="s">
        <v>306</v>
      </c>
      <c r="R243" s="73" t="s">
        <v>304</v>
      </c>
      <c r="S243" s="77" t="s">
        <v>25</v>
      </c>
      <c r="T243" s="77"/>
      <c r="U243" s="179"/>
    </row>
    <row r="244" spans="2:21" ht="20.100000000000001" customHeight="1">
      <c r="B244" s="70">
        <v>2020</v>
      </c>
      <c r="C244" s="56">
        <v>4</v>
      </c>
      <c r="D244" s="56" t="s">
        <v>14</v>
      </c>
      <c r="E244" s="174" t="s">
        <v>1037</v>
      </c>
      <c r="F244" s="124" t="s">
        <v>945</v>
      </c>
      <c r="G244" s="56" t="s">
        <v>17</v>
      </c>
      <c r="H244" s="56" t="s">
        <v>82</v>
      </c>
      <c r="I244" s="125">
        <v>9403000</v>
      </c>
      <c r="J244" s="130" t="s">
        <v>452</v>
      </c>
      <c r="K244" s="125"/>
      <c r="L244" s="125">
        <f>SUM(I244:K244)</f>
        <v>9403000</v>
      </c>
      <c r="M244" s="125">
        <v>9403000</v>
      </c>
      <c r="N244" s="125">
        <v>9403000</v>
      </c>
      <c r="O244" s="152"/>
      <c r="P244" s="51" t="s">
        <v>1031</v>
      </c>
      <c r="Q244" s="56" t="s">
        <v>1032</v>
      </c>
      <c r="R244" s="56" t="s">
        <v>1033</v>
      </c>
      <c r="S244" s="51" t="s">
        <v>121</v>
      </c>
      <c r="T244" s="51" t="s">
        <v>452</v>
      </c>
      <c r="U244" s="63" t="s">
        <v>1035</v>
      </c>
    </row>
    <row r="245" spans="2:21" ht="20.100000000000001" customHeight="1">
      <c r="B245" s="70">
        <v>2020</v>
      </c>
      <c r="C245" s="56">
        <v>4</v>
      </c>
      <c r="D245" s="56" t="s">
        <v>16</v>
      </c>
      <c r="E245" s="122" t="s">
        <v>1563</v>
      </c>
      <c r="F245" s="124" t="s">
        <v>260</v>
      </c>
      <c r="G245" s="56" t="s">
        <v>44</v>
      </c>
      <c r="H245" s="56" t="s">
        <v>82</v>
      </c>
      <c r="I245" s="36">
        <v>7843000</v>
      </c>
      <c r="J245" s="36"/>
      <c r="K245" s="36"/>
      <c r="L245" s="36">
        <v>7843000</v>
      </c>
      <c r="M245" s="36"/>
      <c r="N245" s="36"/>
      <c r="O245" s="110"/>
      <c r="P245" s="51" t="s">
        <v>1557</v>
      </c>
      <c r="Q245" s="56" t="s">
        <v>1554</v>
      </c>
      <c r="R245" s="56" t="s">
        <v>1555</v>
      </c>
      <c r="S245" s="51" t="s">
        <v>25</v>
      </c>
      <c r="T245" s="51"/>
      <c r="U245" s="98" t="s">
        <v>1559</v>
      </c>
    </row>
    <row r="246" spans="2:21" ht="20.100000000000001" customHeight="1">
      <c r="B246" s="70">
        <v>2020</v>
      </c>
      <c r="C246" s="56">
        <v>4</v>
      </c>
      <c r="D246" s="56" t="s">
        <v>14</v>
      </c>
      <c r="E246" s="122" t="s">
        <v>1578</v>
      </c>
      <c r="F246" s="124" t="s">
        <v>260</v>
      </c>
      <c r="G246" s="56" t="s">
        <v>44</v>
      </c>
      <c r="H246" s="56" t="s">
        <v>82</v>
      </c>
      <c r="I246" s="36">
        <v>7000000</v>
      </c>
      <c r="J246" s="36"/>
      <c r="K246" s="36"/>
      <c r="L246" s="36">
        <v>7000000</v>
      </c>
      <c r="M246" s="36"/>
      <c r="N246" s="36"/>
      <c r="O246" s="110"/>
      <c r="P246" s="51" t="s">
        <v>1557</v>
      </c>
      <c r="Q246" s="56" t="s">
        <v>1575</v>
      </c>
      <c r="R246" s="56" t="s">
        <v>1576</v>
      </c>
      <c r="S246" s="51" t="s">
        <v>25</v>
      </c>
      <c r="T246" s="51"/>
      <c r="U246" s="98" t="s">
        <v>1559</v>
      </c>
    </row>
    <row r="247" spans="2:21" ht="20.100000000000001" customHeight="1">
      <c r="B247" s="111">
        <v>2020</v>
      </c>
      <c r="C247" s="73">
        <v>4</v>
      </c>
      <c r="D247" s="73" t="s">
        <v>14</v>
      </c>
      <c r="E247" s="169" t="s">
        <v>290</v>
      </c>
      <c r="F247" s="177" t="s">
        <v>260</v>
      </c>
      <c r="G247" s="73" t="s">
        <v>43</v>
      </c>
      <c r="H247" s="73" t="s">
        <v>82</v>
      </c>
      <c r="I247" s="75">
        <v>4276000</v>
      </c>
      <c r="J247" s="75"/>
      <c r="K247" s="75"/>
      <c r="L247" s="75">
        <v>4276000</v>
      </c>
      <c r="M247" s="75"/>
      <c r="N247" s="75"/>
      <c r="O247" s="76"/>
      <c r="P247" s="77" t="s">
        <v>291</v>
      </c>
      <c r="Q247" s="73" t="s">
        <v>292</v>
      </c>
      <c r="R247" s="73" t="s">
        <v>293</v>
      </c>
      <c r="S247" s="77" t="s">
        <v>25</v>
      </c>
      <c r="T247" s="77"/>
      <c r="U247" s="179"/>
    </row>
    <row r="248" spans="2:21" ht="20.100000000000001" customHeight="1">
      <c r="B248" s="70">
        <v>2020</v>
      </c>
      <c r="C248" s="56">
        <v>5</v>
      </c>
      <c r="D248" s="56" t="s">
        <v>16</v>
      </c>
      <c r="E248" s="122" t="s">
        <v>1490</v>
      </c>
      <c r="F248" s="124" t="s">
        <v>260</v>
      </c>
      <c r="G248" s="56" t="s">
        <v>18</v>
      </c>
      <c r="H248" s="56" t="s">
        <v>80</v>
      </c>
      <c r="I248" s="36">
        <v>12352393000</v>
      </c>
      <c r="J248" s="36">
        <v>2057607000</v>
      </c>
      <c r="K248" s="36"/>
      <c r="L248" s="36">
        <v>14410000000</v>
      </c>
      <c r="M248" s="36">
        <v>500000000</v>
      </c>
      <c r="N248" s="36">
        <v>10087000000</v>
      </c>
      <c r="O248" s="110"/>
      <c r="P248" s="51" t="s">
        <v>1486</v>
      </c>
      <c r="Q248" s="56" t="s">
        <v>1487</v>
      </c>
      <c r="R248" s="56" t="s">
        <v>1488</v>
      </c>
      <c r="S248" s="51" t="s">
        <v>25</v>
      </c>
      <c r="T248" s="51"/>
      <c r="U248" s="63"/>
    </row>
    <row r="249" spans="2:21" ht="20.100000000000001" customHeight="1">
      <c r="B249" s="70">
        <v>2020</v>
      </c>
      <c r="C249" s="56">
        <v>5</v>
      </c>
      <c r="D249" s="56" t="s">
        <v>167</v>
      </c>
      <c r="E249" s="122" t="s">
        <v>980</v>
      </c>
      <c r="F249" s="124" t="s">
        <v>945</v>
      </c>
      <c r="G249" s="56" t="s">
        <v>17</v>
      </c>
      <c r="H249" s="56" t="s">
        <v>80</v>
      </c>
      <c r="I249" s="125">
        <v>3640000000</v>
      </c>
      <c r="J249" s="125">
        <v>2600000000</v>
      </c>
      <c r="K249" s="125">
        <v>0</v>
      </c>
      <c r="L249" s="125">
        <f>SUM(I249:K249)</f>
        <v>6240000000</v>
      </c>
      <c r="M249" s="125">
        <v>750000000</v>
      </c>
      <c r="N249" s="125">
        <f>+L249*0.7</f>
        <v>4368000000</v>
      </c>
      <c r="O249" s="152"/>
      <c r="P249" s="51" t="s">
        <v>981</v>
      </c>
      <c r="Q249" s="56" t="s">
        <v>982</v>
      </c>
      <c r="R249" s="56" t="s">
        <v>983</v>
      </c>
      <c r="S249" s="51"/>
      <c r="T249" s="83"/>
      <c r="U249" s="127"/>
    </row>
    <row r="250" spans="2:21" ht="20.100000000000001" customHeight="1">
      <c r="B250" s="70">
        <v>2020</v>
      </c>
      <c r="C250" s="56">
        <v>5</v>
      </c>
      <c r="D250" s="56" t="s">
        <v>14</v>
      </c>
      <c r="E250" s="122" t="s">
        <v>2003</v>
      </c>
      <c r="F250" s="124" t="s">
        <v>59</v>
      </c>
      <c r="G250" s="56" t="s">
        <v>17</v>
      </c>
      <c r="H250" s="56" t="s">
        <v>80</v>
      </c>
      <c r="I250" s="125">
        <v>3091864000</v>
      </c>
      <c r="J250" s="125">
        <v>1062804000</v>
      </c>
      <c r="K250" s="130" t="s">
        <v>346</v>
      </c>
      <c r="L250" s="125">
        <v>4154668000</v>
      </c>
      <c r="M250" s="125">
        <v>1000000000</v>
      </c>
      <c r="N250" s="125">
        <f>L250</f>
        <v>4154668000</v>
      </c>
      <c r="O250" s="152"/>
      <c r="P250" s="51" t="s">
        <v>1991</v>
      </c>
      <c r="Q250" s="56" t="s">
        <v>2004</v>
      </c>
      <c r="R250" s="56" t="s">
        <v>2005</v>
      </c>
      <c r="S250" s="51" t="s">
        <v>25</v>
      </c>
      <c r="T250" s="51"/>
      <c r="U250" s="63"/>
    </row>
    <row r="251" spans="2:21" ht="20.100000000000001" customHeight="1">
      <c r="B251" s="70">
        <v>2020</v>
      </c>
      <c r="C251" s="56">
        <v>5</v>
      </c>
      <c r="D251" s="56" t="s">
        <v>14</v>
      </c>
      <c r="E251" s="122" t="s">
        <v>1514</v>
      </c>
      <c r="F251" s="124" t="s">
        <v>260</v>
      </c>
      <c r="G251" s="56" t="s">
        <v>17</v>
      </c>
      <c r="H251" s="56" t="s">
        <v>80</v>
      </c>
      <c r="I251" s="36">
        <v>2292781000</v>
      </c>
      <c r="J251" s="36">
        <v>1717549000</v>
      </c>
      <c r="K251" s="36">
        <v>123096000</v>
      </c>
      <c r="L251" s="36">
        <v>4133426000</v>
      </c>
      <c r="M251" s="36">
        <v>4133426000</v>
      </c>
      <c r="N251" s="36">
        <v>4133426000</v>
      </c>
      <c r="O251" s="110"/>
      <c r="P251" s="78" t="s">
        <v>1515</v>
      </c>
      <c r="Q251" s="56" t="s">
        <v>1516</v>
      </c>
      <c r="R251" s="56" t="s">
        <v>1517</v>
      </c>
      <c r="S251" s="51" t="s">
        <v>25</v>
      </c>
      <c r="T251" s="51"/>
      <c r="U251" s="63"/>
    </row>
    <row r="252" spans="2:21" ht="20.100000000000001" customHeight="1">
      <c r="B252" s="70">
        <v>2020</v>
      </c>
      <c r="C252" s="56">
        <v>5</v>
      </c>
      <c r="D252" s="56" t="s">
        <v>14</v>
      </c>
      <c r="E252" s="122" t="s">
        <v>1958</v>
      </c>
      <c r="F252" s="124" t="s">
        <v>59</v>
      </c>
      <c r="G252" s="56" t="s">
        <v>261</v>
      </c>
      <c r="H252" s="56" t="s">
        <v>81</v>
      </c>
      <c r="I252" s="125">
        <v>1784475000</v>
      </c>
      <c r="J252" s="125">
        <v>1944258000</v>
      </c>
      <c r="K252" s="130" t="s">
        <v>346</v>
      </c>
      <c r="L252" s="125">
        <f>SUM(I252:K252)</f>
        <v>3728733000</v>
      </c>
      <c r="M252" s="125">
        <v>2000000000</v>
      </c>
      <c r="N252" s="125">
        <v>2610000000</v>
      </c>
      <c r="O252" s="152"/>
      <c r="P252" s="51" t="s">
        <v>1959</v>
      </c>
      <c r="Q252" s="56" t="s">
        <v>1960</v>
      </c>
      <c r="R252" s="56" t="s">
        <v>1961</v>
      </c>
      <c r="S252" s="51" t="s">
        <v>25</v>
      </c>
      <c r="T252" s="51"/>
      <c r="U252" s="63"/>
    </row>
    <row r="253" spans="2:21" ht="20.100000000000001" customHeight="1">
      <c r="B253" s="70">
        <v>2020</v>
      </c>
      <c r="C253" s="56">
        <v>5</v>
      </c>
      <c r="D253" s="56" t="s">
        <v>14</v>
      </c>
      <c r="E253" s="122" t="s">
        <v>2013</v>
      </c>
      <c r="F253" s="124" t="s">
        <v>2014</v>
      </c>
      <c r="G253" s="56" t="s">
        <v>1407</v>
      </c>
      <c r="H253" s="56" t="s">
        <v>81</v>
      </c>
      <c r="I253" s="125">
        <v>2500000000</v>
      </c>
      <c r="J253" s="125">
        <v>1000000000</v>
      </c>
      <c r="K253" s="130" t="s">
        <v>346</v>
      </c>
      <c r="L253" s="125">
        <f>SUM(I253:K253)</f>
        <v>3500000000</v>
      </c>
      <c r="M253" s="125">
        <v>1000000000</v>
      </c>
      <c r="N253" s="130">
        <f>3500000000*0.7</f>
        <v>2450000000</v>
      </c>
      <c r="O253" s="152"/>
      <c r="P253" s="51" t="s">
        <v>2015</v>
      </c>
      <c r="Q253" s="56" t="s">
        <v>2016</v>
      </c>
      <c r="R253" s="56" t="s">
        <v>2017</v>
      </c>
      <c r="S253" s="51" t="s">
        <v>25</v>
      </c>
      <c r="T253" s="51"/>
      <c r="U253" s="63"/>
    </row>
    <row r="254" spans="2:21" ht="20.100000000000001" customHeight="1">
      <c r="B254" s="70">
        <v>2020</v>
      </c>
      <c r="C254" s="56">
        <v>5</v>
      </c>
      <c r="D254" s="56" t="s">
        <v>14</v>
      </c>
      <c r="E254" s="122" t="s">
        <v>1716</v>
      </c>
      <c r="F254" s="124" t="s">
        <v>515</v>
      </c>
      <c r="G254" s="56" t="s">
        <v>261</v>
      </c>
      <c r="H254" s="56" t="s">
        <v>81</v>
      </c>
      <c r="I254" s="36">
        <v>2170990000</v>
      </c>
      <c r="J254" s="36">
        <v>551548000</v>
      </c>
      <c r="K254" s="36"/>
      <c r="L254" s="36">
        <v>2722538000</v>
      </c>
      <c r="M254" s="36">
        <v>1681146000</v>
      </c>
      <c r="N254" s="36">
        <v>797000000</v>
      </c>
      <c r="O254" s="110"/>
      <c r="P254" s="51" t="s">
        <v>1717</v>
      </c>
      <c r="Q254" s="56" t="s">
        <v>1718</v>
      </c>
      <c r="R254" s="56" t="s">
        <v>1719</v>
      </c>
      <c r="S254" s="51" t="s">
        <v>25</v>
      </c>
      <c r="T254" s="51"/>
      <c r="U254" s="63"/>
    </row>
    <row r="255" spans="2:21" ht="20.100000000000001" customHeight="1">
      <c r="B255" s="70">
        <v>2020</v>
      </c>
      <c r="C255" s="56">
        <v>5</v>
      </c>
      <c r="D255" s="56" t="s">
        <v>14</v>
      </c>
      <c r="E255" s="122" t="s">
        <v>1013</v>
      </c>
      <c r="F255" s="124" t="s">
        <v>937</v>
      </c>
      <c r="G255" s="56" t="s">
        <v>261</v>
      </c>
      <c r="H255" s="56" t="s">
        <v>80</v>
      </c>
      <c r="I255" s="125">
        <v>2552746000</v>
      </c>
      <c r="J255" s="125"/>
      <c r="K255" s="125">
        <v>0</v>
      </c>
      <c r="L255" s="125">
        <f>SUM(I255:K255)</f>
        <v>2552746000</v>
      </c>
      <c r="M255" s="125">
        <f>I255*0.4</f>
        <v>1021098400</v>
      </c>
      <c r="N255" s="125">
        <f>INT(I255*0.7)</f>
        <v>1786922200</v>
      </c>
      <c r="O255" s="152"/>
      <c r="P255" s="51" t="s">
        <v>1014</v>
      </c>
      <c r="Q255" s="56" t="s">
        <v>1015</v>
      </c>
      <c r="R255" s="56" t="s">
        <v>1016</v>
      </c>
      <c r="S255" s="51" t="s">
        <v>121</v>
      </c>
      <c r="T255" s="51"/>
      <c r="U255" s="63"/>
    </row>
    <row r="256" spans="2:21" ht="20.100000000000001" customHeight="1">
      <c r="B256" s="70">
        <v>2020</v>
      </c>
      <c r="C256" s="56">
        <v>5</v>
      </c>
      <c r="D256" s="56" t="s">
        <v>14</v>
      </c>
      <c r="E256" s="122" t="s">
        <v>2030</v>
      </c>
      <c r="F256" s="124" t="s">
        <v>59</v>
      </c>
      <c r="G256" s="56" t="s">
        <v>17</v>
      </c>
      <c r="H256" s="56" t="s">
        <v>80</v>
      </c>
      <c r="I256" s="125">
        <v>957167000</v>
      </c>
      <c r="J256" s="125">
        <v>337684000</v>
      </c>
      <c r="K256" s="125">
        <v>13110000</v>
      </c>
      <c r="L256" s="125">
        <f>I256+J256+K256</f>
        <v>1307961000</v>
      </c>
      <c r="M256" s="125">
        <v>200000000</v>
      </c>
      <c r="N256" s="125">
        <v>1307961000</v>
      </c>
      <c r="O256" s="152"/>
      <c r="P256" s="51" t="s">
        <v>2027</v>
      </c>
      <c r="Q256" s="56" t="s">
        <v>2028</v>
      </c>
      <c r="R256" s="56" t="s">
        <v>2029</v>
      </c>
      <c r="S256" s="51" t="s">
        <v>25</v>
      </c>
      <c r="T256" s="51"/>
      <c r="U256" s="63"/>
    </row>
    <row r="257" spans="2:21" ht="20.100000000000001" customHeight="1">
      <c r="B257" s="70">
        <v>2020</v>
      </c>
      <c r="C257" s="56">
        <v>5</v>
      </c>
      <c r="D257" s="56" t="s">
        <v>14</v>
      </c>
      <c r="E257" s="122" t="s">
        <v>2025</v>
      </c>
      <c r="F257" s="124" t="s">
        <v>2014</v>
      </c>
      <c r="G257" s="56" t="s">
        <v>17</v>
      </c>
      <c r="H257" s="56" t="s">
        <v>80</v>
      </c>
      <c r="I257" s="125">
        <v>754446000</v>
      </c>
      <c r="J257" s="125">
        <v>308540000</v>
      </c>
      <c r="K257" s="125">
        <v>83142000</v>
      </c>
      <c r="L257" s="125">
        <f>I257+J257+K257</f>
        <v>1146128000</v>
      </c>
      <c r="M257" s="125">
        <v>200000000</v>
      </c>
      <c r="N257" s="125">
        <v>1146128000</v>
      </c>
      <c r="O257" s="152" t="s">
        <v>2026</v>
      </c>
      <c r="P257" s="51" t="s">
        <v>2027</v>
      </c>
      <c r="Q257" s="56" t="s">
        <v>2028</v>
      </c>
      <c r="R257" s="56" t="s">
        <v>2029</v>
      </c>
      <c r="S257" s="51" t="s">
        <v>25</v>
      </c>
      <c r="T257" s="51"/>
      <c r="U257" s="63"/>
    </row>
    <row r="258" spans="2:21" ht="20.100000000000001" customHeight="1">
      <c r="B258" s="70">
        <v>2020</v>
      </c>
      <c r="C258" s="56">
        <v>5</v>
      </c>
      <c r="D258" s="56" t="s">
        <v>14</v>
      </c>
      <c r="E258" s="122" t="s">
        <v>614</v>
      </c>
      <c r="F258" s="124" t="s">
        <v>57</v>
      </c>
      <c r="G258" s="56" t="s">
        <v>17</v>
      </c>
      <c r="H258" s="56" t="s">
        <v>80</v>
      </c>
      <c r="I258" s="36">
        <v>1100000000</v>
      </c>
      <c r="J258" s="36"/>
      <c r="K258" s="36"/>
      <c r="L258" s="36">
        <v>1100000000</v>
      </c>
      <c r="M258" s="36">
        <v>1100000000</v>
      </c>
      <c r="N258" s="36">
        <v>1100000000</v>
      </c>
      <c r="O258" s="110"/>
      <c r="P258" s="51" t="s">
        <v>615</v>
      </c>
      <c r="Q258" s="56" t="s">
        <v>616</v>
      </c>
      <c r="R258" s="56" t="s">
        <v>617</v>
      </c>
      <c r="S258" s="51" t="s">
        <v>25</v>
      </c>
      <c r="T258" s="51"/>
      <c r="U258" s="63"/>
    </row>
    <row r="259" spans="2:21" ht="20.100000000000001" customHeight="1">
      <c r="B259" s="70">
        <v>2020</v>
      </c>
      <c r="C259" s="56">
        <v>5</v>
      </c>
      <c r="D259" s="88" t="s">
        <v>14</v>
      </c>
      <c r="E259" s="122" t="s">
        <v>774</v>
      </c>
      <c r="F259" s="124" t="s">
        <v>760</v>
      </c>
      <c r="G259" s="56" t="s">
        <v>17</v>
      </c>
      <c r="H259" s="56" t="s">
        <v>80</v>
      </c>
      <c r="I259" s="36">
        <v>600000000</v>
      </c>
      <c r="J259" s="36">
        <v>300000000</v>
      </c>
      <c r="K259" s="36">
        <v>100000000</v>
      </c>
      <c r="L259" s="36">
        <v>1000000000</v>
      </c>
      <c r="M259" s="36">
        <v>60000000</v>
      </c>
      <c r="N259" s="36">
        <v>60000000</v>
      </c>
      <c r="O259" s="110"/>
      <c r="P259" s="51" t="s">
        <v>769</v>
      </c>
      <c r="Q259" s="56" t="s">
        <v>775</v>
      </c>
      <c r="R259" s="56" t="s">
        <v>776</v>
      </c>
      <c r="S259" s="51" t="s">
        <v>25</v>
      </c>
      <c r="T259" s="51"/>
      <c r="U259" s="63"/>
    </row>
    <row r="260" spans="2:21" ht="20.100000000000001" customHeight="1">
      <c r="B260" s="70">
        <v>2020</v>
      </c>
      <c r="C260" s="56">
        <v>5</v>
      </c>
      <c r="D260" s="56" t="s">
        <v>14</v>
      </c>
      <c r="E260" s="122" t="s">
        <v>2031</v>
      </c>
      <c r="F260" s="124" t="s">
        <v>59</v>
      </c>
      <c r="G260" s="56" t="s">
        <v>261</v>
      </c>
      <c r="H260" s="56" t="s">
        <v>94</v>
      </c>
      <c r="I260" s="125">
        <v>700000000</v>
      </c>
      <c r="J260" s="125">
        <v>230000000</v>
      </c>
      <c r="K260" s="130" t="s">
        <v>346</v>
      </c>
      <c r="L260" s="125">
        <v>930000000</v>
      </c>
      <c r="M260" s="125">
        <v>500000000</v>
      </c>
      <c r="N260" s="125">
        <v>490000000</v>
      </c>
      <c r="O260" s="152"/>
      <c r="P260" s="51" t="s">
        <v>2032</v>
      </c>
      <c r="Q260" s="56" t="s">
        <v>2033</v>
      </c>
      <c r="R260" s="56" t="s">
        <v>2034</v>
      </c>
      <c r="S260" s="51" t="s">
        <v>121</v>
      </c>
      <c r="T260" s="51"/>
      <c r="U260" s="63"/>
    </row>
    <row r="261" spans="2:21" ht="20.100000000000001" customHeight="1">
      <c r="B261" s="70">
        <v>2020</v>
      </c>
      <c r="C261" s="56">
        <v>5</v>
      </c>
      <c r="D261" s="56" t="s">
        <v>14</v>
      </c>
      <c r="E261" s="122" t="s">
        <v>788</v>
      </c>
      <c r="F261" s="124" t="s">
        <v>55</v>
      </c>
      <c r="G261" s="56" t="s">
        <v>17</v>
      </c>
      <c r="H261" s="56" t="s">
        <v>80</v>
      </c>
      <c r="I261" s="36">
        <v>361000000</v>
      </c>
      <c r="J261" s="36">
        <v>567000000</v>
      </c>
      <c r="K261" s="36">
        <v>0</v>
      </c>
      <c r="L261" s="36">
        <v>928000000</v>
      </c>
      <c r="M261" s="36">
        <v>928000000</v>
      </c>
      <c r="N261" s="36">
        <v>649000000</v>
      </c>
      <c r="O261" s="110"/>
      <c r="P261" s="51" t="s">
        <v>789</v>
      </c>
      <c r="Q261" s="56" t="s">
        <v>790</v>
      </c>
      <c r="R261" s="56" t="s">
        <v>791</v>
      </c>
      <c r="S261" s="51" t="s">
        <v>25</v>
      </c>
      <c r="T261" s="51"/>
      <c r="U261" s="63"/>
    </row>
    <row r="262" spans="2:21" ht="20.100000000000001" customHeight="1">
      <c r="B262" s="70">
        <v>2020</v>
      </c>
      <c r="C262" s="56">
        <v>5</v>
      </c>
      <c r="D262" s="56" t="s">
        <v>14</v>
      </c>
      <c r="E262" s="122" t="s">
        <v>1327</v>
      </c>
      <c r="F262" s="124" t="s">
        <v>58</v>
      </c>
      <c r="G262" s="56" t="s">
        <v>17</v>
      </c>
      <c r="H262" s="56" t="s">
        <v>80</v>
      </c>
      <c r="I262" s="136">
        <v>687000000</v>
      </c>
      <c r="J262" s="136">
        <v>100000000</v>
      </c>
      <c r="K262" s="136">
        <v>0</v>
      </c>
      <c r="L262" s="136">
        <v>787000000</v>
      </c>
      <c r="M262" s="136">
        <v>787000000</v>
      </c>
      <c r="N262" s="136">
        <v>550900000</v>
      </c>
      <c r="O262" s="110"/>
      <c r="P262" s="51" t="s">
        <v>1319</v>
      </c>
      <c r="Q262" s="56" t="s">
        <v>1328</v>
      </c>
      <c r="R262" s="56" t="s">
        <v>1329</v>
      </c>
      <c r="S262" s="51" t="s">
        <v>25</v>
      </c>
      <c r="T262" s="51" t="s">
        <v>50</v>
      </c>
      <c r="U262" s="63"/>
    </row>
    <row r="263" spans="2:21" ht="20.100000000000001" customHeight="1">
      <c r="B263" s="70">
        <v>2020</v>
      </c>
      <c r="C263" s="56">
        <v>5</v>
      </c>
      <c r="D263" s="56" t="s">
        <v>14</v>
      </c>
      <c r="E263" s="122" t="s">
        <v>984</v>
      </c>
      <c r="F263" s="124" t="s">
        <v>945</v>
      </c>
      <c r="G263" s="56" t="s">
        <v>433</v>
      </c>
      <c r="H263" s="56" t="s">
        <v>93</v>
      </c>
      <c r="I263" s="125">
        <v>571000000</v>
      </c>
      <c r="J263" s="125">
        <v>100000000</v>
      </c>
      <c r="K263" s="125">
        <v>0</v>
      </c>
      <c r="L263" s="125">
        <f>SUM(I263:K263)</f>
        <v>671000000</v>
      </c>
      <c r="M263" s="125"/>
      <c r="N263" s="125"/>
      <c r="O263" s="152"/>
      <c r="P263" s="51" t="s">
        <v>985</v>
      </c>
      <c r="Q263" s="56"/>
      <c r="R263" s="56"/>
      <c r="S263" s="51"/>
      <c r="T263" s="83"/>
      <c r="U263" s="127"/>
    </row>
    <row r="264" spans="2:21" ht="20.100000000000001" customHeight="1">
      <c r="B264" s="70">
        <v>2020</v>
      </c>
      <c r="C264" s="56">
        <v>5</v>
      </c>
      <c r="D264" s="56" t="s">
        <v>14</v>
      </c>
      <c r="E264" s="122" t="s">
        <v>2562</v>
      </c>
      <c r="F264" s="182" t="s">
        <v>2446</v>
      </c>
      <c r="G264" s="56" t="s">
        <v>626</v>
      </c>
      <c r="H264" s="56" t="s">
        <v>81</v>
      </c>
      <c r="I264" s="150">
        <v>599000000</v>
      </c>
      <c r="J264" s="150">
        <v>0</v>
      </c>
      <c r="K264" s="150">
        <v>0</v>
      </c>
      <c r="L264" s="150">
        <f>I264+J264+K264</f>
        <v>599000000</v>
      </c>
      <c r="M264" s="150">
        <v>599000000</v>
      </c>
      <c r="N264" s="150">
        <v>0</v>
      </c>
      <c r="O264" s="152"/>
      <c r="P264" s="51" t="s">
        <v>2527</v>
      </c>
      <c r="Q264" s="56" t="s">
        <v>2528</v>
      </c>
      <c r="R264" s="56" t="s">
        <v>2529</v>
      </c>
      <c r="S264" s="51" t="s">
        <v>25</v>
      </c>
      <c r="T264" s="51"/>
      <c r="U264" s="63"/>
    </row>
    <row r="265" spans="2:21" ht="20.100000000000001" customHeight="1">
      <c r="B265" s="70">
        <v>2020</v>
      </c>
      <c r="C265" s="56">
        <v>5</v>
      </c>
      <c r="D265" s="56" t="s">
        <v>14</v>
      </c>
      <c r="E265" s="122" t="s">
        <v>2563</v>
      </c>
      <c r="F265" s="182" t="s">
        <v>2446</v>
      </c>
      <c r="G265" s="56" t="s">
        <v>626</v>
      </c>
      <c r="H265" s="56" t="s">
        <v>81</v>
      </c>
      <c r="I265" s="150">
        <v>559000000</v>
      </c>
      <c r="J265" s="150">
        <v>0</v>
      </c>
      <c r="K265" s="150">
        <v>0</v>
      </c>
      <c r="L265" s="150">
        <f>I265+J265+K265</f>
        <v>559000000</v>
      </c>
      <c r="M265" s="150">
        <v>559000000</v>
      </c>
      <c r="N265" s="150">
        <v>0</v>
      </c>
      <c r="O265" s="152"/>
      <c r="P265" s="51" t="s">
        <v>2527</v>
      </c>
      <c r="Q265" s="56" t="s">
        <v>2528</v>
      </c>
      <c r="R265" s="56" t="s">
        <v>2529</v>
      </c>
      <c r="S265" s="51" t="s">
        <v>25</v>
      </c>
      <c r="T265" s="51"/>
      <c r="U265" s="63"/>
    </row>
    <row r="266" spans="2:21" ht="20.100000000000001" customHeight="1">
      <c r="B266" s="70">
        <v>2020</v>
      </c>
      <c r="C266" s="56">
        <v>5</v>
      </c>
      <c r="D266" s="88" t="s">
        <v>14</v>
      </c>
      <c r="E266" s="170" t="s">
        <v>2046</v>
      </c>
      <c r="F266" s="153" t="s">
        <v>59</v>
      </c>
      <c r="G266" s="88" t="s">
        <v>43</v>
      </c>
      <c r="H266" s="88" t="s">
        <v>81</v>
      </c>
      <c r="I266" s="128">
        <v>516000000</v>
      </c>
      <c r="J266" s="130" t="s">
        <v>346</v>
      </c>
      <c r="K266" s="130" t="s">
        <v>346</v>
      </c>
      <c r="L266" s="128">
        <f>SUM(I266:K266)</f>
        <v>516000000</v>
      </c>
      <c r="M266" s="128">
        <v>80000000</v>
      </c>
      <c r="N266" s="128">
        <v>516000000</v>
      </c>
      <c r="O266" s="152"/>
      <c r="P266" s="228" t="s">
        <v>2040</v>
      </c>
      <c r="Q266" s="56" t="s">
        <v>2044</v>
      </c>
      <c r="R266" s="56" t="s">
        <v>2045</v>
      </c>
      <c r="S266" s="51" t="s">
        <v>25</v>
      </c>
      <c r="T266" s="51"/>
      <c r="U266" s="63"/>
    </row>
    <row r="267" spans="2:21" ht="20.100000000000001" customHeight="1">
      <c r="B267" s="70">
        <v>2020</v>
      </c>
      <c r="C267" s="56">
        <v>5</v>
      </c>
      <c r="D267" s="56" t="s">
        <v>14</v>
      </c>
      <c r="E267" s="122" t="s">
        <v>621</v>
      </c>
      <c r="F267" s="124" t="s">
        <v>57</v>
      </c>
      <c r="G267" s="56" t="s">
        <v>310</v>
      </c>
      <c r="H267" s="56" t="s">
        <v>80</v>
      </c>
      <c r="I267" s="36">
        <v>350000000</v>
      </c>
      <c r="J267" s="36">
        <v>150000000</v>
      </c>
      <c r="K267" s="36"/>
      <c r="L267" s="36">
        <v>500000000</v>
      </c>
      <c r="M267" s="36">
        <v>500000000</v>
      </c>
      <c r="N267" s="36">
        <v>500000000</v>
      </c>
      <c r="O267" s="110"/>
      <c r="P267" s="51" t="s">
        <v>622</v>
      </c>
      <c r="Q267" s="56" t="s">
        <v>623</v>
      </c>
      <c r="R267" s="56" t="s">
        <v>624</v>
      </c>
      <c r="S267" s="51" t="s">
        <v>25</v>
      </c>
      <c r="T267" s="51"/>
      <c r="U267" s="63"/>
    </row>
    <row r="268" spans="2:21" ht="20.100000000000001" customHeight="1">
      <c r="B268" s="70">
        <v>2020</v>
      </c>
      <c r="C268" s="56">
        <v>5</v>
      </c>
      <c r="D268" s="56" t="s">
        <v>14</v>
      </c>
      <c r="E268" s="122" t="s">
        <v>1017</v>
      </c>
      <c r="F268" s="124" t="s">
        <v>937</v>
      </c>
      <c r="G268" s="56" t="s">
        <v>43</v>
      </c>
      <c r="H268" s="56" t="s">
        <v>80</v>
      </c>
      <c r="I268" s="125">
        <v>465597000</v>
      </c>
      <c r="J268" s="125"/>
      <c r="K268" s="125">
        <v>0</v>
      </c>
      <c r="L268" s="125">
        <f>SUM(I268:K268)</f>
        <v>465597000</v>
      </c>
      <c r="M268" s="125">
        <f>I268*0.5</f>
        <v>232798500</v>
      </c>
      <c r="N268" s="125">
        <f>INT(I268*0.7)</f>
        <v>325917900</v>
      </c>
      <c r="O268" s="152"/>
      <c r="P268" s="51" t="s">
        <v>1014</v>
      </c>
      <c r="Q268" s="56" t="s">
        <v>1015</v>
      </c>
      <c r="R268" s="56" t="s">
        <v>1016</v>
      </c>
      <c r="S268" s="51" t="s">
        <v>25</v>
      </c>
      <c r="T268" s="51"/>
      <c r="U268" s="63"/>
    </row>
    <row r="269" spans="2:21" ht="20.100000000000001" customHeight="1">
      <c r="B269" s="70">
        <v>2020</v>
      </c>
      <c r="C269" s="56">
        <v>5</v>
      </c>
      <c r="D269" s="56" t="s">
        <v>14</v>
      </c>
      <c r="E269" s="122" t="s">
        <v>1976</v>
      </c>
      <c r="F269" s="124" t="s">
        <v>59</v>
      </c>
      <c r="G269" s="56" t="s">
        <v>17</v>
      </c>
      <c r="H269" s="56" t="s">
        <v>81</v>
      </c>
      <c r="I269" s="125">
        <v>430000000</v>
      </c>
      <c r="J269" s="130" t="s">
        <v>346</v>
      </c>
      <c r="K269" s="130" t="s">
        <v>346</v>
      </c>
      <c r="L269" s="125">
        <v>430000000</v>
      </c>
      <c r="M269" s="125">
        <v>430000000</v>
      </c>
      <c r="N269" s="125">
        <v>430000000</v>
      </c>
      <c r="O269" s="152"/>
      <c r="P269" s="51" t="s">
        <v>1977</v>
      </c>
      <c r="Q269" s="56" t="s">
        <v>1978</v>
      </c>
      <c r="R269" s="56" t="s">
        <v>1979</v>
      </c>
      <c r="S269" s="51" t="s">
        <v>25</v>
      </c>
      <c r="T269" s="51"/>
      <c r="U269" s="63"/>
    </row>
    <row r="270" spans="2:21" ht="20.100000000000001" customHeight="1">
      <c r="B270" s="70">
        <v>2020</v>
      </c>
      <c r="C270" s="56">
        <v>5</v>
      </c>
      <c r="D270" s="56" t="s">
        <v>14</v>
      </c>
      <c r="E270" s="122" t="s">
        <v>1962</v>
      </c>
      <c r="F270" s="124" t="s">
        <v>59</v>
      </c>
      <c r="G270" s="56" t="s">
        <v>43</v>
      </c>
      <c r="H270" s="56" t="s">
        <v>81</v>
      </c>
      <c r="I270" s="125">
        <v>147081000</v>
      </c>
      <c r="J270" s="125">
        <v>258233000</v>
      </c>
      <c r="K270" s="130" t="s">
        <v>346</v>
      </c>
      <c r="L270" s="125">
        <f>SUM(I270:K270)</f>
        <v>405314000</v>
      </c>
      <c r="M270" s="125">
        <v>405314000</v>
      </c>
      <c r="N270" s="125">
        <v>284000000</v>
      </c>
      <c r="O270" s="152"/>
      <c r="P270" s="51" t="s">
        <v>1959</v>
      </c>
      <c r="Q270" s="56" t="s">
        <v>1960</v>
      </c>
      <c r="R270" s="56" t="s">
        <v>1961</v>
      </c>
      <c r="S270" s="51" t="s">
        <v>25</v>
      </c>
      <c r="T270" s="51"/>
      <c r="U270" s="63"/>
    </row>
    <row r="271" spans="2:21" ht="20.100000000000001" customHeight="1">
      <c r="B271" s="70">
        <v>2020</v>
      </c>
      <c r="C271" s="56">
        <v>5</v>
      </c>
      <c r="D271" s="56" t="s">
        <v>14</v>
      </c>
      <c r="E271" s="122" t="s">
        <v>2564</v>
      </c>
      <c r="F271" s="182" t="s">
        <v>2446</v>
      </c>
      <c r="G271" s="56" t="s">
        <v>310</v>
      </c>
      <c r="H271" s="56" t="s">
        <v>81</v>
      </c>
      <c r="I271" s="150">
        <v>390000000</v>
      </c>
      <c r="J271" s="150">
        <v>0</v>
      </c>
      <c r="K271" s="150">
        <v>0</v>
      </c>
      <c r="L271" s="150">
        <f>I271+J271+K271</f>
        <v>390000000</v>
      </c>
      <c r="M271" s="150">
        <v>390000000</v>
      </c>
      <c r="N271" s="150">
        <v>0</v>
      </c>
      <c r="O271" s="152"/>
      <c r="P271" s="51" t="s">
        <v>2527</v>
      </c>
      <c r="Q271" s="56" t="s">
        <v>2565</v>
      </c>
      <c r="R271" s="56" t="s">
        <v>2566</v>
      </c>
      <c r="S271" s="51" t="s">
        <v>25</v>
      </c>
      <c r="T271" s="51"/>
      <c r="U271" s="63"/>
    </row>
    <row r="272" spans="2:21" ht="20.100000000000001" customHeight="1">
      <c r="B272" s="70">
        <v>2020</v>
      </c>
      <c r="C272" s="56">
        <v>5</v>
      </c>
      <c r="D272" s="56" t="s">
        <v>14</v>
      </c>
      <c r="E272" s="122" t="s">
        <v>1862</v>
      </c>
      <c r="F272" s="124" t="s">
        <v>56</v>
      </c>
      <c r="G272" s="56" t="s">
        <v>626</v>
      </c>
      <c r="H272" s="56" t="s">
        <v>81</v>
      </c>
      <c r="I272" s="130">
        <v>309283000</v>
      </c>
      <c r="J272" s="130">
        <v>57317000</v>
      </c>
      <c r="K272" s="130">
        <v>0</v>
      </c>
      <c r="L272" s="167">
        <v>366600000</v>
      </c>
      <c r="M272" s="130">
        <v>256620000</v>
      </c>
      <c r="N272" s="130">
        <v>0</v>
      </c>
      <c r="O272" s="152"/>
      <c r="P272" s="51" t="s">
        <v>1855</v>
      </c>
      <c r="Q272" s="56" t="s">
        <v>1863</v>
      </c>
      <c r="R272" s="56" t="s">
        <v>1864</v>
      </c>
      <c r="S272" s="51" t="s">
        <v>25</v>
      </c>
      <c r="T272" s="51"/>
      <c r="U272" s="63"/>
    </row>
    <row r="273" spans="2:21" ht="20.100000000000001" customHeight="1">
      <c r="B273" s="70">
        <v>2020</v>
      </c>
      <c r="C273" s="56">
        <v>5</v>
      </c>
      <c r="D273" s="56" t="s">
        <v>14</v>
      </c>
      <c r="E273" s="122" t="s">
        <v>1854</v>
      </c>
      <c r="F273" s="124" t="s">
        <v>56</v>
      </c>
      <c r="G273" s="56" t="s">
        <v>17</v>
      </c>
      <c r="H273" s="56" t="s">
        <v>81</v>
      </c>
      <c r="I273" s="130">
        <v>344531000</v>
      </c>
      <c r="J273" s="130">
        <v>15000000</v>
      </c>
      <c r="K273" s="130">
        <v>0</v>
      </c>
      <c r="L273" s="130">
        <v>359531000</v>
      </c>
      <c r="M273" s="130">
        <v>150000000</v>
      </c>
      <c r="N273" s="130">
        <v>0</v>
      </c>
      <c r="O273" s="152"/>
      <c r="P273" s="51" t="s">
        <v>1855</v>
      </c>
      <c r="Q273" s="56" t="s">
        <v>1856</v>
      </c>
      <c r="R273" s="56" t="s">
        <v>1857</v>
      </c>
      <c r="S273" s="51" t="s">
        <v>25</v>
      </c>
      <c r="T273" s="51"/>
      <c r="U273" s="63"/>
    </row>
    <row r="274" spans="2:21" ht="20.100000000000001" customHeight="1">
      <c r="B274" s="70">
        <v>2020</v>
      </c>
      <c r="C274" s="56">
        <v>5</v>
      </c>
      <c r="D274" s="56" t="s">
        <v>14</v>
      </c>
      <c r="E274" s="122" t="s">
        <v>1507</v>
      </c>
      <c r="F274" s="124" t="s">
        <v>260</v>
      </c>
      <c r="G274" s="56" t="s">
        <v>261</v>
      </c>
      <c r="H274" s="56" t="s">
        <v>81</v>
      </c>
      <c r="I274" s="36">
        <v>343451000</v>
      </c>
      <c r="J274" s="36">
        <v>14415000</v>
      </c>
      <c r="K274" s="36"/>
      <c r="L274" s="36">
        <v>357866000</v>
      </c>
      <c r="M274" s="36">
        <v>357866000</v>
      </c>
      <c r="N274" s="36">
        <v>250506200</v>
      </c>
      <c r="O274" s="110" t="s">
        <v>1499</v>
      </c>
      <c r="P274" s="51" t="s">
        <v>1500</v>
      </c>
      <c r="Q274" s="56" t="s">
        <v>1508</v>
      </c>
      <c r="R274" s="56" t="s">
        <v>1509</v>
      </c>
      <c r="S274" s="51"/>
      <c r="T274" s="51"/>
      <c r="U274" s="63"/>
    </row>
    <row r="275" spans="2:21" ht="20.100000000000001" customHeight="1">
      <c r="B275" s="70">
        <v>2020</v>
      </c>
      <c r="C275" s="56">
        <v>5</v>
      </c>
      <c r="D275" s="56" t="s">
        <v>14</v>
      </c>
      <c r="E275" s="122" t="s">
        <v>1712</v>
      </c>
      <c r="F275" s="124" t="s">
        <v>515</v>
      </c>
      <c r="G275" s="56" t="s">
        <v>261</v>
      </c>
      <c r="H275" s="56" t="s">
        <v>81</v>
      </c>
      <c r="I275" s="36">
        <v>350000000</v>
      </c>
      <c r="J275" s="36">
        <v>6000000</v>
      </c>
      <c r="K275" s="36"/>
      <c r="L275" s="36">
        <v>356000000</v>
      </c>
      <c r="M275" s="36">
        <v>350000000</v>
      </c>
      <c r="N275" s="36"/>
      <c r="O275" s="110"/>
      <c r="P275" s="51" t="s">
        <v>1713</v>
      </c>
      <c r="Q275" s="56" t="s">
        <v>1714</v>
      </c>
      <c r="R275" s="56" t="s">
        <v>1715</v>
      </c>
      <c r="S275" s="51" t="s">
        <v>121</v>
      </c>
      <c r="T275" s="51"/>
      <c r="U275" s="63"/>
    </row>
    <row r="276" spans="2:21" ht="20.100000000000001" customHeight="1">
      <c r="B276" s="70">
        <v>2020</v>
      </c>
      <c r="C276" s="56">
        <v>5</v>
      </c>
      <c r="D276" s="56" t="s">
        <v>14</v>
      </c>
      <c r="E276" s="122" t="s">
        <v>1700</v>
      </c>
      <c r="F276" s="124" t="s">
        <v>515</v>
      </c>
      <c r="G276" s="56" t="s">
        <v>17</v>
      </c>
      <c r="H276" s="56" t="s">
        <v>81</v>
      </c>
      <c r="I276" s="36">
        <v>300000000</v>
      </c>
      <c r="J276" s="36">
        <v>50000000</v>
      </c>
      <c r="K276" s="36"/>
      <c r="L276" s="36">
        <v>350000000</v>
      </c>
      <c r="M276" s="36">
        <v>200000000</v>
      </c>
      <c r="N276" s="36">
        <v>244999999.99999997</v>
      </c>
      <c r="O276" s="110"/>
      <c r="P276" s="51" t="s">
        <v>1694</v>
      </c>
      <c r="Q276" s="56" t="s">
        <v>1701</v>
      </c>
      <c r="R276" s="56" t="s">
        <v>1699</v>
      </c>
      <c r="S276" s="51" t="s">
        <v>121</v>
      </c>
      <c r="T276" s="51"/>
      <c r="U276" s="63"/>
    </row>
    <row r="277" spans="2:21" ht="20.100000000000001" customHeight="1">
      <c r="B277" s="70">
        <v>2020</v>
      </c>
      <c r="C277" s="56">
        <v>5</v>
      </c>
      <c r="D277" s="56" t="s">
        <v>14</v>
      </c>
      <c r="E277" s="122" t="s">
        <v>1848</v>
      </c>
      <c r="F277" s="124" t="s">
        <v>56</v>
      </c>
      <c r="G277" s="56" t="s">
        <v>17</v>
      </c>
      <c r="H277" s="56" t="s">
        <v>81</v>
      </c>
      <c r="I277" s="125">
        <v>178529000</v>
      </c>
      <c r="J277" s="125">
        <v>123960000</v>
      </c>
      <c r="K277" s="125">
        <v>0</v>
      </c>
      <c r="L277" s="125">
        <v>302489000</v>
      </c>
      <c r="M277" s="125">
        <v>140000000</v>
      </c>
      <c r="N277" s="125">
        <v>211742300</v>
      </c>
      <c r="O277" s="152"/>
      <c r="P277" s="51" t="s">
        <v>1839</v>
      </c>
      <c r="Q277" s="56" t="s">
        <v>1849</v>
      </c>
      <c r="R277" s="56" t="s">
        <v>1850</v>
      </c>
      <c r="S277" s="51" t="s">
        <v>25</v>
      </c>
      <c r="T277" s="51"/>
      <c r="U277" s="63"/>
    </row>
    <row r="278" spans="2:21" ht="20.100000000000001" customHeight="1">
      <c r="B278" s="70">
        <v>2020</v>
      </c>
      <c r="C278" s="56">
        <v>5</v>
      </c>
      <c r="D278" s="56" t="s">
        <v>16</v>
      </c>
      <c r="E278" s="122" t="s">
        <v>1566</v>
      </c>
      <c r="F278" s="124" t="s">
        <v>260</v>
      </c>
      <c r="G278" s="56" t="s">
        <v>18</v>
      </c>
      <c r="H278" s="56" t="s">
        <v>81</v>
      </c>
      <c r="I278" s="36">
        <v>281664000</v>
      </c>
      <c r="J278" s="36">
        <v>10290000</v>
      </c>
      <c r="K278" s="36">
        <v>0</v>
      </c>
      <c r="L278" s="36">
        <v>291954000</v>
      </c>
      <c r="M278" s="36"/>
      <c r="N278" s="36">
        <v>84000000</v>
      </c>
      <c r="O278" s="110"/>
      <c r="P278" s="51" t="s">
        <v>1557</v>
      </c>
      <c r="Q278" s="56" t="s">
        <v>1567</v>
      </c>
      <c r="R278" s="56" t="s">
        <v>1568</v>
      </c>
      <c r="S278" s="51" t="s">
        <v>25</v>
      </c>
      <c r="T278" s="51"/>
      <c r="U278" s="98"/>
    </row>
    <row r="279" spans="2:21" ht="20.100000000000001" customHeight="1">
      <c r="B279" s="70">
        <v>2020</v>
      </c>
      <c r="C279" s="56">
        <v>5</v>
      </c>
      <c r="D279" s="56" t="s">
        <v>14</v>
      </c>
      <c r="E279" s="122" t="s">
        <v>1843</v>
      </c>
      <c r="F279" s="124" t="s">
        <v>56</v>
      </c>
      <c r="G279" s="56" t="s">
        <v>17</v>
      </c>
      <c r="H279" s="56" t="s">
        <v>81</v>
      </c>
      <c r="I279" s="125">
        <v>112857000</v>
      </c>
      <c r="J279" s="125">
        <v>175930000</v>
      </c>
      <c r="K279" s="125">
        <v>0</v>
      </c>
      <c r="L279" s="125">
        <v>288787000</v>
      </c>
      <c r="M279" s="125">
        <v>70000000</v>
      </c>
      <c r="N279" s="125">
        <v>202150900</v>
      </c>
      <c r="O279" s="152"/>
      <c r="P279" s="51" t="s">
        <v>1839</v>
      </c>
      <c r="Q279" s="56" t="s">
        <v>1840</v>
      </c>
      <c r="R279" s="56" t="s">
        <v>1841</v>
      </c>
      <c r="S279" s="51" t="s">
        <v>25</v>
      </c>
      <c r="T279" s="51"/>
      <c r="U279" s="63"/>
    </row>
    <row r="280" spans="2:21" ht="20.100000000000001" customHeight="1">
      <c r="B280" s="70">
        <v>2020</v>
      </c>
      <c r="C280" s="56">
        <v>5</v>
      </c>
      <c r="D280" s="56" t="s">
        <v>14</v>
      </c>
      <c r="E280" s="122" t="s">
        <v>1838</v>
      </c>
      <c r="F280" s="124" t="s">
        <v>56</v>
      </c>
      <c r="G280" s="56" t="s">
        <v>261</v>
      </c>
      <c r="H280" s="56" t="s">
        <v>81</v>
      </c>
      <c r="I280" s="125">
        <v>192387000</v>
      </c>
      <c r="J280" s="125">
        <v>95143000</v>
      </c>
      <c r="K280" s="125">
        <v>0</v>
      </c>
      <c r="L280" s="125">
        <v>287530000</v>
      </c>
      <c r="M280" s="125">
        <v>150000000</v>
      </c>
      <c r="N280" s="125">
        <v>201271000</v>
      </c>
      <c r="O280" s="152"/>
      <c r="P280" s="51" t="s">
        <v>1839</v>
      </c>
      <c r="Q280" s="56" t="s">
        <v>1840</v>
      </c>
      <c r="R280" s="56" t="s">
        <v>1841</v>
      </c>
      <c r="S280" s="51" t="s">
        <v>25</v>
      </c>
      <c r="T280" s="51"/>
      <c r="U280" s="63"/>
    </row>
    <row r="281" spans="2:21" ht="20.100000000000001" customHeight="1">
      <c r="B281" s="70">
        <v>2020</v>
      </c>
      <c r="C281" s="56">
        <v>5</v>
      </c>
      <c r="D281" s="56" t="s">
        <v>14</v>
      </c>
      <c r="E281" s="122" t="s">
        <v>1860</v>
      </c>
      <c r="F281" s="124" t="s">
        <v>56</v>
      </c>
      <c r="G281" s="56" t="s">
        <v>261</v>
      </c>
      <c r="H281" s="56" t="s">
        <v>81</v>
      </c>
      <c r="I281" s="130">
        <v>248886000</v>
      </c>
      <c r="J281" s="130">
        <v>30978000</v>
      </c>
      <c r="K281" s="130">
        <v>0</v>
      </c>
      <c r="L281" s="167">
        <v>279864000</v>
      </c>
      <c r="M281" s="130">
        <v>120000000</v>
      </c>
      <c r="N281" s="130">
        <v>0</v>
      </c>
      <c r="O281" s="152"/>
      <c r="P281" s="51" t="s">
        <v>1855</v>
      </c>
      <c r="Q281" s="56" t="s">
        <v>1856</v>
      </c>
      <c r="R281" s="56" t="s">
        <v>1857</v>
      </c>
      <c r="S281" s="51" t="s">
        <v>25</v>
      </c>
      <c r="T281" s="51"/>
      <c r="U281" s="63"/>
    </row>
    <row r="282" spans="2:21" ht="20.100000000000001" customHeight="1">
      <c r="B282" s="70">
        <v>2020</v>
      </c>
      <c r="C282" s="56">
        <v>5</v>
      </c>
      <c r="D282" s="56" t="s">
        <v>14</v>
      </c>
      <c r="E282" s="122" t="s">
        <v>1858</v>
      </c>
      <c r="F282" s="124" t="s">
        <v>56</v>
      </c>
      <c r="G282" s="56" t="s">
        <v>261</v>
      </c>
      <c r="H282" s="56" t="s">
        <v>81</v>
      </c>
      <c r="I282" s="130">
        <v>253396000</v>
      </c>
      <c r="J282" s="130">
        <v>14123000</v>
      </c>
      <c r="K282" s="130">
        <v>0</v>
      </c>
      <c r="L282" s="130">
        <v>267519000</v>
      </c>
      <c r="M282" s="130">
        <v>150000000</v>
      </c>
      <c r="N282" s="130">
        <v>0</v>
      </c>
      <c r="O282" s="152"/>
      <c r="P282" s="51" t="s">
        <v>1855</v>
      </c>
      <c r="Q282" s="56" t="s">
        <v>1856</v>
      </c>
      <c r="R282" s="56" t="s">
        <v>1857</v>
      </c>
      <c r="S282" s="51" t="s">
        <v>25</v>
      </c>
      <c r="T282" s="51"/>
      <c r="U282" s="63"/>
    </row>
    <row r="283" spans="2:21" ht="20.100000000000001" customHeight="1">
      <c r="B283" s="70">
        <v>2020</v>
      </c>
      <c r="C283" s="56">
        <v>5</v>
      </c>
      <c r="D283" s="56" t="s">
        <v>14</v>
      </c>
      <c r="E283" s="122" t="s">
        <v>1844</v>
      </c>
      <c r="F283" s="124" t="s">
        <v>56</v>
      </c>
      <c r="G283" s="56" t="s">
        <v>261</v>
      </c>
      <c r="H283" s="56" t="s">
        <v>81</v>
      </c>
      <c r="I283" s="125">
        <v>168200000</v>
      </c>
      <c r="J283" s="125">
        <v>53656000</v>
      </c>
      <c r="K283" s="125">
        <v>0</v>
      </c>
      <c r="L283" s="125">
        <v>221856000</v>
      </c>
      <c r="M283" s="125">
        <v>100000000</v>
      </c>
      <c r="N283" s="125">
        <v>155299200</v>
      </c>
      <c r="O283" s="152"/>
      <c r="P283" s="51" t="s">
        <v>1839</v>
      </c>
      <c r="Q283" s="56" t="s">
        <v>1845</v>
      </c>
      <c r="R283" s="56" t="s">
        <v>1846</v>
      </c>
      <c r="S283" s="51" t="s">
        <v>25</v>
      </c>
      <c r="T283" s="51"/>
      <c r="U283" s="63"/>
    </row>
    <row r="284" spans="2:21" ht="20.100000000000001" customHeight="1">
      <c r="B284" s="70">
        <v>2020</v>
      </c>
      <c r="C284" s="56">
        <v>5</v>
      </c>
      <c r="D284" s="56" t="s">
        <v>16</v>
      </c>
      <c r="E284" s="122" t="s">
        <v>1221</v>
      </c>
      <c r="F284" s="124" t="s">
        <v>58</v>
      </c>
      <c r="G284" s="56" t="s">
        <v>626</v>
      </c>
      <c r="H284" s="56" t="s">
        <v>81</v>
      </c>
      <c r="I284" s="36">
        <v>97000000</v>
      </c>
      <c r="J284" s="36">
        <v>0</v>
      </c>
      <c r="K284" s="36">
        <v>0</v>
      </c>
      <c r="L284" s="36">
        <v>97000000</v>
      </c>
      <c r="M284" s="36">
        <v>97000000</v>
      </c>
      <c r="N284" s="36">
        <v>97000000</v>
      </c>
      <c r="O284" s="110"/>
      <c r="P284" s="51" t="s">
        <v>1208</v>
      </c>
      <c r="Q284" s="56" t="s">
        <v>1209</v>
      </c>
      <c r="R284" s="129" t="s">
        <v>1222</v>
      </c>
      <c r="S284" s="51" t="s">
        <v>25</v>
      </c>
      <c r="T284" s="51"/>
      <c r="U284" s="63"/>
    </row>
    <row r="285" spans="2:21" ht="20.100000000000001" customHeight="1">
      <c r="B285" s="70">
        <v>2020</v>
      </c>
      <c r="C285" s="56">
        <v>5</v>
      </c>
      <c r="D285" s="56" t="s">
        <v>14</v>
      </c>
      <c r="E285" s="122" t="s">
        <v>941</v>
      </c>
      <c r="F285" s="124" t="s">
        <v>937</v>
      </c>
      <c r="G285" s="56" t="s">
        <v>626</v>
      </c>
      <c r="H285" s="56" t="s">
        <v>80</v>
      </c>
      <c r="I285" s="125">
        <v>91048380</v>
      </c>
      <c r="J285" s="125">
        <v>0</v>
      </c>
      <c r="K285" s="125">
        <v>0</v>
      </c>
      <c r="L285" s="125">
        <f>SUM(I285:K285)</f>
        <v>91048380</v>
      </c>
      <c r="M285" s="125">
        <v>91048380</v>
      </c>
      <c r="N285" s="125">
        <v>91048380</v>
      </c>
      <c r="O285" s="152"/>
      <c r="P285" s="51" t="s">
        <v>938</v>
      </c>
      <c r="Q285" s="56" t="s">
        <v>942</v>
      </c>
      <c r="R285" s="56" t="s">
        <v>943</v>
      </c>
      <c r="S285" s="51" t="s">
        <v>25</v>
      </c>
      <c r="T285" s="51"/>
      <c r="U285" s="63"/>
    </row>
    <row r="286" spans="2:21" ht="20.100000000000001" customHeight="1">
      <c r="B286" s="70">
        <v>2020</v>
      </c>
      <c r="C286" s="56">
        <v>5</v>
      </c>
      <c r="D286" s="56" t="s">
        <v>14</v>
      </c>
      <c r="E286" s="122" t="s">
        <v>1861</v>
      </c>
      <c r="F286" s="124" t="s">
        <v>56</v>
      </c>
      <c r="G286" s="56" t="s">
        <v>43</v>
      </c>
      <c r="H286" s="56" t="s">
        <v>81</v>
      </c>
      <c r="I286" s="130">
        <v>64911000</v>
      </c>
      <c r="J286" s="130">
        <v>16511000</v>
      </c>
      <c r="K286" s="130">
        <v>0</v>
      </c>
      <c r="L286" s="167">
        <v>81422000</v>
      </c>
      <c r="M286" s="130">
        <v>50000000</v>
      </c>
      <c r="N286" s="130">
        <v>0</v>
      </c>
      <c r="O286" s="152"/>
      <c r="P286" s="51" t="s">
        <v>1855</v>
      </c>
      <c r="Q286" s="56" t="s">
        <v>1856</v>
      </c>
      <c r="R286" s="56" t="s">
        <v>1857</v>
      </c>
      <c r="S286" s="51" t="s">
        <v>25</v>
      </c>
      <c r="T286" s="51"/>
      <c r="U286" s="63"/>
    </row>
    <row r="287" spans="2:21" ht="20.100000000000001" customHeight="1">
      <c r="B287" s="70">
        <v>2020</v>
      </c>
      <c r="C287" s="56">
        <v>5</v>
      </c>
      <c r="D287" s="56" t="s">
        <v>14</v>
      </c>
      <c r="E287" s="122" t="s">
        <v>1017</v>
      </c>
      <c r="F287" s="124" t="s">
        <v>937</v>
      </c>
      <c r="G287" s="56" t="s">
        <v>1018</v>
      </c>
      <c r="H287" s="56" t="s">
        <v>80</v>
      </c>
      <c r="I287" s="125">
        <v>55011000</v>
      </c>
      <c r="J287" s="125"/>
      <c r="K287" s="125">
        <v>0</v>
      </c>
      <c r="L287" s="125">
        <f>SUM(I287:K287)</f>
        <v>55011000</v>
      </c>
      <c r="M287" s="125">
        <f>I287*0.5</f>
        <v>27505500</v>
      </c>
      <c r="N287" s="125">
        <f>INT(I287*0.7)</f>
        <v>38507700</v>
      </c>
      <c r="O287" s="152"/>
      <c r="P287" s="51" t="s">
        <v>1014</v>
      </c>
      <c r="Q287" s="56" t="s">
        <v>1015</v>
      </c>
      <c r="R287" s="56" t="s">
        <v>1016</v>
      </c>
      <c r="S287" s="51" t="s">
        <v>25</v>
      </c>
      <c r="T287" s="51"/>
      <c r="U287" s="63"/>
    </row>
    <row r="288" spans="2:21" ht="20.100000000000001" customHeight="1">
      <c r="B288" s="70">
        <v>2020</v>
      </c>
      <c r="C288" s="56">
        <v>5</v>
      </c>
      <c r="D288" s="56" t="s">
        <v>16</v>
      </c>
      <c r="E288" s="122" t="s">
        <v>1569</v>
      </c>
      <c r="F288" s="124" t="s">
        <v>260</v>
      </c>
      <c r="G288" s="56" t="s">
        <v>43</v>
      </c>
      <c r="H288" s="56" t="s">
        <v>81</v>
      </c>
      <c r="I288" s="36">
        <v>45979000</v>
      </c>
      <c r="J288" s="36"/>
      <c r="K288" s="36"/>
      <c r="L288" s="36">
        <v>45979000</v>
      </c>
      <c r="M288" s="36"/>
      <c r="N288" s="36"/>
      <c r="O288" s="110"/>
      <c r="P288" s="51" t="s">
        <v>1557</v>
      </c>
      <c r="Q288" s="56" t="s">
        <v>1567</v>
      </c>
      <c r="R288" s="56" t="s">
        <v>1568</v>
      </c>
      <c r="S288" s="51" t="s">
        <v>25</v>
      </c>
      <c r="T288" s="51"/>
      <c r="U288" s="98"/>
    </row>
    <row r="289" spans="2:21" ht="20.100000000000001" customHeight="1">
      <c r="B289" s="70">
        <v>2020</v>
      </c>
      <c r="C289" s="56">
        <v>5</v>
      </c>
      <c r="D289" s="56" t="s">
        <v>14</v>
      </c>
      <c r="E289" s="122" t="s">
        <v>974</v>
      </c>
      <c r="F289" s="124" t="s">
        <v>945</v>
      </c>
      <c r="G289" s="56" t="s">
        <v>961</v>
      </c>
      <c r="H289" s="56" t="s">
        <v>95</v>
      </c>
      <c r="I289" s="125">
        <v>30000000</v>
      </c>
      <c r="J289" s="126">
        <v>9000000</v>
      </c>
      <c r="K289" s="126">
        <v>3500000</v>
      </c>
      <c r="L289" s="126">
        <f>SUM(I289:K289)</f>
        <v>42500000</v>
      </c>
      <c r="M289" s="126">
        <v>30000000</v>
      </c>
      <c r="N289" s="128" t="s">
        <v>452</v>
      </c>
      <c r="O289" s="166"/>
      <c r="P289" s="83" t="s">
        <v>962</v>
      </c>
      <c r="Q289" s="88" t="s">
        <v>972</v>
      </c>
      <c r="R289" s="88" t="s">
        <v>973</v>
      </c>
      <c r="S289" s="83" t="s">
        <v>25</v>
      </c>
      <c r="T289" s="83"/>
      <c r="U289" s="127" t="s">
        <v>105</v>
      </c>
    </row>
    <row r="290" spans="2:21" ht="20.100000000000001" customHeight="1">
      <c r="B290" s="70">
        <v>2020</v>
      </c>
      <c r="C290" s="56">
        <v>5</v>
      </c>
      <c r="D290" s="56" t="s">
        <v>14</v>
      </c>
      <c r="E290" s="122" t="s">
        <v>944</v>
      </c>
      <c r="F290" s="124" t="s">
        <v>945</v>
      </c>
      <c r="G290" s="56" t="s">
        <v>626</v>
      </c>
      <c r="H290" s="56" t="s">
        <v>93</v>
      </c>
      <c r="I290" s="125">
        <v>40000000</v>
      </c>
      <c r="J290" s="125"/>
      <c r="K290" s="125"/>
      <c r="L290" s="125">
        <f>SUM(I290:K290)</f>
        <v>40000000</v>
      </c>
      <c r="M290" s="125"/>
      <c r="N290" s="125"/>
      <c r="O290" s="152"/>
      <c r="P290" s="51" t="s">
        <v>938</v>
      </c>
      <c r="Q290" s="56" t="s">
        <v>946</v>
      </c>
      <c r="R290" s="56" t="s">
        <v>947</v>
      </c>
      <c r="S290" s="51" t="s">
        <v>25</v>
      </c>
      <c r="T290" s="51"/>
      <c r="U290" s="63"/>
    </row>
    <row r="291" spans="2:21" ht="20.100000000000001" customHeight="1">
      <c r="B291" s="111">
        <v>2020</v>
      </c>
      <c r="C291" s="73">
        <v>5</v>
      </c>
      <c r="D291" s="73" t="s">
        <v>14</v>
      </c>
      <c r="E291" s="169" t="s">
        <v>305</v>
      </c>
      <c r="F291" s="177" t="s">
        <v>260</v>
      </c>
      <c r="G291" s="73" t="s">
        <v>43</v>
      </c>
      <c r="H291" s="73" t="s">
        <v>95</v>
      </c>
      <c r="I291" s="75">
        <v>39100000</v>
      </c>
      <c r="J291" s="75"/>
      <c r="K291" s="75"/>
      <c r="L291" s="75">
        <v>39100000</v>
      </c>
      <c r="M291" s="75"/>
      <c r="N291" s="75"/>
      <c r="O291" s="76"/>
      <c r="P291" s="77" t="s">
        <v>291</v>
      </c>
      <c r="Q291" s="73" t="s">
        <v>306</v>
      </c>
      <c r="R291" s="73" t="s">
        <v>304</v>
      </c>
      <c r="S291" s="77" t="s">
        <v>25</v>
      </c>
      <c r="T291" s="77"/>
      <c r="U291" s="179"/>
    </row>
    <row r="292" spans="2:21" ht="20.100000000000001" customHeight="1">
      <c r="B292" s="111">
        <v>2020</v>
      </c>
      <c r="C292" s="73">
        <v>5</v>
      </c>
      <c r="D292" s="73" t="s">
        <v>14</v>
      </c>
      <c r="E292" s="169" t="s">
        <v>313</v>
      </c>
      <c r="F292" s="177" t="s">
        <v>260</v>
      </c>
      <c r="G292" s="73" t="s">
        <v>310</v>
      </c>
      <c r="H292" s="73" t="s">
        <v>95</v>
      </c>
      <c r="I292" s="75">
        <v>30000000</v>
      </c>
      <c r="J292" s="75"/>
      <c r="K292" s="75"/>
      <c r="L292" s="75">
        <v>30000000</v>
      </c>
      <c r="M292" s="75"/>
      <c r="N292" s="75"/>
      <c r="O292" s="76"/>
      <c r="P292" s="77" t="s">
        <v>291</v>
      </c>
      <c r="Q292" s="73" t="s">
        <v>311</v>
      </c>
      <c r="R292" s="73" t="s">
        <v>312</v>
      </c>
      <c r="S292" s="77" t="s">
        <v>25</v>
      </c>
      <c r="T292" s="77"/>
      <c r="U292" s="179"/>
    </row>
    <row r="293" spans="2:21" ht="20.100000000000001" customHeight="1">
      <c r="B293" s="70">
        <v>2020</v>
      </c>
      <c r="C293" s="56">
        <v>5</v>
      </c>
      <c r="D293" s="56" t="s">
        <v>14</v>
      </c>
      <c r="E293" s="122" t="s">
        <v>1847</v>
      </c>
      <c r="F293" s="124" t="s">
        <v>56</v>
      </c>
      <c r="G293" s="56" t="s">
        <v>43</v>
      </c>
      <c r="H293" s="56" t="s">
        <v>81</v>
      </c>
      <c r="I293" s="125">
        <v>29920000</v>
      </c>
      <c r="J293" s="125">
        <v>0</v>
      </c>
      <c r="K293" s="125">
        <v>0</v>
      </c>
      <c r="L293" s="125">
        <v>29920000</v>
      </c>
      <c r="M293" s="125">
        <v>29920000</v>
      </c>
      <c r="N293" s="125">
        <v>20944000</v>
      </c>
      <c r="O293" s="152"/>
      <c r="P293" s="51" t="s">
        <v>1839</v>
      </c>
      <c r="Q293" s="56" t="s">
        <v>1845</v>
      </c>
      <c r="R293" s="56" t="s">
        <v>1846</v>
      </c>
      <c r="S293" s="51" t="s">
        <v>25</v>
      </c>
      <c r="T293" s="51"/>
      <c r="U293" s="63"/>
    </row>
    <row r="294" spans="2:21" ht="20.100000000000001" customHeight="1">
      <c r="B294" s="111">
        <v>2020</v>
      </c>
      <c r="C294" s="73">
        <v>5</v>
      </c>
      <c r="D294" s="73" t="s">
        <v>14</v>
      </c>
      <c r="E294" s="169" t="s">
        <v>308</v>
      </c>
      <c r="F294" s="177" t="s">
        <v>260</v>
      </c>
      <c r="G294" s="73" t="s">
        <v>43</v>
      </c>
      <c r="H294" s="73" t="s">
        <v>80</v>
      </c>
      <c r="I294" s="75">
        <v>25938000</v>
      </c>
      <c r="J294" s="75"/>
      <c r="K294" s="75"/>
      <c r="L294" s="75">
        <v>25938000</v>
      </c>
      <c r="M294" s="75"/>
      <c r="N294" s="75"/>
      <c r="O294" s="76"/>
      <c r="P294" s="77" t="s">
        <v>291</v>
      </c>
      <c r="Q294" s="73" t="s">
        <v>306</v>
      </c>
      <c r="R294" s="73" t="s">
        <v>304</v>
      </c>
      <c r="S294" s="77" t="s">
        <v>25</v>
      </c>
      <c r="T294" s="77"/>
      <c r="U294" s="179"/>
    </row>
    <row r="295" spans="2:21" ht="20.100000000000001" customHeight="1">
      <c r="B295" s="70">
        <v>2020</v>
      </c>
      <c r="C295" s="56">
        <v>5</v>
      </c>
      <c r="D295" s="56" t="s">
        <v>14</v>
      </c>
      <c r="E295" s="122" t="s">
        <v>1330</v>
      </c>
      <c r="F295" s="124" t="s">
        <v>58</v>
      </c>
      <c r="G295" s="56" t="s">
        <v>43</v>
      </c>
      <c r="H295" s="56" t="s">
        <v>80</v>
      </c>
      <c r="I295" s="136">
        <v>25000000</v>
      </c>
      <c r="J295" s="136"/>
      <c r="K295" s="136">
        <v>0</v>
      </c>
      <c r="L295" s="136">
        <v>25000000</v>
      </c>
      <c r="M295" s="136">
        <v>25000000</v>
      </c>
      <c r="N295" s="136">
        <v>17500000</v>
      </c>
      <c r="O295" s="110"/>
      <c r="P295" s="51" t="s">
        <v>1319</v>
      </c>
      <c r="Q295" s="56" t="s">
        <v>1328</v>
      </c>
      <c r="R295" s="56" t="s">
        <v>1329</v>
      </c>
      <c r="S295" s="51" t="s">
        <v>25</v>
      </c>
      <c r="T295" s="51" t="s">
        <v>50</v>
      </c>
      <c r="U295" s="63"/>
    </row>
    <row r="296" spans="2:21" ht="20.100000000000001" customHeight="1">
      <c r="B296" s="70">
        <v>2020</v>
      </c>
      <c r="C296" s="56">
        <v>5</v>
      </c>
      <c r="D296" s="56" t="s">
        <v>14</v>
      </c>
      <c r="E296" s="122" t="s">
        <v>1017</v>
      </c>
      <c r="F296" s="124" t="s">
        <v>937</v>
      </c>
      <c r="G296" s="56" t="s">
        <v>1019</v>
      </c>
      <c r="H296" s="56" t="s">
        <v>80</v>
      </c>
      <c r="I296" s="125">
        <v>24453000</v>
      </c>
      <c r="J296" s="125"/>
      <c r="K296" s="125">
        <v>0</v>
      </c>
      <c r="L296" s="125">
        <f>SUM(I296:K296)</f>
        <v>24453000</v>
      </c>
      <c r="M296" s="125">
        <f>I296*0.5</f>
        <v>12226500</v>
      </c>
      <c r="N296" s="125">
        <f>INT(I296*0.7)</f>
        <v>17117100</v>
      </c>
      <c r="O296" s="152"/>
      <c r="P296" s="51" t="s">
        <v>1014</v>
      </c>
      <c r="Q296" s="56" t="s">
        <v>1015</v>
      </c>
      <c r="R296" s="56" t="s">
        <v>1016</v>
      </c>
      <c r="S296" s="51" t="s">
        <v>25</v>
      </c>
      <c r="T296" s="51"/>
      <c r="U296" s="63"/>
    </row>
    <row r="297" spans="2:21" ht="20.100000000000001" customHeight="1">
      <c r="B297" s="70">
        <v>2020</v>
      </c>
      <c r="C297" s="56">
        <v>5</v>
      </c>
      <c r="D297" s="56" t="s">
        <v>14</v>
      </c>
      <c r="E297" s="122" t="s">
        <v>1859</v>
      </c>
      <c r="F297" s="124" t="s">
        <v>56</v>
      </c>
      <c r="G297" s="56" t="s">
        <v>43</v>
      </c>
      <c r="H297" s="56" t="s">
        <v>81</v>
      </c>
      <c r="I297" s="130">
        <v>23958000</v>
      </c>
      <c r="J297" s="130">
        <v>0</v>
      </c>
      <c r="K297" s="130">
        <v>0</v>
      </c>
      <c r="L297" s="130">
        <v>23958000</v>
      </c>
      <c r="M297" s="130">
        <v>10000000</v>
      </c>
      <c r="N297" s="130">
        <v>0</v>
      </c>
      <c r="O297" s="152"/>
      <c r="P297" s="51" t="s">
        <v>1855</v>
      </c>
      <c r="Q297" s="56" t="s">
        <v>1856</v>
      </c>
      <c r="R297" s="56" t="s">
        <v>1857</v>
      </c>
      <c r="S297" s="51" t="s">
        <v>25</v>
      </c>
      <c r="T297" s="51"/>
      <c r="U297" s="63"/>
    </row>
    <row r="298" spans="2:21" ht="20.100000000000001" customHeight="1">
      <c r="B298" s="70">
        <v>2020</v>
      </c>
      <c r="C298" s="56">
        <v>5</v>
      </c>
      <c r="D298" s="56" t="s">
        <v>14</v>
      </c>
      <c r="E298" s="122" t="s">
        <v>1842</v>
      </c>
      <c r="F298" s="124" t="s">
        <v>56</v>
      </c>
      <c r="G298" s="56" t="s">
        <v>43</v>
      </c>
      <c r="H298" s="56" t="s">
        <v>81</v>
      </c>
      <c r="I298" s="125">
        <v>17160000</v>
      </c>
      <c r="J298" s="125">
        <v>2845000</v>
      </c>
      <c r="K298" s="125">
        <v>0</v>
      </c>
      <c r="L298" s="125">
        <v>20005000</v>
      </c>
      <c r="M298" s="125">
        <v>17160000</v>
      </c>
      <c r="N298" s="125">
        <v>14003500</v>
      </c>
      <c r="O298" s="152"/>
      <c r="P298" s="51" t="s">
        <v>1839</v>
      </c>
      <c r="Q298" s="56" t="s">
        <v>1840</v>
      </c>
      <c r="R298" s="56" t="s">
        <v>1841</v>
      </c>
      <c r="S298" s="51" t="s">
        <v>25</v>
      </c>
      <c r="T298" s="51"/>
      <c r="U298" s="63"/>
    </row>
    <row r="299" spans="2:21" ht="20.100000000000001" customHeight="1">
      <c r="B299" s="70">
        <v>2020</v>
      </c>
      <c r="C299" s="56">
        <v>5</v>
      </c>
      <c r="D299" s="56" t="s">
        <v>16</v>
      </c>
      <c r="E299" s="122" t="s">
        <v>1570</v>
      </c>
      <c r="F299" s="124" t="s">
        <v>260</v>
      </c>
      <c r="G299" s="56" t="s">
        <v>44</v>
      </c>
      <c r="H299" s="56" t="s">
        <v>82</v>
      </c>
      <c r="I299" s="36">
        <v>5570000</v>
      </c>
      <c r="J299" s="36">
        <v>6980000</v>
      </c>
      <c r="K299" s="36"/>
      <c r="L299" s="36">
        <v>12550000</v>
      </c>
      <c r="M299" s="36"/>
      <c r="N299" s="36"/>
      <c r="O299" s="110"/>
      <c r="P299" s="51" t="s">
        <v>1557</v>
      </c>
      <c r="Q299" s="56" t="s">
        <v>1567</v>
      </c>
      <c r="R299" s="56" t="s">
        <v>1568</v>
      </c>
      <c r="S299" s="51" t="s">
        <v>25</v>
      </c>
      <c r="T299" s="51"/>
      <c r="U299" s="98" t="s">
        <v>1559</v>
      </c>
    </row>
    <row r="300" spans="2:21" ht="20.100000000000001" customHeight="1">
      <c r="B300" s="111">
        <v>2020</v>
      </c>
      <c r="C300" s="73">
        <v>5</v>
      </c>
      <c r="D300" s="73" t="s">
        <v>14</v>
      </c>
      <c r="E300" s="169" t="s">
        <v>301</v>
      </c>
      <c r="F300" s="177" t="s">
        <v>260</v>
      </c>
      <c r="G300" s="73" t="s">
        <v>43</v>
      </c>
      <c r="H300" s="73" t="s">
        <v>82</v>
      </c>
      <c r="I300" s="75">
        <v>10000000</v>
      </c>
      <c r="J300" s="75"/>
      <c r="K300" s="75"/>
      <c r="L300" s="75">
        <v>10000000</v>
      </c>
      <c r="M300" s="75"/>
      <c r="N300" s="75"/>
      <c r="O300" s="76"/>
      <c r="P300" s="77" t="s">
        <v>291</v>
      </c>
      <c r="Q300" s="73" t="s">
        <v>295</v>
      </c>
      <c r="R300" s="73" t="s">
        <v>302</v>
      </c>
      <c r="S300" s="77" t="s">
        <v>25</v>
      </c>
      <c r="T300" s="77"/>
      <c r="U300" s="179" t="s">
        <v>297</v>
      </c>
    </row>
    <row r="301" spans="2:21" ht="20.100000000000001" customHeight="1">
      <c r="B301" s="111">
        <v>2020</v>
      </c>
      <c r="C301" s="73">
        <v>5</v>
      </c>
      <c r="D301" s="73" t="s">
        <v>14</v>
      </c>
      <c r="E301" s="169" t="s">
        <v>303</v>
      </c>
      <c r="F301" s="177" t="s">
        <v>260</v>
      </c>
      <c r="G301" s="73" t="s">
        <v>43</v>
      </c>
      <c r="H301" s="73" t="s">
        <v>82</v>
      </c>
      <c r="I301" s="75">
        <v>8200000</v>
      </c>
      <c r="J301" s="75"/>
      <c r="K301" s="75"/>
      <c r="L301" s="75">
        <v>8200000</v>
      </c>
      <c r="M301" s="75"/>
      <c r="N301" s="75"/>
      <c r="O301" s="76"/>
      <c r="P301" s="77" t="s">
        <v>291</v>
      </c>
      <c r="Q301" s="73" t="s">
        <v>292</v>
      </c>
      <c r="R301" s="73" t="s">
        <v>304</v>
      </c>
      <c r="S301" s="77" t="s">
        <v>25</v>
      </c>
      <c r="T301" s="77"/>
      <c r="U301" s="179" t="s">
        <v>297</v>
      </c>
    </row>
    <row r="302" spans="2:21" ht="20.100000000000001" customHeight="1">
      <c r="B302" s="70">
        <v>2020</v>
      </c>
      <c r="C302" s="56">
        <v>6</v>
      </c>
      <c r="D302" s="56" t="s">
        <v>16</v>
      </c>
      <c r="E302" s="122" t="s">
        <v>280</v>
      </c>
      <c r="F302" s="124" t="s">
        <v>260</v>
      </c>
      <c r="G302" s="56" t="s">
        <v>17</v>
      </c>
      <c r="H302" s="56" t="s">
        <v>80</v>
      </c>
      <c r="I302" s="36">
        <v>27650150000</v>
      </c>
      <c r="J302" s="36">
        <v>20187530000</v>
      </c>
      <c r="K302" s="36">
        <v>276991000</v>
      </c>
      <c r="L302" s="36">
        <f>I302+J302+K302</f>
        <v>48114671000</v>
      </c>
      <c r="M302" s="36">
        <v>1000000000</v>
      </c>
      <c r="N302" s="36"/>
      <c r="O302" s="110"/>
      <c r="P302" s="51" t="s">
        <v>281</v>
      </c>
      <c r="Q302" s="56" t="s">
        <v>282</v>
      </c>
      <c r="R302" s="56" t="s">
        <v>283</v>
      </c>
      <c r="S302" s="51" t="s">
        <v>53</v>
      </c>
      <c r="T302" s="51"/>
      <c r="U302" s="63"/>
    </row>
    <row r="303" spans="2:21" ht="20.100000000000001" customHeight="1">
      <c r="B303" s="70">
        <v>2020</v>
      </c>
      <c r="C303" s="56">
        <v>6</v>
      </c>
      <c r="D303" s="56" t="s">
        <v>16</v>
      </c>
      <c r="E303" s="122" t="s">
        <v>2550</v>
      </c>
      <c r="F303" s="124" t="s">
        <v>2436</v>
      </c>
      <c r="G303" s="56" t="s">
        <v>17</v>
      </c>
      <c r="H303" s="56" t="s">
        <v>81</v>
      </c>
      <c r="I303" s="150">
        <v>14049618000</v>
      </c>
      <c r="J303" s="150">
        <v>6470673000</v>
      </c>
      <c r="K303" s="150">
        <v>513160000</v>
      </c>
      <c r="L303" s="150">
        <v>21033451000</v>
      </c>
      <c r="M303" s="150">
        <v>1080000000</v>
      </c>
      <c r="N303" s="150">
        <v>21033451000</v>
      </c>
      <c r="O303" s="152" t="s">
        <v>2437</v>
      </c>
      <c r="P303" s="51" t="s">
        <v>2437</v>
      </c>
      <c r="Q303" s="56" t="s">
        <v>2551</v>
      </c>
      <c r="R303" s="56" t="s">
        <v>2552</v>
      </c>
      <c r="S303" s="51" t="s">
        <v>25</v>
      </c>
      <c r="T303" s="51"/>
      <c r="U303" s="63"/>
    </row>
    <row r="304" spans="2:21" ht="20.100000000000001" customHeight="1">
      <c r="B304" s="70">
        <v>2020</v>
      </c>
      <c r="C304" s="56">
        <v>6</v>
      </c>
      <c r="D304" s="56" t="s">
        <v>167</v>
      </c>
      <c r="E304" s="122" t="s">
        <v>995</v>
      </c>
      <c r="F304" s="124" t="s">
        <v>937</v>
      </c>
      <c r="G304" s="56" t="s">
        <v>17</v>
      </c>
      <c r="H304" s="56" t="s">
        <v>80</v>
      </c>
      <c r="I304" s="36">
        <v>4590000000</v>
      </c>
      <c r="J304" s="36">
        <v>3980000000</v>
      </c>
      <c r="K304" s="36">
        <v>2410000000</v>
      </c>
      <c r="L304" s="36">
        <v>10980000000</v>
      </c>
      <c r="M304" s="36">
        <v>800000000</v>
      </c>
      <c r="N304" s="36">
        <v>800000000</v>
      </c>
      <c r="O304" s="110"/>
      <c r="P304" s="51" t="s">
        <v>996</v>
      </c>
      <c r="Q304" s="56" t="s">
        <v>997</v>
      </c>
      <c r="R304" s="56" t="s">
        <v>998</v>
      </c>
      <c r="S304" s="51" t="s">
        <v>25</v>
      </c>
      <c r="T304" s="51"/>
      <c r="U304" s="63"/>
    </row>
    <row r="305" spans="2:21" ht="20.100000000000001" customHeight="1">
      <c r="B305" s="70">
        <v>2020</v>
      </c>
      <c r="C305" s="56">
        <v>6</v>
      </c>
      <c r="D305" s="56" t="s">
        <v>14</v>
      </c>
      <c r="E305" s="122" t="s">
        <v>2073</v>
      </c>
      <c r="F305" s="124" t="s">
        <v>2064</v>
      </c>
      <c r="G305" s="56" t="s">
        <v>17</v>
      </c>
      <c r="H305" s="56" t="s">
        <v>81</v>
      </c>
      <c r="I305" s="150">
        <v>5334479000</v>
      </c>
      <c r="J305" s="150">
        <v>3434767000</v>
      </c>
      <c r="K305" s="150">
        <v>107896000</v>
      </c>
      <c r="L305" s="150">
        <f>SUM(I305:K305)</f>
        <v>8877142000</v>
      </c>
      <c r="M305" s="150">
        <v>280000000</v>
      </c>
      <c r="N305" s="150">
        <v>8877142000</v>
      </c>
      <c r="O305" s="152"/>
      <c r="P305" s="51" t="s">
        <v>2065</v>
      </c>
      <c r="Q305" s="56" t="s">
        <v>2074</v>
      </c>
      <c r="R305" s="56" t="s">
        <v>2075</v>
      </c>
      <c r="S305" s="51" t="s">
        <v>25</v>
      </c>
      <c r="T305" s="51"/>
      <c r="U305" s="63"/>
    </row>
    <row r="306" spans="2:21" ht="20.100000000000001" customHeight="1">
      <c r="B306" s="70">
        <v>2020</v>
      </c>
      <c r="C306" s="56">
        <v>6</v>
      </c>
      <c r="D306" s="56" t="s">
        <v>14</v>
      </c>
      <c r="E306" s="122" t="s">
        <v>1957</v>
      </c>
      <c r="F306" s="124" t="s">
        <v>59</v>
      </c>
      <c r="G306" s="56" t="s">
        <v>310</v>
      </c>
      <c r="H306" s="56" t="s">
        <v>81</v>
      </c>
      <c r="I306" s="125">
        <v>8000000000</v>
      </c>
      <c r="J306" s="130" t="s">
        <v>346</v>
      </c>
      <c r="K306" s="130" t="s">
        <v>346</v>
      </c>
      <c r="L306" s="125">
        <v>8000000000</v>
      </c>
      <c r="M306" s="125">
        <v>2000000000</v>
      </c>
      <c r="N306" s="125">
        <v>2000000000</v>
      </c>
      <c r="O306" s="152"/>
      <c r="P306" s="51" t="s">
        <v>1940</v>
      </c>
      <c r="Q306" s="56" t="s">
        <v>1955</v>
      </c>
      <c r="R306" s="56" t="s">
        <v>1956</v>
      </c>
      <c r="S306" s="51" t="s">
        <v>25</v>
      </c>
      <c r="T306" s="51"/>
      <c r="U306" s="63"/>
    </row>
    <row r="307" spans="2:21" ht="20.100000000000001" customHeight="1">
      <c r="B307" s="70">
        <v>2020</v>
      </c>
      <c r="C307" s="56">
        <v>6</v>
      </c>
      <c r="D307" s="56" t="s">
        <v>14</v>
      </c>
      <c r="E307" s="122" t="s">
        <v>1536</v>
      </c>
      <c r="F307" s="124" t="s">
        <v>260</v>
      </c>
      <c r="G307" s="56" t="s">
        <v>17</v>
      </c>
      <c r="H307" s="56" t="s">
        <v>81</v>
      </c>
      <c r="I307" s="36">
        <v>6000000000</v>
      </c>
      <c r="J307" s="36">
        <v>1000000000</v>
      </c>
      <c r="K307" s="36">
        <v>100000000</v>
      </c>
      <c r="L307" s="36">
        <v>7100000000</v>
      </c>
      <c r="M307" s="36">
        <v>2000000000</v>
      </c>
      <c r="N307" s="36"/>
      <c r="O307" s="110"/>
      <c r="P307" s="51" t="s">
        <v>1530</v>
      </c>
      <c r="Q307" s="56" t="s">
        <v>1534</v>
      </c>
      <c r="R307" s="56" t="s">
        <v>1535</v>
      </c>
      <c r="S307" s="51" t="s">
        <v>25</v>
      </c>
      <c r="T307" s="51"/>
      <c r="U307" s="63"/>
    </row>
    <row r="308" spans="2:21" ht="20.100000000000001" customHeight="1">
      <c r="B308" s="70">
        <v>2020</v>
      </c>
      <c r="C308" s="56">
        <v>6</v>
      </c>
      <c r="D308" s="56" t="s">
        <v>16</v>
      </c>
      <c r="E308" s="122" t="s">
        <v>1518</v>
      </c>
      <c r="F308" s="124" t="s">
        <v>260</v>
      </c>
      <c r="G308" s="56" t="s">
        <v>17</v>
      </c>
      <c r="H308" s="56" t="s">
        <v>80</v>
      </c>
      <c r="I308" s="36">
        <v>5361187000</v>
      </c>
      <c r="J308" s="36">
        <v>1127770000</v>
      </c>
      <c r="K308" s="36">
        <v>0</v>
      </c>
      <c r="L308" s="36">
        <v>6488957000</v>
      </c>
      <c r="M308" s="36">
        <v>1608356100</v>
      </c>
      <c r="N308" s="36">
        <v>6488957000</v>
      </c>
      <c r="O308" s="42"/>
      <c r="P308" s="78" t="s">
        <v>1515</v>
      </c>
      <c r="Q308" s="130" t="s">
        <v>1519</v>
      </c>
      <c r="R308" s="130" t="s">
        <v>1520</v>
      </c>
      <c r="S308" s="78" t="s">
        <v>25</v>
      </c>
      <c r="T308" s="51"/>
      <c r="U308" s="63"/>
    </row>
    <row r="309" spans="2:21" ht="20.100000000000001" customHeight="1">
      <c r="B309" s="70">
        <v>2020</v>
      </c>
      <c r="C309" s="56">
        <v>6</v>
      </c>
      <c r="D309" s="56" t="s">
        <v>14</v>
      </c>
      <c r="E309" s="122" t="s">
        <v>2055</v>
      </c>
      <c r="F309" s="124" t="s">
        <v>59</v>
      </c>
      <c r="G309" s="56" t="s">
        <v>17</v>
      </c>
      <c r="H309" s="56" t="s">
        <v>81</v>
      </c>
      <c r="I309" s="125">
        <v>5294305000</v>
      </c>
      <c r="J309" s="125">
        <v>707440000</v>
      </c>
      <c r="K309" s="130" t="s">
        <v>346</v>
      </c>
      <c r="L309" s="125">
        <v>6001745000</v>
      </c>
      <c r="M309" s="125">
        <v>1400000000</v>
      </c>
      <c r="N309" s="125">
        <v>1400000000</v>
      </c>
      <c r="O309" s="152"/>
      <c r="P309" s="51" t="s">
        <v>2056</v>
      </c>
      <c r="Q309" s="56" t="s">
        <v>2057</v>
      </c>
      <c r="R309" s="56" t="s">
        <v>2058</v>
      </c>
      <c r="S309" s="51" t="s">
        <v>25</v>
      </c>
      <c r="T309" s="51"/>
      <c r="U309" s="63"/>
    </row>
    <row r="310" spans="2:21" ht="20.100000000000001" customHeight="1">
      <c r="B310" s="70">
        <v>2020</v>
      </c>
      <c r="C310" s="56">
        <v>6</v>
      </c>
      <c r="D310" s="56" t="s">
        <v>14</v>
      </c>
      <c r="E310" s="122" t="s">
        <v>1533</v>
      </c>
      <c r="F310" s="124" t="s">
        <v>260</v>
      </c>
      <c r="G310" s="56" t="s">
        <v>17</v>
      </c>
      <c r="H310" s="56" t="s">
        <v>81</v>
      </c>
      <c r="I310" s="36">
        <v>4000000000</v>
      </c>
      <c r="J310" s="36">
        <v>1000000000</v>
      </c>
      <c r="K310" s="36">
        <v>100000000</v>
      </c>
      <c r="L310" s="36">
        <v>5100000000</v>
      </c>
      <c r="M310" s="36">
        <v>1500000000</v>
      </c>
      <c r="N310" s="36"/>
      <c r="O310" s="110"/>
      <c r="P310" s="51" t="s">
        <v>1530</v>
      </c>
      <c r="Q310" s="56" t="s">
        <v>1534</v>
      </c>
      <c r="R310" s="56" t="s">
        <v>1535</v>
      </c>
      <c r="S310" s="51" t="s">
        <v>25</v>
      </c>
      <c r="T310" s="51"/>
      <c r="U310" s="63"/>
    </row>
    <row r="311" spans="2:21" ht="20.100000000000001" customHeight="1">
      <c r="B311" s="70">
        <v>2020</v>
      </c>
      <c r="C311" s="56">
        <v>6</v>
      </c>
      <c r="D311" s="56" t="s">
        <v>14</v>
      </c>
      <c r="E311" s="122" t="s">
        <v>1026</v>
      </c>
      <c r="F311" s="124" t="s">
        <v>937</v>
      </c>
      <c r="G311" s="56" t="s">
        <v>525</v>
      </c>
      <c r="H311" s="56" t="s">
        <v>80</v>
      </c>
      <c r="I311" s="125">
        <v>4810000000</v>
      </c>
      <c r="J311" s="125">
        <v>0</v>
      </c>
      <c r="K311" s="125">
        <v>0</v>
      </c>
      <c r="L311" s="125">
        <f>SUM(I311:K311)</f>
        <v>4810000000</v>
      </c>
      <c r="M311" s="125">
        <v>500000000</v>
      </c>
      <c r="N311" s="125">
        <f>I311</f>
        <v>4810000000</v>
      </c>
      <c r="O311" s="152"/>
      <c r="P311" s="51" t="s">
        <v>1027</v>
      </c>
      <c r="Q311" s="56" t="s">
        <v>1028</v>
      </c>
      <c r="R311" s="56" t="s">
        <v>1029</v>
      </c>
      <c r="S311" s="51" t="s">
        <v>25</v>
      </c>
      <c r="T311" s="51"/>
      <c r="U311" s="63"/>
    </row>
    <row r="312" spans="2:21" ht="20.100000000000001" customHeight="1">
      <c r="B312" s="70">
        <v>2020</v>
      </c>
      <c r="C312" s="56">
        <v>6</v>
      </c>
      <c r="D312" s="88" t="s">
        <v>14</v>
      </c>
      <c r="E312" s="175" t="s">
        <v>2035</v>
      </c>
      <c r="F312" s="153" t="s">
        <v>59</v>
      </c>
      <c r="G312" s="88" t="s">
        <v>17</v>
      </c>
      <c r="H312" s="88" t="s">
        <v>81</v>
      </c>
      <c r="I312" s="128">
        <v>3089611000</v>
      </c>
      <c r="J312" s="128">
        <v>991712000</v>
      </c>
      <c r="K312" s="128">
        <f>36653000+650000000</f>
        <v>686653000</v>
      </c>
      <c r="L312" s="128">
        <f>SUM(I312:K312)</f>
        <v>4767976000</v>
      </c>
      <c r="M312" s="128">
        <v>1800000000</v>
      </c>
      <c r="N312" s="128">
        <f>TRUNC(L312*0.7,-3)</f>
        <v>3337583000</v>
      </c>
      <c r="O312" s="152"/>
      <c r="P312" s="228" t="s">
        <v>2036</v>
      </c>
      <c r="Q312" s="56" t="s">
        <v>2037</v>
      </c>
      <c r="R312" s="56" t="s">
        <v>2038</v>
      </c>
      <c r="S312" s="51" t="s">
        <v>25</v>
      </c>
      <c r="T312" s="51"/>
      <c r="U312" s="63"/>
    </row>
    <row r="313" spans="2:21" ht="20.100000000000001" customHeight="1">
      <c r="B313" s="70">
        <v>2020</v>
      </c>
      <c r="C313" s="56">
        <v>6</v>
      </c>
      <c r="D313" s="56" t="s">
        <v>14</v>
      </c>
      <c r="E313" s="122" t="s">
        <v>1491</v>
      </c>
      <c r="F313" s="124" t="s">
        <v>260</v>
      </c>
      <c r="G313" s="56" t="s">
        <v>43</v>
      </c>
      <c r="H313" s="56" t="s">
        <v>80</v>
      </c>
      <c r="I313" s="75">
        <v>2434296000</v>
      </c>
      <c r="J313" s="75">
        <v>2073563000</v>
      </c>
      <c r="K313" s="36"/>
      <c r="L313" s="36">
        <v>4507859000</v>
      </c>
      <c r="M313" s="36">
        <v>400000000</v>
      </c>
      <c r="N313" s="36">
        <v>3155501300</v>
      </c>
      <c r="O313" s="110"/>
      <c r="P313" s="51" t="s">
        <v>1486</v>
      </c>
      <c r="Q313" s="56" t="s">
        <v>1492</v>
      </c>
      <c r="R313" s="56" t="s">
        <v>1493</v>
      </c>
      <c r="S313" s="51" t="s">
        <v>25</v>
      </c>
      <c r="T313" s="51"/>
      <c r="U313" s="63"/>
    </row>
    <row r="314" spans="2:21" ht="20.100000000000001" customHeight="1">
      <c r="B314" s="70">
        <v>2020</v>
      </c>
      <c r="C314" s="56">
        <v>6</v>
      </c>
      <c r="D314" s="56" t="s">
        <v>14</v>
      </c>
      <c r="E314" s="122" t="s">
        <v>1529</v>
      </c>
      <c r="F314" s="124" t="s">
        <v>260</v>
      </c>
      <c r="G314" s="56" t="s">
        <v>17</v>
      </c>
      <c r="H314" s="56" t="s">
        <v>81</v>
      </c>
      <c r="I314" s="36">
        <v>4000000000</v>
      </c>
      <c r="J314" s="36">
        <v>400000000</v>
      </c>
      <c r="K314" s="36">
        <v>100000000</v>
      </c>
      <c r="L314" s="36">
        <v>4500000000</v>
      </c>
      <c r="M314" s="36">
        <v>1500000000</v>
      </c>
      <c r="N314" s="36"/>
      <c r="O314" s="110"/>
      <c r="P314" s="51" t="s">
        <v>1530</v>
      </c>
      <c r="Q314" s="56" t="s">
        <v>1531</v>
      </c>
      <c r="R314" s="56" t="s">
        <v>1532</v>
      </c>
      <c r="S314" s="51" t="s">
        <v>25</v>
      </c>
      <c r="T314" s="51"/>
      <c r="U314" s="63"/>
    </row>
    <row r="315" spans="2:21" ht="20.100000000000001" customHeight="1">
      <c r="B315" s="70">
        <v>2020</v>
      </c>
      <c r="C315" s="56">
        <v>6</v>
      </c>
      <c r="D315" s="56" t="s">
        <v>14</v>
      </c>
      <c r="E315" s="122" t="s">
        <v>978</v>
      </c>
      <c r="F315" s="124" t="s">
        <v>945</v>
      </c>
      <c r="G315" s="56" t="s">
        <v>525</v>
      </c>
      <c r="H315" s="56" t="s">
        <v>80</v>
      </c>
      <c r="I315" s="125">
        <v>2850000000</v>
      </c>
      <c r="J315" s="126">
        <v>1375000000</v>
      </c>
      <c r="K315" s="126">
        <v>270000000</v>
      </c>
      <c r="L315" s="126">
        <f>SUM(I315:K315)</f>
        <v>4495000000</v>
      </c>
      <c r="M315" s="126">
        <v>2850000000</v>
      </c>
      <c r="N315" s="126">
        <v>3596000000</v>
      </c>
      <c r="O315" s="166"/>
      <c r="P315" s="83" t="s">
        <v>962</v>
      </c>
      <c r="Q315" s="88" t="s">
        <v>979</v>
      </c>
      <c r="R315" s="88" t="s">
        <v>973</v>
      </c>
      <c r="S315" s="83" t="s">
        <v>25</v>
      </c>
      <c r="T315" s="83"/>
      <c r="U315" s="127"/>
    </row>
    <row r="316" spans="2:21" ht="20.100000000000001" customHeight="1">
      <c r="B316" s="70">
        <v>2020</v>
      </c>
      <c r="C316" s="56">
        <v>6</v>
      </c>
      <c r="D316" s="56" t="s">
        <v>14</v>
      </c>
      <c r="E316" s="122" t="s">
        <v>1834</v>
      </c>
      <c r="F316" s="124" t="s">
        <v>56</v>
      </c>
      <c r="G316" s="56" t="s">
        <v>261</v>
      </c>
      <c r="H316" s="56" t="s">
        <v>80</v>
      </c>
      <c r="I316" s="150">
        <v>3469000000</v>
      </c>
      <c r="J316" s="150">
        <v>739000000</v>
      </c>
      <c r="K316" s="150">
        <v>20000000</v>
      </c>
      <c r="L316" s="150">
        <v>4228000000</v>
      </c>
      <c r="M316" s="150">
        <v>500000000</v>
      </c>
      <c r="N316" s="150">
        <v>2959000000</v>
      </c>
      <c r="O316" s="152"/>
      <c r="P316" s="51" t="s">
        <v>1835</v>
      </c>
      <c r="Q316" s="56" t="s">
        <v>1836</v>
      </c>
      <c r="R316" s="56" t="s">
        <v>1837</v>
      </c>
      <c r="S316" s="51" t="s">
        <v>25</v>
      </c>
      <c r="T316" s="51"/>
      <c r="U316" s="63"/>
    </row>
    <row r="317" spans="2:21" ht="20.100000000000001" customHeight="1">
      <c r="B317" s="70">
        <v>2020</v>
      </c>
      <c r="C317" s="56">
        <v>6</v>
      </c>
      <c r="D317" s="56" t="s">
        <v>14</v>
      </c>
      <c r="E317" s="122" t="s">
        <v>1340</v>
      </c>
      <c r="F317" s="124" t="s">
        <v>58</v>
      </c>
      <c r="G317" s="56" t="s">
        <v>17</v>
      </c>
      <c r="H317" s="56" t="s">
        <v>80</v>
      </c>
      <c r="I317" s="136">
        <v>3265000000</v>
      </c>
      <c r="J317" s="136">
        <v>800000000</v>
      </c>
      <c r="K317" s="136">
        <v>0</v>
      </c>
      <c r="L317" s="136">
        <v>4065000000</v>
      </c>
      <c r="M317" s="136">
        <v>1022000000</v>
      </c>
      <c r="N317" s="136">
        <v>2845500000</v>
      </c>
      <c r="O317" s="110"/>
      <c r="P317" s="51" t="s">
        <v>1319</v>
      </c>
      <c r="Q317" s="56" t="s">
        <v>1341</v>
      </c>
      <c r="R317" s="56" t="s">
        <v>1336</v>
      </c>
      <c r="S317" s="51" t="s">
        <v>25</v>
      </c>
      <c r="T317" s="51" t="s">
        <v>50</v>
      </c>
      <c r="U317" s="63"/>
    </row>
    <row r="318" spans="2:21" ht="20.100000000000001" customHeight="1">
      <c r="B318" s="70">
        <v>2020</v>
      </c>
      <c r="C318" s="56">
        <v>6</v>
      </c>
      <c r="D318" s="56" t="s">
        <v>16</v>
      </c>
      <c r="E318" s="122" t="s">
        <v>1851</v>
      </c>
      <c r="F318" s="124" t="s">
        <v>56</v>
      </c>
      <c r="G318" s="56" t="s">
        <v>17</v>
      </c>
      <c r="H318" s="56" t="s">
        <v>81</v>
      </c>
      <c r="I318" s="125">
        <v>3000000000</v>
      </c>
      <c r="J318" s="125">
        <v>1000000000</v>
      </c>
      <c r="K318" s="125">
        <v>0</v>
      </c>
      <c r="L318" s="125">
        <v>4000000000</v>
      </c>
      <c r="M318" s="125">
        <v>800000000</v>
      </c>
      <c r="N318" s="125">
        <v>4000000000</v>
      </c>
      <c r="O318" s="152"/>
      <c r="P318" s="51" t="s">
        <v>1839</v>
      </c>
      <c r="Q318" s="56" t="s">
        <v>1852</v>
      </c>
      <c r="R318" s="56" t="s">
        <v>1853</v>
      </c>
      <c r="S318" s="51" t="s">
        <v>25</v>
      </c>
      <c r="T318" s="51"/>
      <c r="U318" s="63"/>
    </row>
    <row r="319" spans="2:21" ht="20.100000000000001" customHeight="1">
      <c r="B319" s="70">
        <v>2020</v>
      </c>
      <c r="C319" s="56">
        <v>6</v>
      </c>
      <c r="D319" s="56" t="s">
        <v>14</v>
      </c>
      <c r="E319" s="122" t="s">
        <v>1954</v>
      </c>
      <c r="F319" s="124" t="s">
        <v>59</v>
      </c>
      <c r="G319" s="56" t="s">
        <v>310</v>
      </c>
      <c r="H319" s="56" t="s">
        <v>81</v>
      </c>
      <c r="I319" s="125">
        <v>4000000000</v>
      </c>
      <c r="J319" s="130" t="s">
        <v>346</v>
      </c>
      <c r="K319" s="130" t="s">
        <v>346</v>
      </c>
      <c r="L319" s="125">
        <v>4000000000</v>
      </c>
      <c r="M319" s="125">
        <v>1000000000</v>
      </c>
      <c r="N319" s="125">
        <v>1000000000</v>
      </c>
      <c r="O319" s="152"/>
      <c r="P319" s="51" t="s">
        <v>1940</v>
      </c>
      <c r="Q319" s="56" t="s">
        <v>1955</v>
      </c>
      <c r="R319" s="56" t="s">
        <v>1956</v>
      </c>
      <c r="S319" s="51" t="s">
        <v>25</v>
      </c>
      <c r="T319" s="51"/>
      <c r="U319" s="63"/>
    </row>
    <row r="320" spans="2:21" ht="20.100000000000001" customHeight="1">
      <c r="B320" s="70">
        <v>2020</v>
      </c>
      <c r="C320" s="56">
        <v>6</v>
      </c>
      <c r="D320" s="56" t="s">
        <v>14</v>
      </c>
      <c r="E320" s="122" t="s">
        <v>1342</v>
      </c>
      <c r="F320" s="124" t="s">
        <v>58</v>
      </c>
      <c r="G320" s="56" t="s">
        <v>17</v>
      </c>
      <c r="H320" s="56" t="s">
        <v>80</v>
      </c>
      <c r="I320" s="136">
        <v>2923000000</v>
      </c>
      <c r="J320" s="136">
        <v>750000000</v>
      </c>
      <c r="K320" s="136">
        <v>0</v>
      </c>
      <c r="L320" s="136">
        <v>3673000000</v>
      </c>
      <c r="M320" s="136">
        <v>870000000</v>
      </c>
      <c r="N320" s="136">
        <v>2571100000</v>
      </c>
      <c r="O320" s="110"/>
      <c r="P320" s="51" t="s">
        <v>1319</v>
      </c>
      <c r="Q320" s="56" t="s">
        <v>1328</v>
      </c>
      <c r="R320" s="56" t="s">
        <v>1343</v>
      </c>
      <c r="S320" s="51" t="s">
        <v>25</v>
      </c>
      <c r="T320" s="51" t="s">
        <v>50</v>
      </c>
      <c r="U320" s="63"/>
    </row>
    <row r="321" spans="2:21" ht="20.100000000000001" customHeight="1">
      <c r="B321" s="70">
        <v>2020</v>
      </c>
      <c r="C321" s="56">
        <v>6</v>
      </c>
      <c r="D321" s="88" t="s">
        <v>14</v>
      </c>
      <c r="E321" s="170" t="s">
        <v>2043</v>
      </c>
      <c r="F321" s="153" t="s">
        <v>59</v>
      </c>
      <c r="G321" s="88" t="s">
        <v>17</v>
      </c>
      <c r="H321" s="88" t="s">
        <v>81</v>
      </c>
      <c r="I321" s="128">
        <v>3227000000</v>
      </c>
      <c r="J321" s="128">
        <v>300000000</v>
      </c>
      <c r="K321" s="130" t="s">
        <v>346</v>
      </c>
      <c r="L321" s="128">
        <f>SUM(I321:K321)</f>
        <v>3527000000</v>
      </c>
      <c r="M321" s="128">
        <v>1000000000</v>
      </c>
      <c r="N321" s="128">
        <v>3997000000</v>
      </c>
      <c r="O321" s="152"/>
      <c r="P321" s="228" t="s">
        <v>2040</v>
      </c>
      <c r="Q321" s="56" t="s">
        <v>2044</v>
      </c>
      <c r="R321" s="56" t="s">
        <v>2045</v>
      </c>
      <c r="S321" s="51" t="s">
        <v>25</v>
      </c>
      <c r="T321" s="51"/>
      <c r="U321" s="63"/>
    </row>
    <row r="322" spans="2:21" ht="20.100000000000001" customHeight="1">
      <c r="B322" s="70">
        <v>2020</v>
      </c>
      <c r="C322" s="56">
        <v>6</v>
      </c>
      <c r="D322" s="56" t="s">
        <v>14</v>
      </c>
      <c r="E322" s="122" t="s">
        <v>1973</v>
      </c>
      <c r="F322" s="124" t="s">
        <v>59</v>
      </c>
      <c r="G322" s="56" t="s">
        <v>261</v>
      </c>
      <c r="H322" s="56" t="s">
        <v>80</v>
      </c>
      <c r="I322" s="125">
        <v>2000000000</v>
      </c>
      <c r="J322" s="125">
        <v>1400000000</v>
      </c>
      <c r="K322" s="125">
        <v>33000000</v>
      </c>
      <c r="L322" s="125">
        <f>SUM(I322:K322)</f>
        <v>3433000000</v>
      </c>
      <c r="M322" s="125">
        <v>500000000</v>
      </c>
      <c r="N322" s="125">
        <v>500000000</v>
      </c>
      <c r="O322" s="152"/>
      <c r="P322" s="51" t="s">
        <v>1959</v>
      </c>
      <c r="Q322" s="56" t="s">
        <v>1974</v>
      </c>
      <c r="R322" s="56" t="s">
        <v>1975</v>
      </c>
      <c r="S322" s="51" t="s">
        <v>25</v>
      </c>
      <c r="T322" s="51"/>
      <c r="U322" s="63"/>
    </row>
    <row r="323" spans="2:21" ht="20.100000000000001" customHeight="1">
      <c r="B323" s="70">
        <v>2020</v>
      </c>
      <c r="C323" s="56">
        <v>6</v>
      </c>
      <c r="D323" s="56" t="s">
        <v>14</v>
      </c>
      <c r="E323" s="122" t="s">
        <v>1335</v>
      </c>
      <c r="F323" s="124" t="s">
        <v>58</v>
      </c>
      <c r="G323" s="56" t="s">
        <v>17</v>
      </c>
      <c r="H323" s="56" t="s">
        <v>80</v>
      </c>
      <c r="I323" s="136">
        <v>2979007000</v>
      </c>
      <c r="J323" s="136">
        <v>433093000</v>
      </c>
      <c r="K323" s="136">
        <v>0</v>
      </c>
      <c r="L323" s="136">
        <v>3412100000</v>
      </c>
      <c r="M323" s="136">
        <v>1600000000</v>
      </c>
      <c r="N323" s="136">
        <v>2388470000</v>
      </c>
      <c r="O323" s="110"/>
      <c r="P323" s="51" t="s">
        <v>1319</v>
      </c>
      <c r="Q323" s="56" t="s">
        <v>1324</v>
      </c>
      <c r="R323" s="56" t="s">
        <v>1336</v>
      </c>
      <c r="S323" s="51" t="s">
        <v>25</v>
      </c>
      <c r="T323" s="51" t="s">
        <v>50</v>
      </c>
      <c r="U323" s="63"/>
    </row>
    <row r="324" spans="2:21" ht="20.100000000000001" customHeight="1">
      <c r="B324" s="70">
        <v>2020</v>
      </c>
      <c r="C324" s="56">
        <v>6</v>
      </c>
      <c r="D324" s="56" t="s">
        <v>14</v>
      </c>
      <c r="E324" s="122" t="s">
        <v>1317</v>
      </c>
      <c r="F324" s="124" t="s">
        <v>58</v>
      </c>
      <c r="G324" s="56" t="s">
        <v>18</v>
      </c>
      <c r="H324" s="56" t="s">
        <v>80</v>
      </c>
      <c r="I324" s="36">
        <v>2400000000</v>
      </c>
      <c r="J324" s="36">
        <v>752588000</v>
      </c>
      <c r="K324" s="36"/>
      <c r="L324" s="36">
        <f>SUM(I324:K324)</f>
        <v>3152588000</v>
      </c>
      <c r="M324" s="36">
        <v>150000000</v>
      </c>
      <c r="N324" s="36">
        <f>M324</f>
        <v>150000000</v>
      </c>
      <c r="O324" s="110"/>
      <c r="P324" s="51" t="s">
        <v>1314</v>
      </c>
      <c r="Q324" s="56" t="s">
        <v>1315</v>
      </c>
      <c r="R324" s="56" t="s">
        <v>1316</v>
      </c>
      <c r="S324" s="51" t="s">
        <v>25</v>
      </c>
      <c r="T324" s="51"/>
      <c r="U324" s="63"/>
    </row>
    <row r="325" spans="2:21" ht="20.100000000000001" customHeight="1">
      <c r="B325" s="70">
        <v>2020</v>
      </c>
      <c r="C325" s="56">
        <v>6</v>
      </c>
      <c r="D325" s="56" t="s">
        <v>14</v>
      </c>
      <c r="E325" s="122" t="s">
        <v>1980</v>
      </c>
      <c r="F325" s="124" t="s">
        <v>59</v>
      </c>
      <c r="G325" s="56" t="s">
        <v>17</v>
      </c>
      <c r="H325" s="56" t="s">
        <v>81</v>
      </c>
      <c r="I325" s="125">
        <v>1767172000</v>
      </c>
      <c r="J325" s="125">
        <v>1296516000</v>
      </c>
      <c r="K325" s="130" t="s">
        <v>346</v>
      </c>
      <c r="L325" s="125">
        <v>3063688000</v>
      </c>
      <c r="M325" s="125">
        <v>310000000</v>
      </c>
      <c r="N325" s="125">
        <v>310000000</v>
      </c>
      <c r="O325" s="152"/>
      <c r="P325" s="51" t="s">
        <v>1981</v>
      </c>
      <c r="Q325" s="56" t="s">
        <v>1982</v>
      </c>
      <c r="R325" s="56" t="s">
        <v>1983</v>
      </c>
      <c r="S325" s="51" t="s">
        <v>25</v>
      </c>
      <c r="T325" s="51"/>
      <c r="U325" s="63"/>
    </row>
    <row r="326" spans="2:21" ht="20.100000000000001" customHeight="1">
      <c r="B326" s="70">
        <v>2020</v>
      </c>
      <c r="C326" s="56">
        <v>6</v>
      </c>
      <c r="D326" s="56" t="s">
        <v>14</v>
      </c>
      <c r="E326" s="122" t="s">
        <v>1685</v>
      </c>
      <c r="F326" s="124" t="s">
        <v>515</v>
      </c>
      <c r="G326" s="56" t="s">
        <v>17</v>
      </c>
      <c r="H326" s="56" t="s">
        <v>80</v>
      </c>
      <c r="I326" s="36">
        <v>2644973000</v>
      </c>
      <c r="J326" s="36"/>
      <c r="K326" s="36"/>
      <c r="L326" s="36">
        <v>2644973000</v>
      </c>
      <c r="M326" s="36">
        <v>2644973000</v>
      </c>
      <c r="N326" s="36">
        <v>1851481000</v>
      </c>
      <c r="O326" s="110"/>
      <c r="P326" s="51" t="s">
        <v>1686</v>
      </c>
      <c r="Q326" s="56" t="s">
        <v>1687</v>
      </c>
      <c r="R326" s="56" t="s">
        <v>1688</v>
      </c>
      <c r="S326" s="51" t="s">
        <v>121</v>
      </c>
      <c r="T326" s="51" t="s">
        <v>1689</v>
      </c>
      <c r="U326" s="63"/>
    </row>
    <row r="327" spans="2:21" ht="20.100000000000001" customHeight="1">
      <c r="B327" s="70">
        <v>2020</v>
      </c>
      <c r="C327" s="56">
        <v>6</v>
      </c>
      <c r="D327" s="56" t="s">
        <v>14</v>
      </c>
      <c r="E327" s="122" t="s">
        <v>1693</v>
      </c>
      <c r="F327" s="124" t="s">
        <v>515</v>
      </c>
      <c r="G327" s="56" t="s">
        <v>18</v>
      </c>
      <c r="H327" s="56" t="s">
        <v>80</v>
      </c>
      <c r="I327" s="36">
        <v>2000000000</v>
      </c>
      <c r="J327" s="36">
        <v>200000000</v>
      </c>
      <c r="K327" s="36"/>
      <c r="L327" s="36">
        <v>2200000000</v>
      </c>
      <c r="M327" s="36">
        <v>100000000</v>
      </c>
      <c r="N327" s="36">
        <v>660000000</v>
      </c>
      <c r="O327" s="110"/>
      <c r="P327" s="51" t="s">
        <v>1694</v>
      </c>
      <c r="Q327" s="56" t="s">
        <v>1695</v>
      </c>
      <c r="R327" s="56" t="s">
        <v>1696</v>
      </c>
      <c r="S327" s="51" t="s">
        <v>121</v>
      </c>
      <c r="T327" s="51"/>
      <c r="U327" s="63"/>
    </row>
    <row r="328" spans="2:21" ht="20.100000000000001" customHeight="1">
      <c r="B328" s="70">
        <v>2020</v>
      </c>
      <c r="C328" s="56">
        <v>6</v>
      </c>
      <c r="D328" s="56" t="s">
        <v>14</v>
      </c>
      <c r="E328" s="122" t="s">
        <v>1537</v>
      </c>
      <c r="F328" s="124" t="s">
        <v>260</v>
      </c>
      <c r="G328" s="56" t="s">
        <v>17</v>
      </c>
      <c r="H328" s="56" t="s">
        <v>80</v>
      </c>
      <c r="I328" s="36">
        <v>1137000000</v>
      </c>
      <c r="J328" s="36">
        <v>607000000</v>
      </c>
      <c r="K328" s="36">
        <v>151000000</v>
      </c>
      <c r="L328" s="36">
        <v>1895000000</v>
      </c>
      <c r="M328" s="36">
        <v>1895000000</v>
      </c>
      <c r="N328" s="36">
        <v>1895000000</v>
      </c>
      <c r="O328" s="110"/>
      <c r="P328" s="51" t="s">
        <v>1538</v>
      </c>
      <c r="Q328" s="56" t="s">
        <v>1539</v>
      </c>
      <c r="R328" s="56" t="s">
        <v>1540</v>
      </c>
      <c r="S328" s="51" t="s">
        <v>25</v>
      </c>
      <c r="T328" s="51"/>
      <c r="U328" s="63"/>
    </row>
    <row r="329" spans="2:21" ht="20.100000000000001" customHeight="1">
      <c r="B329" s="70">
        <v>2020</v>
      </c>
      <c r="C329" s="56">
        <v>6</v>
      </c>
      <c r="D329" s="56" t="s">
        <v>14</v>
      </c>
      <c r="E329" s="122" t="s">
        <v>2073</v>
      </c>
      <c r="F329" s="124" t="s">
        <v>2064</v>
      </c>
      <c r="G329" s="56" t="s">
        <v>43</v>
      </c>
      <c r="H329" s="56" t="s">
        <v>81</v>
      </c>
      <c r="I329" s="150">
        <v>474542000</v>
      </c>
      <c r="J329" s="150">
        <v>514336000</v>
      </c>
      <c r="K329" s="150">
        <v>339261000</v>
      </c>
      <c r="L329" s="150">
        <f>SUM(I329:K329)</f>
        <v>1328139000</v>
      </c>
      <c r="M329" s="150">
        <v>20000000</v>
      </c>
      <c r="N329" s="150">
        <v>1328139000</v>
      </c>
      <c r="O329" s="152"/>
      <c r="P329" s="51" t="s">
        <v>2065</v>
      </c>
      <c r="Q329" s="56" t="s">
        <v>2074</v>
      </c>
      <c r="R329" s="56" t="s">
        <v>2075</v>
      </c>
      <c r="S329" s="51" t="s">
        <v>25</v>
      </c>
      <c r="T329" s="51"/>
      <c r="U329" s="63"/>
    </row>
    <row r="330" spans="2:21" ht="20.100000000000001" customHeight="1">
      <c r="B330" s="70">
        <v>2020</v>
      </c>
      <c r="C330" s="56">
        <v>6</v>
      </c>
      <c r="D330" s="56" t="s">
        <v>14</v>
      </c>
      <c r="E330" s="122" t="s">
        <v>1496</v>
      </c>
      <c r="F330" s="124" t="s">
        <v>260</v>
      </c>
      <c r="G330" s="56" t="s">
        <v>43</v>
      </c>
      <c r="H330" s="56" t="s">
        <v>80</v>
      </c>
      <c r="I330" s="75">
        <v>683265000</v>
      </c>
      <c r="J330" s="75">
        <v>58079000</v>
      </c>
      <c r="K330" s="36"/>
      <c r="L330" s="36">
        <v>741344000</v>
      </c>
      <c r="M330" s="36">
        <v>200000000</v>
      </c>
      <c r="N330" s="36">
        <v>518940800</v>
      </c>
      <c r="O330" s="110"/>
      <c r="P330" s="51" t="s">
        <v>1486</v>
      </c>
      <c r="Q330" s="56" t="s">
        <v>1492</v>
      </c>
      <c r="R330" s="56" t="s">
        <v>1493</v>
      </c>
      <c r="S330" s="51" t="s">
        <v>25</v>
      </c>
      <c r="T330" s="51"/>
      <c r="U330" s="63"/>
    </row>
    <row r="331" spans="2:21" ht="20.100000000000001" customHeight="1">
      <c r="B331" s="70">
        <v>2020</v>
      </c>
      <c r="C331" s="56">
        <v>6</v>
      </c>
      <c r="D331" s="56" t="s">
        <v>14</v>
      </c>
      <c r="E331" s="122" t="s">
        <v>1984</v>
      </c>
      <c r="F331" s="124" t="s">
        <v>59</v>
      </c>
      <c r="G331" s="56" t="s">
        <v>43</v>
      </c>
      <c r="H331" s="56" t="s">
        <v>81</v>
      </c>
      <c r="I331" s="125">
        <v>323664000</v>
      </c>
      <c r="J331" s="125">
        <v>415261000</v>
      </c>
      <c r="K331" s="130" t="s">
        <v>346</v>
      </c>
      <c r="L331" s="125">
        <v>738925000</v>
      </c>
      <c r="M331" s="125">
        <v>350000000</v>
      </c>
      <c r="N331" s="125">
        <v>350000000</v>
      </c>
      <c r="O331" s="152"/>
      <c r="P331" s="51" t="s">
        <v>1981</v>
      </c>
      <c r="Q331" s="56" t="s">
        <v>1985</v>
      </c>
      <c r="R331" s="56" t="s">
        <v>1986</v>
      </c>
      <c r="S331" s="51" t="s">
        <v>25</v>
      </c>
      <c r="T331" s="51"/>
      <c r="U331" s="63"/>
    </row>
    <row r="332" spans="2:21" ht="20.100000000000001" customHeight="1">
      <c r="B332" s="70">
        <v>2020</v>
      </c>
      <c r="C332" s="56">
        <v>6</v>
      </c>
      <c r="D332" s="56" t="s">
        <v>14</v>
      </c>
      <c r="E332" s="122" t="s">
        <v>1494</v>
      </c>
      <c r="F332" s="124" t="s">
        <v>260</v>
      </c>
      <c r="G332" s="56" t="s">
        <v>44</v>
      </c>
      <c r="H332" s="56" t="s">
        <v>80</v>
      </c>
      <c r="I332" s="75">
        <v>394891000</v>
      </c>
      <c r="J332" s="75">
        <v>296897000</v>
      </c>
      <c r="K332" s="36"/>
      <c r="L332" s="36">
        <v>691788000</v>
      </c>
      <c r="M332" s="36">
        <v>15000000</v>
      </c>
      <c r="N332" s="36">
        <v>484251600</v>
      </c>
      <c r="O332" s="110"/>
      <c r="P332" s="51" t="s">
        <v>1486</v>
      </c>
      <c r="Q332" s="56" t="s">
        <v>1492</v>
      </c>
      <c r="R332" s="56" t="s">
        <v>1493</v>
      </c>
      <c r="S332" s="51" t="s">
        <v>25</v>
      </c>
      <c r="T332" s="51"/>
      <c r="U332" s="63"/>
    </row>
    <row r="333" spans="2:21" ht="20.100000000000001" customHeight="1">
      <c r="B333" s="70">
        <v>2020</v>
      </c>
      <c r="C333" s="56">
        <v>6</v>
      </c>
      <c r="D333" s="56" t="s">
        <v>14</v>
      </c>
      <c r="E333" s="122" t="s">
        <v>2009</v>
      </c>
      <c r="F333" s="124" t="s">
        <v>59</v>
      </c>
      <c r="G333" s="56" t="s">
        <v>261</v>
      </c>
      <c r="H333" s="56" t="s">
        <v>81</v>
      </c>
      <c r="I333" s="125">
        <v>500000000</v>
      </c>
      <c r="J333" s="125">
        <v>150000000</v>
      </c>
      <c r="K333" s="125">
        <v>20000000</v>
      </c>
      <c r="L333" s="125">
        <f>SUM(I333:K333)</f>
        <v>670000000</v>
      </c>
      <c r="M333" s="125">
        <v>400000000</v>
      </c>
      <c r="N333" s="125">
        <v>0</v>
      </c>
      <c r="O333" s="152"/>
      <c r="P333" s="51" t="s">
        <v>2010</v>
      </c>
      <c r="Q333" s="56" t="s">
        <v>2011</v>
      </c>
      <c r="R333" s="56" t="s">
        <v>2012</v>
      </c>
      <c r="S333" s="51" t="s">
        <v>25</v>
      </c>
      <c r="T333" s="51"/>
      <c r="U333" s="63"/>
    </row>
    <row r="334" spans="2:21" ht="20.100000000000001" customHeight="1">
      <c r="B334" s="70">
        <v>2020</v>
      </c>
      <c r="C334" s="56">
        <v>6</v>
      </c>
      <c r="D334" s="56" t="s">
        <v>14</v>
      </c>
      <c r="E334" s="122" t="s">
        <v>1697</v>
      </c>
      <c r="F334" s="124" t="s">
        <v>515</v>
      </c>
      <c r="G334" s="56" t="s">
        <v>18</v>
      </c>
      <c r="H334" s="56" t="s">
        <v>81</v>
      </c>
      <c r="I334" s="36">
        <v>400000000</v>
      </c>
      <c r="J334" s="36">
        <v>100000000</v>
      </c>
      <c r="K334" s="36"/>
      <c r="L334" s="36">
        <v>500000000</v>
      </c>
      <c r="M334" s="36">
        <v>200000000</v>
      </c>
      <c r="N334" s="36">
        <v>400000000</v>
      </c>
      <c r="O334" s="110"/>
      <c r="P334" s="51" t="s">
        <v>1694</v>
      </c>
      <c r="Q334" s="56" t="s">
        <v>1698</v>
      </c>
      <c r="R334" s="56" t="s">
        <v>1699</v>
      </c>
      <c r="S334" s="51" t="s">
        <v>121</v>
      </c>
      <c r="T334" s="51"/>
      <c r="U334" s="63"/>
    </row>
    <row r="335" spans="2:21" ht="20.100000000000001" customHeight="1">
      <c r="B335" s="70">
        <v>2020</v>
      </c>
      <c r="C335" s="56">
        <v>6</v>
      </c>
      <c r="D335" s="56" t="s">
        <v>14</v>
      </c>
      <c r="E335" s="122" t="s">
        <v>1495</v>
      </c>
      <c r="F335" s="124" t="s">
        <v>260</v>
      </c>
      <c r="G335" s="56" t="s">
        <v>45</v>
      </c>
      <c r="H335" s="56" t="s">
        <v>80</v>
      </c>
      <c r="I335" s="75">
        <v>430005000</v>
      </c>
      <c r="J335" s="75"/>
      <c r="K335" s="36"/>
      <c r="L335" s="36">
        <v>430005000</v>
      </c>
      <c r="M335" s="36">
        <v>12000000</v>
      </c>
      <c r="N335" s="36">
        <v>301003500</v>
      </c>
      <c r="O335" s="110"/>
      <c r="P335" s="51" t="s">
        <v>1486</v>
      </c>
      <c r="Q335" s="56" t="s">
        <v>1492</v>
      </c>
      <c r="R335" s="56" t="s">
        <v>1493</v>
      </c>
      <c r="S335" s="51" t="s">
        <v>25</v>
      </c>
      <c r="T335" s="51"/>
      <c r="U335" s="63"/>
    </row>
    <row r="336" spans="2:21" ht="20.100000000000001" customHeight="1">
      <c r="B336" s="70">
        <v>2020</v>
      </c>
      <c r="C336" s="56">
        <v>6</v>
      </c>
      <c r="D336" s="56" t="s">
        <v>14</v>
      </c>
      <c r="E336" s="122" t="s">
        <v>618</v>
      </c>
      <c r="F336" s="124" t="s">
        <v>57</v>
      </c>
      <c r="G336" s="56" t="s">
        <v>18</v>
      </c>
      <c r="H336" s="56" t="s">
        <v>80</v>
      </c>
      <c r="I336" s="36">
        <v>382500000</v>
      </c>
      <c r="J336" s="36"/>
      <c r="K336" s="36"/>
      <c r="L336" s="36">
        <v>382500000</v>
      </c>
      <c r="M336" s="36">
        <v>382500000</v>
      </c>
      <c r="N336" s="36">
        <v>382500000</v>
      </c>
      <c r="O336" s="110"/>
      <c r="P336" s="51" t="s">
        <v>615</v>
      </c>
      <c r="Q336" s="56" t="s">
        <v>619</v>
      </c>
      <c r="R336" s="56" t="s">
        <v>620</v>
      </c>
      <c r="S336" s="51" t="s">
        <v>25</v>
      </c>
      <c r="T336" s="51"/>
      <c r="U336" s="63"/>
    </row>
    <row r="337" spans="2:21" ht="20.100000000000001" customHeight="1">
      <c r="B337" s="70">
        <v>2020</v>
      </c>
      <c r="C337" s="56">
        <v>6</v>
      </c>
      <c r="D337" s="56" t="s">
        <v>14</v>
      </c>
      <c r="E337" s="122" t="s">
        <v>1194</v>
      </c>
      <c r="F337" s="124" t="s">
        <v>58</v>
      </c>
      <c r="G337" s="56" t="s">
        <v>261</v>
      </c>
      <c r="H337" s="56" t="s">
        <v>80</v>
      </c>
      <c r="I337" s="36">
        <v>280000000</v>
      </c>
      <c r="J337" s="36">
        <v>100000000</v>
      </c>
      <c r="K337" s="36">
        <v>0</v>
      </c>
      <c r="L337" s="36">
        <f>I337+J337+K337</f>
        <v>380000000</v>
      </c>
      <c r="M337" s="36">
        <v>280000000</v>
      </c>
      <c r="N337" s="136">
        <v>265999999.99999997</v>
      </c>
      <c r="O337" s="110"/>
      <c r="P337" s="51" t="s">
        <v>1187</v>
      </c>
      <c r="Q337" s="56" t="s">
        <v>1195</v>
      </c>
      <c r="R337" s="56" t="s">
        <v>1196</v>
      </c>
      <c r="S337" s="51" t="s">
        <v>25</v>
      </c>
      <c r="T337" s="51" t="s">
        <v>50</v>
      </c>
      <c r="U337" s="63"/>
    </row>
    <row r="338" spans="2:21" ht="20.100000000000001" customHeight="1">
      <c r="B338" s="70">
        <v>2020</v>
      </c>
      <c r="C338" s="56">
        <v>6</v>
      </c>
      <c r="D338" s="56" t="s">
        <v>14</v>
      </c>
      <c r="E338" s="122" t="s">
        <v>1197</v>
      </c>
      <c r="F338" s="124" t="s">
        <v>58</v>
      </c>
      <c r="G338" s="56" t="s">
        <v>261</v>
      </c>
      <c r="H338" s="56" t="s">
        <v>80</v>
      </c>
      <c r="I338" s="36">
        <v>280000000</v>
      </c>
      <c r="J338" s="36">
        <v>100000000</v>
      </c>
      <c r="K338" s="36">
        <v>0</v>
      </c>
      <c r="L338" s="36">
        <f>I338+J338+K338</f>
        <v>380000000</v>
      </c>
      <c r="M338" s="36">
        <v>280000000</v>
      </c>
      <c r="N338" s="136">
        <v>265999999.99999997</v>
      </c>
      <c r="O338" s="110"/>
      <c r="P338" s="51" t="s">
        <v>1187</v>
      </c>
      <c r="Q338" s="56" t="s">
        <v>1198</v>
      </c>
      <c r="R338" s="56" t="s">
        <v>1199</v>
      </c>
      <c r="S338" s="51" t="s">
        <v>25</v>
      </c>
      <c r="T338" s="51" t="s">
        <v>50</v>
      </c>
      <c r="U338" s="63"/>
    </row>
    <row r="339" spans="2:21" ht="20.100000000000001" customHeight="1">
      <c r="B339" s="70">
        <v>2020</v>
      </c>
      <c r="C339" s="56">
        <v>6</v>
      </c>
      <c r="D339" s="56" t="s">
        <v>14</v>
      </c>
      <c r="E339" s="122" t="s">
        <v>1200</v>
      </c>
      <c r="F339" s="124" t="s">
        <v>58</v>
      </c>
      <c r="G339" s="56" t="s">
        <v>261</v>
      </c>
      <c r="H339" s="56" t="s">
        <v>80</v>
      </c>
      <c r="I339" s="36">
        <v>280000000</v>
      </c>
      <c r="J339" s="36">
        <v>100000000</v>
      </c>
      <c r="K339" s="36">
        <v>0</v>
      </c>
      <c r="L339" s="36">
        <f>I339+J339+K339</f>
        <v>380000000</v>
      </c>
      <c r="M339" s="36">
        <v>280000000</v>
      </c>
      <c r="N339" s="136">
        <v>265999999.99999997</v>
      </c>
      <c r="O339" s="110"/>
      <c r="P339" s="51" t="s">
        <v>1187</v>
      </c>
      <c r="Q339" s="56" t="s">
        <v>1201</v>
      </c>
      <c r="R339" s="56" t="s">
        <v>1202</v>
      </c>
      <c r="S339" s="51" t="s">
        <v>25</v>
      </c>
      <c r="T339" s="51" t="s">
        <v>50</v>
      </c>
      <c r="U339" s="63"/>
    </row>
    <row r="340" spans="2:21" ht="20.100000000000001" customHeight="1">
      <c r="B340" s="70">
        <v>2020</v>
      </c>
      <c r="C340" s="56">
        <v>6</v>
      </c>
      <c r="D340" s="56" t="s">
        <v>14</v>
      </c>
      <c r="E340" s="122" t="s">
        <v>2018</v>
      </c>
      <c r="F340" s="124" t="s">
        <v>59</v>
      </c>
      <c r="G340" s="56" t="s">
        <v>17</v>
      </c>
      <c r="H340" s="56" t="s">
        <v>81</v>
      </c>
      <c r="I340" s="125">
        <v>240000000</v>
      </c>
      <c r="J340" s="125">
        <v>98038000</v>
      </c>
      <c r="K340" s="130" t="s">
        <v>346</v>
      </c>
      <c r="L340" s="125">
        <v>338038000</v>
      </c>
      <c r="M340" s="125">
        <v>150000000</v>
      </c>
      <c r="N340" s="125">
        <v>0</v>
      </c>
      <c r="O340" s="152"/>
      <c r="P340" s="51" t="s">
        <v>2019</v>
      </c>
      <c r="Q340" s="56" t="s">
        <v>2020</v>
      </c>
      <c r="R340" s="56" t="s">
        <v>2021</v>
      </c>
      <c r="S340" s="51" t="s">
        <v>25</v>
      </c>
      <c r="T340" s="51"/>
      <c r="U340" s="63"/>
    </row>
    <row r="341" spans="2:21" ht="20.100000000000001" customHeight="1">
      <c r="B341" s="70">
        <v>2020</v>
      </c>
      <c r="C341" s="56">
        <v>6</v>
      </c>
      <c r="D341" s="56" t="s">
        <v>14</v>
      </c>
      <c r="E341" s="173" t="s">
        <v>1020</v>
      </c>
      <c r="F341" s="124" t="s">
        <v>945</v>
      </c>
      <c r="G341" s="56" t="s">
        <v>525</v>
      </c>
      <c r="H341" s="56" t="s">
        <v>80</v>
      </c>
      <c r="I341" s="125">
        <v>200000000</v>
      </c>
      <c r="J341" s="125">
        <v>100000000</v>
      </c>
      <c r="K341" s="125"/>
      <c r="L341" s="125">
        <f>SUM(I341:K341)</f>
        <v>300000000</v>
      </c>
      <c r="M341" s="125">
        <v>300000000</v>
      </c>
      <c r="N341" s="125">
        <f>I341</f>
        <v>200000000</v>
      </c>
      <c r="O341" s="152"/>
      <c r="P341" s="51" t="s">
        <v>1021</v>
      </c>
      <c r="Q341" s="56" t="s">
        <v>1022</v>
      </c>
      <c r="R341" s="56" t="s">
        <v>1023</v>
      </c>
      <c r="S341" s="51" t="s">
        <v>25</v>
      </c>
      <c r="T341" s="51"/>
      <c r="U341" s="63"/>
    </row>
    <row r="342" spans="2:21" ht="20.100000000000001" customHeight="1">
      <c r="B342" s="70">
        <v>2020</v>
      </c>
      <c r="C342" s="56">
        <v>6</v>
      </c>
      <c r="D342" s="56" t="s">
        <v>14</v>
      </c>
      <c r="E342" s="122" t="s">
        <v>1969</v>
      </c>
      <c r="F342" s="124" t="s">
        <v>59</v>
      </c>
      <c r="G342" s="56" t="s">
        <v>17</v>
      </c>
      <c r="H342" s="56" t="s">
        <v>81</v>
      </c>
      <c r="I342" s="125">
        <v>250000000</v>
      </c>
      <c r="J342" s="130" t="s">
        <v>346</v>
      </c>
      <c r="K342" s="130" t="s">
        <v>346</v>
      </c>
      <c r="L342" s="125">
        <f>SUM(I342:K342)</f>
        <v>250000000</v>
      </c>
      <c r="M342" s="125">
        <v>250000000</v>
      </c>
      <c r="N342" s="125">
        <v>0</v>
      </c>
      <c r="O342" s="152"/>
      <c r="P342" s="51" t="s">
        <v>1959</v>
      </c>
      <c r="Q342" s="56" t="s">
        <v>1964</v>
      </c>
      <c r="R342" s="56" t="s">
        <v>1965</v>
      </c>
      <c r="S342" s="51" t="s">
        <v>25</v>
      </c>
      <c r="T342" s="51"/>
      <c r="U342" s="63"/>
    </row>
    <row r="343" spans="2:21" ht="20.100000000000001" customHeight="1">
      <c r="B343" s="70">
        <v>2020</v>
      </c>
      <c r="C343" s="56">
        <v>6</v>
      </c>
      <c r="D343" s="56" t="s">
        <v>14</v>
      </c>
      <c r="E343" s="122" t="s">
        <v>1497</v>
      </c>
      <c r="F343" s="124" t="s">
        <v>260</v>
      </c>
      <c r="G343" s="56" t="s">
        <v>44</v>
      </c>
      <c r="H343" s="56" t="s">
        <v>80</v>
      </c>
      <c r="I343" s="75">
        <v>218009000</v>
      </c>
      <c r="J343" s="75"/>
      <c r="K343" s="36"/>
      <c r="L343" s="36">
        <v>218009000</v>
      </c>
      <c r="M343" s="36">
        <v>50000000</v>
      </c>
      <c r="N343" s="36">
        <v>152606300</v>
      </c>
      <c r="O343" s="110"/>
      <c r="P343" s="51" t="s">
        <v>1486</v>
      </c>
      <c r="Q343" s="56" t="s">
        <v>1492</v>
      </c>
      <c r="R343" s="56" t="s">
        <v>1493</v>
      </c>
      <c r="S343" s="51" t="s">
        <v>25</v>
      </c>
      <c r="T343" s="51"/>
      <c r="U343" s="63"/>
    </row>
    <row r="344" spans="2:21" ht="20.100000000000001" customHeight="1">
      <c r="B344" s="113">
        <v>2020</v>
      </c>
      <c r="C344" s="82">
        <v>6</v>
      </c>
      <c r="D344" s="82" t="s">
        <v>14</v>
      </c>
      <c r="E344" s="171" t="s">
        <v>666</v>
      </c>
      <c r="F344" s="178" t="s">
        <v>57</v>
      </c>
      <c r="G344" s="82" t="s">
        <v>18</v>
      </c>
      <c r="H344" s="82" t="s">
        <v>80</v>
      </c>
      <c r="I344" s="115">
        <v>201961000</v>
      </c>
      <c r="J344" s="115">
        <v>11948000</v>
      </c>
      <c r="K344" s="115"/>
      <c r="L344" s="115">
        <v>213909000</v>
      </c>
      <c r="M344" s="115">
        <v>150000000</v>
      </c>
      <c r="N344" s="115"/>
      <c r="O344" s="116"/>
      <c r="P344" s="81" t="s">
        <v>655</v>
      </c>
      <c r="Q344" s="82" t="s">
        <v>663</v>
      </c>
      <c r="R344" s="82" t="s">
        <v>664</v>
      </c>
      <c r="S344" s="81" t="s">
        <v>25</v>
      </c>
      <c r="T344" s="81"/>
      <c r="U344" s="180"/>
    </row>
    <row r="345" spans="2:21" ht="20.100000000000001" customHeight="1">
      <c r="B345" s="70">
        <v>2020</v>
      </c>
      <c r="C345" s="56">
        <v>6</v>
      </c>
      <c r="D345" s="56" t="s">
        <v>14</v>
      </c>
      <c r="E345" s="122" t="s">
        <v>1968</v>
      </c>
      <c r="F345" s="124" t="s">
        <v>59</v>
      </c>
      <c r="G345" s="56" t="s">
        <v>17</v>
      </c>
      <c r="H345" s="56" t="s">
        <v>81</v>
      </c>
      <c r="I345" s="125">
        <v>200000000</v>
      </c>
      <c r="J345" s="130" t="s">
        <v>346</v>
      </c>
      <c r="K345" s="130" t="s">
        <v>346</v>
      </c>
      <c r="L345" s="125">
        <f>SUM(I345:K345)</f>
        <v>200000000</v>
      </c>
      <c r="M345" s="125">
        <v>200000000</v>
      </c>
      <c r="N345" s="125">
        <v>0</v>
      </c>
      <c r="O345" s="152"/>
      <c r="P345" s="51" t="s">
        <v>1959</v>
      </c>
      <c r="Q345" s="56" t="s">
        <v>1964</v>
      </c>
      <c r="R345" s="56" t="s">
        <v>1965</v>
      </c>
      <c r="S345" s="51" t="s">
        <v>25</v>
      </c>
      <c r="T345" s="51"/>
      <c r="U345" s="63"/>
    </row>
    <row r="346" spans="2:21" ht="20.100000000000001" customHeight="1">
      <c r="B346" s="70">
        <v>2020</v>
      </c>
      <c r="C346" s="56">
        <v>6</v>
      </c>
      <c r="D346" s="56" t="s">
        <v>14</v>
      </c>
      <c r="E346" s="122" t="s">
        <v>2568</v>
      </c>
      <c r="F346" s="182" t="s">
        <v>2446</v>
      </c>
      <c r="G346" s="56" t="s">
        <v>310</v>
      </c>
      <c r="H346" s="56" t="s">
        <v>81</v>
      </c>
      <c r="I346" s="150">
        <v>183773000</v>
      </c>
      <c r="J346" s="150">
        <v>0</v>
      </c>
      <c r="K346" s="150">
        <v>0</v>
      </c>
      <c r="L346" s="150">
        <f>I346+J346+K346</f>
        <v>183773000</v>
      </c>
      <c r="M346" s="150">
        <v>183773000</v>
      </c>
      <c r="N346" s="150">
        <v>110263800</v>
      </c>
      <c r="O346" s="152"/>
      <c r="P346" s="51" t="s">
        <v>2527</v>
      </c>
      <c r="Q346" s="56" t="s">
        <v>2560</v>
      </c>
      <c r="R346" s="56" t="s">
        <v>2561</v>
      </c>
      <c r="S346" s="51" t="s">
        <v>25</v>
      </c>
      <c r="T346" s="51"/>
      <c r="U346" s="63"/>
    </row>
    <row r="347" spans="2:21" ht="20.100000000000001" customHeight="1">
      <c r="B347" s="70">
        <v>2020</v>
      </c>
      <c r="C347" s="56">
        <v>6</v>
      </c>
      <c r="D347" s="56" t="s">
        <v>14</v>
      </c>
      <c r="E347" s="122" t="s">
        <v>2569</v>
      </c>
      <c r="F347" s="182" t="s">
        <v>2446</v>
      </c>
      <c r="G347" s="56" t="s">
        <v>310</v>
      </c>
      <c r="H347" s="56" t="s">
        <v>81</v>
      </c>
      <c r="I347" s="150">
        <v>183773000</v>
      </c>
      <c r="J347" s="150">
        <v>0</v>
      </c>
      <c r="K347" s="150">
        <v>0</v>
      </c>
      <c r="L347" s="150">
        <v>183773000</v>
      </c>
      <c r="M347" s="150">
        <v>183773000</v>
      </c>
      <c r="N347" s="150">
        <v>110263800</v>
      </c>
      <c r="O347" s="152"/>
      <c r="P347" s="51" t="s">
        <v>2527</v>
      </c>
      <c r="Q347" s="56" t="s">
        <v>2560</v>
      </c>
      <c r="R347" s="56" t="s">
        <v>2561</v>
      </c>
      <c r="S347" s="51" t="s">
        <v>25</v>
      </c>
      <c r="T347" s="51"/>
      <c r="U347" s="63"/>
    </row>
    <row r="348" spans="2:21" ht="20.100000000000001" customHeight="1">
      <c r="B348" s="70">
        <v>2020</v>
      </c>
      <c r="C348" s="56">
        <v>6</v>
      </c>
      <c r="D348" s="56" t="s">
        <v>14</v>
      </c>
      <c r="E348" s="122" t="s">
        <v>1337</v>
      </c>
      <c r="F348" s="124" t="s">
        <v>58</v>
      </c>
      <c r="G348" s="56" t="s">
        <v>43</v>
      </c>
      <c r="H348" s="56" t="s">
        <v>80</v>
      </c>
      <c r="I348" s="137">
        <v>150000000</v>
      </c>
      <c r="J348" s="137"/>
      <c r="K348" s="137"/>
      <c r="L348" s="137">
        <v>150000000</v>
      </c>
      <c r="M348" s="137">
        <v>800000000</v>
      </c>
      <c r="N348" s="137">
        <v>105000000</v>
      </c>
      <c r="O348" s="110"/>
      <c r="P348" s="51" t="s">
        <v>1319</v>
      </c>
      <c r="Q348" s="56" t="s">
        <v>1324</v>
      </c>
      <c r="R348" s="56" t="s">
        <v>1325</v>
      </c>
      <c r="S348" s="51" t="s">
        <v>25</v>
      </c>
      <c r="T348" s="51" t="s">
        <v>50</v>
      </c>
      <c r="U348" s="63"/>
    </row>
    <row r="349" spans="2:21" ht="20.100000000000001" customHeight="1">
      <c r="B349" s="70">
        <v>2020</v>
      </c>
      <c r="C349" s="56">
        <v>6</v>
      </c>
      <c r="D349" s="56" t="s">
        <v>14</v>
      </c>
      <c r="E349" s="122" t="s">
        <v>1967</v>
      </c>
      <c r="F349" s="124" t="s">
        <v>59</v>
      </c>
      <c r="G349" s="56" t="s">
        <v>17</v>
      </c>
      <c r="H349" s="56" t="s">
        <v>81</v>
      </c>
      <c r="I349" s="125">
        <v>150000000</v>
      </c>
      <c r="J349" s="130" t="s">
        <v>346</v>
      </c>
      <c r="K349" s="130" t="s">
        <v>346</v>
      </c>
      <c r="L349" s="125">
        <f>SUM(I349:K349)</f>
        <v>150000000</v>
      </c>
      <c r="M349" s="125">
        <v>150000000</v>
      </c>
      <c r="N349" s="125">
        <v>0</v>
      </c>
      <c r="O349" s="152"/>
      <c r="P349" s="51" t="s">
        <v>1959</v>
      </c>
      <c r="Q349" s="56" t="s">
        <v>1964</v>
      </c>
      <c r="R349" s="56" t="s">
        <v>1965</v>
      </c>
      <c r="S349" s="51" t="s">
        <v>25</v>
      </c>
      <c r="T349" s="51"/>
      <c r="U349" s="63"/>
    </row>
    <row r="350" spans="2:21" ht="20.100000000000001" customHeight="1">
      <c r="B350" s="70">
        <v>2020</v>
      </c>
      <c r="C350" s="56">
        <v>6</v>
      </c>
      <c r="D350" s="56" t="s">
        <v>14</v>
      </c>
      <c r="E350" s="122" t="s">
        <v>1972</v>
      </c>
      <c r="F350" s="124" t="s">
        <v>59</v>
      </c>
      <c r="G350" s="56" t="s">
        <v>17</v>
      </c>
      <c r="H350" s="56" t="s">
        <v>81</v>
      </c>
      <c r="I350" s="125">
        <v>150000000</v>
      </c>
      <c r="J350" s="130" t="s">
        <v>346</v>
      </c>
      <c r="K350" s="130" t="s">
        <v>346</v>
      </c>
      <c r="L350" s="125">
        <f>SUM(I350:K350)</f>
        <v>150000000</v>
      </c>
      <c r="M350" s="125">
        <v>150000000</v>
      </c>
      <c r="N350" s="125">
        <v>0</v>
      </c>
      <c r="O350" s="152"/>
      <c r="P350" s="51" t="s">
        <v>1959</v>
      </c>
      <c r="Q350" s="56" t="s">
        <v>1964</v>
      </c>
      <c r="R350" s="56" t="s">
        <v>1965</v>
      </c>
      <c r="S350" s="51" t="s">
        <v>25</v>
      </c>
      <c r="T350" s="51"/>
      <c r="U350" s="63"/>
    </row>
    <row r="351" spans="2:21" ht="20.100000000000001" customHeight="1">
      <c r="B351" s="70">
        <v>2020</v>
      </c>
      <c r="C351" s="56">
        <v>6</v>
      </c>
      <c r="D351" s="56" t="s">
        <v>14</v>
      </c>
      <c r="E351" s="122" t="s">
        <v>1338</v>
      </c>
      <c r="F351" s="124" t="s">
        <v>58</v>
      </c>
      <c r="G351" s="56" t="s">
        <v>44</v>
      </c>
      <c r="H351" s="56" t="s">
        <v>80</v>
      </c>
      <c r="I351" s="137">
        <v>100000000</v>
      </c>
      <c r="J351" s="137">
        <v>20000000</v>
      </c>
      <c r="K351" s="137"/>
      <c r="L351" s="137">
        <v>120000000</v>
      </c>
      <c r="M351" s="137">
        <v>60000000</v>
      </c>
      <c r="N351" s="137">
        <v>84000000</v>
      </c>
      <c r="O351" s="110"/>
      <c r="P351" s="51" t="s">
        <v>1319</v>
      </c>
      <c r="Q351" s="56" t="s">
        <v>1324</v>
      </c>
      <c r="R351" s="56" t="s">
        <v>1325</v>
      </c>
      <c r="S351" s="51" t="s">
        <v>25</v>
      </c>
      <c r="T351" s="51" t="s">
        <v>50</v>
      </c>
      <c r="U351" s="63"/>
    </row>
    <row r="352" spans="2:21" ht="17.25" customHeight="1">
      <c r="B352" s="70">
        <v>2020</v>
      </c>
      <c r="C352" s="56">
        <v>6</v>
      </c>
      <c r="D352" s="56" t="s">
        <v>14</v>
      </c>
      <c r="E352" s="122" t="s">
        <v>1963</v>
      </c>
      <c r="F352" s="124" t="s">
        <v>59</v>
      </c>
      <c r="G352" s="56" t="s">
        <v>17</v>
      </c>
      <c r="H352" s="56" t="s">
        <v>81</v>
      </c>
      <c r="I352" s="125">
        <v>100000000</v>
      </c>
      <c r="J352" s="130" t="s">
        <v>346</v>
      </c>
      <c r="K352" s="130" t="s">
        <v>346</v>
      </c>
      <c r="L352" s="125">
        <f>SUM(I352:K352)</f>
        <v>100000000</v>
      </c>
      <c r="M352" s="125">
        <v>100000000</v>
      </c>
      <c r="N352" s="125">
        <v>0</v>
      </c>
      <c r="O352" s="152"/>
      <c r="P352" s="51" t="s">
        <v>1959</v>
      </c>
      <c r="Q352" s="56" t="s">
        <v>1964</v>
      </c>
      <c r="R352" s="56" t="s">
        <v>1965</v>
      </c>
      <c r="S352" s="51" t="s">
        <v>25</v>
      </c>
      <c r="T352" s="51"/>
      <c r="U352" s="63"/>
    </row>
    <row r="353" spans="2:21" ht="17.25" customHeight="1">
      <c r="B353" s="70">
        <v>2020</v>
      </c>
      <c r="C353" s="56">
        <v>6</v>
      </c>
      <c r="D353" s="56" t="s">
        <v>14</v>
      </c>
      <c r="E353" s="122" t="s">
        <v>2567</v>
      </c>
      <c r="F353" s="182" t="s">
        <v>2446</v>
      </c>
      <c r="G353" s="56" t="s">
        <v>310</v>
      </c>
      <c r="H353" s="56" t="s">
        <v>81</v>
      </c>
      <c r="I353" s="150">
        <v>91886000</v>
      </c>
      <c r="J353" s="150">
        <v>0</v>
      </c>
      <c r="K353" s="150">
        <v>0</v>
      </c>
      <c r="L353" s="150">
        <f>I353+J353+K353</f>
        <v>91886000</v>
      </c>
      <c r="M353" s="150">
        <v>91886000</v>
      </c>
      <c r="N353" s="150">
        <v>55131600</v>
      </c>
      <c r="O353" s="152"/>
      <c r="P353" s="51" t="s">
        <v>2527</v>
      </c>
      <c r="Q353" s="56" t="s">
        <v>2560</v>
      </c>
      <c r="R353" s="56" t="s">
        <v>2561</v>
      </c>
      <c r="S353" s="51" t="s">
        <v>25</v>
      </c>
      <c r="T353" s="51"/>
      <c r="U353" s="63"/>
    </row>
    <row r="354" spans="2:21" ht="17.25" customHeight="1">
      <c r="B354" s="70">
        <v>2020</v>
      </c>
      <c r="C354" s="56">
        <v>6</v>
      </c>
      <c r="D354" s="56" t="s">
        <v>14</v>
      </c>
      <c r="E354" s="122" t="s">
        <v>2022</v>
      </c>
      <c r="F354" s="124" t="s">
        <v>59</v>
      </c>
      <c r="G354" s="56" t="s">
        <v>43</v>
      </c>
      <c r="H354" s="56" t="s">
        <v>81</v>
      </c>
      <c r="I354" s="125">
        <v>67352000</v>
      </c>
      <c r="J354" s="125">
        <v>0</v>
      </c>
      <c r="K354" s="130" t="s">
        <v>346</v>
      </c>
      <c r="L354" s="125">
        <v>67352000</v>
      </c>
      <c r="M354" s="125">
        <v>40000000</v>
      </c>
      <c r="N354" s="125">
        <v>0</v>
      </c>
      <c r="O354" s="152"/>
      <c r="P354" s="51" t="s">
        <v>2019</v>
      </c>
      <c r="Q354" s="56" t="s">
        <v>2023</v>
      </c>
      <c r="R354" s="56" t="s">
        <v>2024</v>
      </c>
      <c r="S354" s="51" t="s">
        <v>25</v>
      </c>
      <c r="T354" s="51"/>
      <c r="U354" s="63"/>
    </row>
    <row r="355" spans="2:21" ht="17.25" customHeight="1">
      <c r="B355" s="113">
        <v>2020</v>
      </c>
      <c r="C355" s="82">
        <v>6</v>
      </c>
      <c r="D355" s="82" t="s">
        <v>14</v>
      </c>
      <c r="E355" s="171" t="s">
        <v>665</v>
      </c>
      <c r="F355" s="178" t="s">
        <v>57</v>
      </c>
      <c r="G355" s="82" t="s">
        <v>45</v>
      </c>
      <c r="H355" s="82" t="s">
        <v>80</v>
      </c>
      <c r="I355" s="115">
        <v>57846000</v>
      </c>
      <c r="J355" s="115"/>
      <c r="K355" s="115"/>
      <c r="L355" s="115">
        <v>57846000</v>
      </c>
      <c r="M355" s="115">
        <v>20000000</v>
      </c>
      <c r="N355" s="115"/>
      <c r="O355" s="116"/>
      <c r="P355" s="81" t="s">
        <v>655</v>
      </c>
      <c r="Q355" s="82" t="s">
        <v>663</v>
      </c>
      <c r="R355" s="82" t="s">
        <v>664</v>
      </c>
      <c r="S355" s="81" t="s">
        <v>25</v>
      </c>
      <c r="T355" s="81"/>
      <c r="U355" s="180"/>
    </row>
    <row r="356" spans="2:21" ht="17.25" customHeight="1">
      <c r="B356" s="70">
        <v>2020</v>
      </c>
      <c r="C356" s="56">
        <v>6</v>
      </c>
      <c r="D356" s="56" t="s">
        <v>14</v>
      </c>
      <c r="E356" s="122" t="s">
        <v>1966</v>
      </c>
      <c r="F356" s="124" t="s">
        <v>59</v>
      </c>
      <c r="G356" s="56" t="s">
        <v>17</v>
      </c>
      <c r="H356" s="56" t="s">
        <v>81</v>
      </c>
      <c r="I356" s="125">
        <v>50000000</v>
      </c>
      <c r="J356" s="130" t="s">
        <v>346</v>
      </c>
      <c r="K356" s="130" t="s">
        <v>346</v>
      </c>
      <c r="L356" s="125">
        <f>SUM(I356:K356)</f>
        <v>50000000</v>
      </c>
      <c r="M356" s="125">
        <v>50000000</v>
      </c>
      <c r="N356" s="125">
        <v>0</v>
      </c>
      <c r="O356" s="152"/>
      <c r="P356" s="51" t="s">
        <v>1959</v>
      </c>
      <c r="Q356" s="56" t="s">
        <v>1964</v>
      </c>
      <c r="R356" s="56" t="s">
        <v>1965</v>
      </c>
      <c r="S356" s="51" t="s">
        <v>25</v>
      </c>
      <c r="T356" s="51"/>
      <c r="U356" s="63"/>
    </row>
    <row r="357" spans="2:21" ht="17.25" customHeight="1">
      <c r="B357" s="70">
        <v>2020</v>
      </c>
      <c r="C357" s="56">
        <v>6</v>
      </c>
      <c r="D357" s="56" t="s">
        <v>14</v>
      </c>
      <c r="E357" s="122" t="s">
        <v>2006</v>
      </c>
      <c r="F357" s="124" t="s">
        <v>59</v>
      </c>
      <c r="G357" s="56" t="s">
        <v>626</v>
      </c>
      <c r="H357" s="56" t="s">
        <v>80</v>
      </c>
      <c r="I357" s="125">
        <v>40000000</v>
      </c>
      <c r="J357" s="130" t="s">
        <v>346</v>
      </c>
      <c r="K357" s="130" t="s">
        <v>346</v>
      </c>
      <c r="L357" s="125">
        <v>40000000</v>
      </c>
      <c r="M357" s="125">
        <v>40000000</v>
      </c>
      <c r="N357" s="125">
        <v>40000000</v>
      </c>
      <c r="O357" s="152"/>
      <c r="P357" s="51" t="s">
        <v>1991</v>
      </c>
      <c r="Q357" s="56" t="s">
        <v>2007</v>
      </c>
      <c r="R357" s="56" t="s">
        <v>2008</v>
      </c>
      <c r="S357" s="51" t="s">
        <v>25</v>
      </c>
      <c r="T357" s="51"/>
      <c r="U357" s="63"/>
    </row>
    <row r="358" spans="2:21" ht="17.25" customHeight="1">
      <c r="B358" s="70">
        <v>2020</v>
      </c>
      <c r="C358" s="56">
        <v>6</v>
      </c>
      <c r="D358" s="56" t="s">
        <v>14</v>
      </c>
      <c r="E358" s="122" t="s">
        <v>1970</v>
      </c>
      <c r="F358" s="124" t="s">
        <v>59</v>
      </c>
      <c r="G358" s="56" t="s">
        <v>17</v>
      </c>
      <c r="H358" s="56" t="s">
        <v>81</v>
      </c>
      <c r="I358" s="125">
        <v>30000000</v>
      </c>
      <c r="J358" s="130" t="s">
        <v>346</v>
      </c>
      <c r="K358" s="130" t="s">
        <v>346</v>
      </c>
      <c r="L358" s="125">
        <f>SUM(I358:K358)</f>
        <v>30000000</v>
      </c>
      <c r="M358" s="125">
        <v>30000000</v>
      </c>
      <c r="N358" s="125">
        <v>0</v>
      </c>
      <c r="O358" s="152"/>
      <c r="P358" s="51" t="s">
        <v>1959</v>
      </c>
      <c r="Q358" s="56" t="s">
        <v>1964</v>
      </c>
      <c r="R358" s="56" t="s">
        <v>1965</v>
      </c>
      <c r="S358" s="51" t="s">
        <v>25</v>
      </c>
      <c r="T358" s="51"/>
      <c r="U358" s="63"/>
    </row>
    <row r="359" spans="2:21" ht="17.25" customHeight="1">
      <c r="B359" s="70">
        <v>2020</v>
      </c>
      <c r="C359" s="56">
        <v>6</v>
      </c>
      <c r="D359" s="56" t="s">
        <v>14</v>
      </c>
      <c r="E359" s="122" t="s">
        <v>1971</v>
      </c>
      <c r="F359" s="124" t="s">
        <v>59</v>
      </c>
      <c r="G359" s="56" t="s">
        <v>17</v>
      </c>
      <c r="H359" s="56" t="s">
        <v>81</v>
      </c>
      <c r="I359" s="125">
        <v>29000000</v>
      </c>
      <c r="J359" s="130" t="s">
        <v>346</v>
      </c>
      <c r="K359" s="130" t="s">
        <v>346</v>
      </c>
      <c r="L359" s="125">
        <f>SUM(I359:K359)</f>
        <v>29000000</v>
      </c>
      <c r="M359" s="125">
        <v>29000000</v>
      </c>
      <c r="N359" s="125">
        <v>0</v>
      </c>
      <c r="O359" s="152"/>
      <c r="P359" s="51" t="s">
        <v>1959</v>
      </c>
      <c r="Q359" s="56" t="s">
        <v>1964</v>
      </c>
      <c r="R359" s="56" t="s">
        <v>1965</v>
      </c>
      <c r="S359" s="51" t="s">
        <v>25</v>
      </c>
      <c r="T359" s="51"/>
      <c r="U359" s="63"/>
    </row>
    <row r="360" spans="2:21" ht="17.25" customHeight="1">
      <c r="B360" s="113">
        <v>2020</v>
      </c>
      <c r="C360" s="82">
        <v>6</v>
      </c>
      <c r="D360" s="82" t="s">
        <v>14</v>
      </c>
      <c r="E360" s="171" t="s">
        <v>667</v>
      </c>
      <c r="F360" s="178" t="s">
        <v>57</v>
      </c>
      <c r="G360" s="82" t="s">
        <v>43</v>
      </c>
      <c r="H360" s="82" t="s">
        <v>80</v>
      </c>
      <c r="I360" s="115">
        <v>25410000</v>
      </c>
      <c r="J360" s="115">
        <v>0</v>
      </c>
      <c r="K360" s="115"/>
      <c r="L360" s="115">
        <v>25410000</v>
      </c>
      <c r="M360" s="115">
        <v>15410000</v>
      </c>
      <c r="N360" s="115"/>
      <c r="O360" s="116"/>
      <c r="P360" s="81" t="s">
        <v>655</v>
      </c>
      <c r="Q360" s="82" t="s">
        <v>663</v>
      </c>
      <c r="R360" s="82" t="s">
        <v>664</v>
      </c>
      <c r="S360" s="81" t="s">
        <v>25</v>
      </c>
      <c r="T360" s="81"/>
      <c r="U360" s="180"/>
    </row>
    <row r="361" spans="2:21" ht="17.25" customHeight="1">
      <c r="B361" s="70">
        <v>2020</v>
      </c>
      <c r="C361" s="56">
        <v>6</v>
      </c>
      <c r="D361" s="56" t="s">
        <v>14</v>
      </c>
      <c r="E361" s="122" t="s">
        <v>1339</v>
      </c>
      <c r="F361" s="124" t="s">
        <v>58</v>
      </c>
      <c r="G361" s="56" t="s">
        <v>45</v>
      </c>
      <c r="H361" s="56" t="s">
        <v>80</v>
      </c>
      <c r="I361" s="137">
        <v>20000000</v>
      </c>
      <c r="J361" s="137"/>
      <c r="K361" s="137"/>
      <c r="L361" s="137">
        <v>20000000</v>
      </c>
      <c r="M361" s="137">
        <v>9000000</v>
      </c>
      <c r="N361" s="137">
        <v>14000000</v>
      </c>
      <c r="O361" s="110"/>
      <c r="P361" s="51" t="s">
        <v>1319</v>
      </c>
      <c r="Q361" s="56" t="s">
        <v>1324</v>
      </c>
      <c r="R361" s="56" t="s">
        <v>1325</v>
      </c>
      <c r="S361" s="51" t="s">
        <v>25</v>
      </c>
      <c r="T361" s="51" t="s">
        <v>50</v>
      </c>
      <c r="U361" s="63"/>
    </row>
    <row r="362" spans="2:21" ht="17.25" customHeight="1" thickBot="1">
      <c r="B362" s="211">
        <v>2020</v>
      </c>
      <c r="C362" s="212">
        <v>6</v>
      </c>
      <c r="D362" s="212" t="s">
        <v>14</v>
      </c>
      <c r="E362" s="213" t="s">
        <v>314</v>
      </c>
      <c r="F362" s="214" t="s">
        <v>260</v>
      </c>
      <c r="G362" s="212" t="s">
        <v>310</v>
      </c>
      <c r="H362" s="212" t="s">
        <v>95</v>
      </c>
      <c r="I362" s="215">
        <v>12000000</v>
      </c>
      <c r="J362" s="215"/>
      <c r="K362" s="215"/>
      <c r="L362" s="215">
        <v>12000000</v>
      </c>
      <c r="M362" s="215"/>
      <c r="N362" s="215"/>
      <c r="O362" s="216"/>
      <c r="P362" s="149" t="s">
        <v>291</v>
      </c>
      <c r="Q362" s="212" t="s">
        <v>315</v>
      </c>
      <c r="R362" s="212" t="s">
        <v>316</v>
      </c>
      <c r="S362" s="149" t="s">
        <v>25</v>
      </c>
      <c r="T362" s="149"/>
      <c r="U362" s="217"/>
    </row>
  </sheetData>
  <autoFilter ref="B2:U362" xr:uid="{D2B57887-4606-4706-9FF8-505884D927A7}">
    <sortState xmlns:xlrd2="http://schemas.microsoft.com/office/spreadsheetml/2017/richdata2" ref="B3:U362">
      <sortCondition ref="C2:C362"/>
    </sortState>
  </autoFilter>
  <phoneticPr fontId="2" type="noConversion"/>
  <dataValidations count="6">
    <dataValidation type="list" allowBlank="1" showInputMessage="1" showErrorMessage="1" sqref="D3:D7 D231:D345 D347:D351 D353:D362 D37:D217 D18:D26" xr:uid="{00000000-0002-0000-0000-000000000000}">
      <formula1>"자체조달,중앙조달"</formula1>
    </dataValidation>
    <dataValidation type="list" showInputMessage="1" showErrorMessage="1" sqref="F3:F7 F231:F303 F305:F345 F347:F351 F353:F362 F37:F217 F18:F26" xr:uid="{00000000-0002-0000-0000-000001000000}">
      <formula1>"서울특별시,부산광역시,대구광역시,인천광역시,광주광역시,대전광역시,울산광역시,세종특별자치시,경기도,강원도,충청북도,충청남도,전라북도,전라남도,경상북도,경상남도,제주특별자치도,국외소재"</formula1>
    </dataValidation>
    <dataValidation type="list" allowBlank="1" showInputMessage="1" showErrorMessage="1" sqref="H26 H331" xr:uid="{06E2B7A9-791A-44AA-9F9F-C376D18B7469}">
      <formula1>"대안,턴키,일반,PQ,수의,실적"</formula1>
    </dataValidation>
    <dataValidation type="list" allowBlank="1" showInputMessage="1" showErrorMessage="1" sqref="G3:G7 G231:G303 G305:G345 G347:G351 G353:G362 G37:G217 G18:G26" xr:uid="{00000000-0002-0000-0000-000003000000}">
      <formula1>"토건,토목,건축,전문,전기,통신,소방,기타"</formula1>
    </dataValidation>
    <dataValidation type="list" allowBlank="1" showInputMessage="1" showErrorMessage="1" sqref="S3:S7 S231:S330 S332:S345 S347:S362 S86:S217 S37:S81 S18:S25" xr:uid="{00000000-0002-0000-0000-000004000000}">
      <formula1>"비협정,협정"</formula1>
    </dataValidation>
    <dataValidation type="list" allowBlank="1" showInputMessage="1" showErrorMessage="1" sqref="H3:H7 H231:H303 H305:H330 H332:H345 H347:H351 H353:H362 H37:H217 H18:H25" xr:uid="{00000000-0002-0000-0000-000005000000}">
      <formula1>"일반경쟁,제한경쟁,지명경쟁,수의계약,턴키,기술제안,대안"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25"/>
  <sheetViews>
    <sheetView zoomScale="85" zoomScaleNormal="85" workbookViewId="0">
      <selection activeCell="E3" sqref="E3"/>
    </sheetView>
  </sheetViews>
  <sheetFormatPr defaultRowHeight="13.5"/>
  <cols>
    <col min="1" max="1" width="1.88671875" customWidth="1"/>
    <col min="2" max="2" width="15.109375" customWidth="1"/>
    <col min="3" max="3" width="9.77734375" customWidth="1"/>
    <col min="4" max="4" width="21" customWidth="1"/>
    <col min="5" max="5" width="28.33203125" customWidth="1"/>
    <col min="6" max="6" width="4.88671875" bestFit="1" customWidth="1"/>
    <col min="7" max="7" width="14.33203125" customWidth="1"/>
    <col min="8" max="8" width="12.77734375" customWidth="1"/>
    <col min="9" max="9" width="14.33203125" customWidth="1"/>
    <col min="10" max="10" width="15.44140625" customWidth="1"/>
    <col min="11" max="11" width="12.88671875" style="40" customWidth="1"/>
    <col min="12" max="12" width="22.88671875" style="41" hidden="1" customWidth="1"/>
    <col min="13" max="13" width="12.44140625" hidden="1" customWidth="1"/>
    <col min="14" max="14" width="32" customWidth="1"/>
    <col min="16" max="16" width="13.33203125" customWidth="1"/>
  </cols>
  <sheetData>
    <row r="1" spans="2:17" ht="24" customHeight="1" thickBot="1">
      <c r="B1" s="8" t="s">
        <v>37</v>
      </c>
      <c r="G1" s="10" t="s">
        <v>88</v>
      </c>
      <c r="J1" s="46"/>
    </row>
    <row r="2" spans="2:17" ht="43.5" customHeight="1" thickBot="1">
      <c r="B2" s="25" t="s">
        <v>71</v>
      </c>
      <c r="C2" s="13" t="s">
        <v>72</v>
      </c>
      <c r="D2" s="19" t="s">
        <v>73</v>
      </c>
      <c r="E2" s="15" t="s">
        <v>74</v>
      </c>
      <c r="F2" s="13" t="s">
        <v>7</v>
      </c>
      <c r="G2" s="24" t="s">
        <v>89</v>
      </c>
      <c r="H2" s="24" t="s">
        <v>90</v>
      </c>
      <c r="I2" s="24" t="s">
        <v>97</v>
      </c>
      <c r="J2" s="24" t="s">
        <v>103</v>
      </c>
      <c r="K2" s="13" t="s">
        <v>104</v>
      </c>
      <c r="L2" s="202" t="s">
        <v>8</v>
      </c>
      <c r="M2" s="13" t="s">
        <v>9</v>
      </c>
      <c r="N2" s="15" t="s">
        <v>10</v>
      </c>
      <c r="O2" s="15" t="s">
        <v>11</v>
      </c>
      <c r="P2" s="15" t="s">
        <v>12</v>
      </c>
      <c r="Q2" s="18" t="s">
        <v>13</v>
      </c>
    </row>
    <row r="3" spans="2:17" ht="20.100000000000001" customHeight="1" thickTop="1">
      <c r="B3" s="70">
        <v>2020</v>
      </c>
      <c r="C3" s="56">
        <v>4</v>
      </c>
      <c r="D3" s="37" t="s">
        <v>14</v>
      </c>
      <c r="E3" s="122" t="s">
        <v>1865</v>
      </c>
      <c r="F3" s="37" t="s">
        <v>18</v>
      </c>
      <c r="G3" s="42">
        <v>1000000000</v>
      </c>
      <c r="H3" s="42">
        <v>1084797000</v>
      </c>
      <c r="I3" s="42">
        <v>43000000</v>
      </c>
      <c r="J3" s="42">
        <v>2127797000</v>
      </c>
      <c r="K3" s="42">
        <v>0</v>
      </c>
      <c r="L3" s="43"/>
      <c r="M3" s="66"/>
      <c r="N3" s="56" t="s">
        <v>1835</v>
      </c>
      <c r="O3" s="56" t="s">
        <v>1866</v>
      </c>
      <c r="P3" s="56" t="s">
        <v>1867</v>
      </c>
      <c r="Q3" s="52"/>
    </row>
    <row r="4" spans="2:17" ht="20.100000000000001" customHeight="1">
      <c r="B4" s="70">
        <v>2020</v>
      </c>
      <c r="C4" s="56">
        <v>4</v>
      </c>
      <c r="D4" s="37" t="s">
        <v>14</v>
      </c>
      <c r="E4" s="122" t="s">
        <v>2076</v>
      </c>
      <c r="F4" s="37" t="s">
        <v>433</v>
      </c>
      <c r="G4" s="130">
        <v>31174000</v>
      </c>
      <c r="H4" s="130">
        <v>0</v>
      </c>
      <c r="I4" s="130">
        <v>0</v>
      </c>
      <c r="J4" s="130">
        <f>SUM(G4:I4)</f>
        <v>31174000</v>
      </c>
      <c r="K4" s="130">
        <f>SUM(H4:J4)</f>
        <v>31174000</v>
      </c>
      <c r="L4" s="156" t="s">
        <v>15</v>
      </c>
      <c r="M4" s="56"/>
      <c r="N4" s="56" t="s">
        <v>2052</v>
      </c>
      <c r="O4" s="56" t="s">
        <v>2077</v>
      </c>
      <c r="P4" s="56" t="s">
        <v>2078</v>
      </c>
      <c r="Q4" s="63"/>
    </row>
    <row r="5" spans="2:17" ht="20.100000000000001" customHeight="1">
      <c r="B5" s="70">
        <v>2020</v>
      </c>
      <c r="C5" s="56">
        <v>4</v>
      </c>
      <c r="D5" s="37" t="s">
        <v>14</v>
      </c>
      <c r="E5" s="122" t="s">
        <v>2079</v>
      </c>
      <c r="F5" s="37" t="s">
        <v>433</v>
      </c>
      <c r="G5" s="130">
        <v>132223130</v>
      </c>
      <c r="H5" s="130">
        <v>0</v>
      </c>
      <c r="I5" s="130">
        <v>10998000</v>
      </c>
      <c r="J5" s="130">
        <f>SUM(G5:I5)</f>
        <v>143221130</v>
      </c>
      <c r="K5" s="130">
        <v>98854791</v>
      </c>
      <c r="L5" s="156" t="s">
        <v>15</v>
      </c>
      <c r="M5" s="56"/>
      <c r="N5" s="56" t="s">
        <v>2052</v>
      </c>
      <c r="O5" s="56" t="s">
        <v>2057</v>
      </c>
      <c r="P5" s="56" t="s">
        <v>2058</v>
      </c>
      <c r="Q5" s="63"/>
    </row>
    <row r="6" spans="2:17" ht="20.100000000000001" customHeight="1">
      <c r="B6" s="70">
        <v>2020</v>
      </c>
      <c r="C6" s="56">
        <v>4</v>
      </c>
      <c r="D6" s="37" t="s">
        <v>14</v>
      </c>
      <c r="E6" s="122" t="s">
        <v>2080</v>
      </c>
      <c r="F6" s="37" t="s">
        <v>433</v>
      </c>
      <c r="G6" s="130">
        <v>206558000</v>
      </c>
      <c r="H6" s="130">
        <v>0</v>
      </c>
      <c r="I6" s="130">
        <v>0</v>
      </c>
      <c r="J6" s="130">
        <v>206558000</v>
      </c>
      <c r="K6" s="130">
        <v>206558000</v>
      </c>
      <c r="L6" s="156"/>
      <c r="M6" s="56"/>
      <c r="N6" s="56" t="s">
        <v>2052</v>
      </c>
      <c r="O6" s="56" t="s">
        <v>2077</v>
      </c>
      <c r="P6" s="56" t="s">
        <v>2078</v>
      </c>
      <c r="Q6" s="63"/>
    </row>
    <row r="7" spans="2:17" ht="20.100000000000001" customHeight="1">
      <c r="B7" s="70">
        <v>2020</v>
      </c>
      <c r="C7" s="56">
        <v>4</v>
      </c>
      <c r="D7" s="37" t="s">
        <v>14</v>
      </c>
      <c r="E7" s="122" t="s">
        <v>2081</v>
      </c>
      <c r="F7" s="37" t="s">
        <v>1019</v>
      </c>
      <c r="G7" s="130">
        <v>26367000</v>
      </c>
      <c r="H7" s="130">
        <v>0</v>
      </c>
      <c r="I7" s="130">
        <v>0</v>
      </c>
      <c r="J7" s="130">
        <v>26367000</v>
      </c>
      <c r="K7" s="130">
        <v>26367000</v>
      </c>
      <c r="L7" s="156"/>
      <c r="M7" s="56"/>
      <c r="N7" s="56" t="s">
        <v>2052</v>
      </c>
      <c r="O7" s="56" t="s">
        <v>2077</v>
      </c>
      <c r="P7" s="56" t="s">
        <v>2078</v>
      </c>
      <c r="Q7" s="63"/>
    </row>
    <row r="8" spans="2:17" ht="20.100000000000001" customHeight="1">
      <c r="B8" s="111">
        <v>2020</v>
      </c>
      <c r="C8" s="73">
        <v>6</v>
      </c>
      <c r="D8" s="224" t="s">
        <v>16</v>
      </c>
      <c r="E8" s="169" t="s">
        <v>1579</v>
      </c>
      <c r="F8" s="224" t="s">
        <v>43</v>
      </c>
      <c r="G8" s="75">
        <v>54793360</v>
      </c>
      <c r="H8" s="75">
        <v>0</v>
      </c>
      <c r="I8" s="225">
        <v>0</v>
      </c>
      <c r="J8" s="75">
        <v>54793360</v>
      </c>
      <c r="K8" s="75">
        <v>9862000</v>
      </c>
      <c r="L8" s="227"/>
      <c r="M8" s="74"/>
      <c r="N8" s="73" t="s">
        <v>1557</v>
      </c>
      <c r="O8" s="73" t="s">
        <v>1580</v>
      </c>
      <c r="P8" s="73" t="s">
        <v>1581</v>
      </c>
      <c r="Q8" s="112"/>
    </row>
    <row r="9" spans="2:17" ht="20.100000000000001" customHeight="1" thickBot="1">
      <c r="B9" s="68">
        <v>2018</v>
      </c>
      <c r="C9" s="55">
        <v>6</v>
      </c>
      <c r="D9" s="38" t="s">
        <v>14</v>
      </c>
      <c r="E9" s="176" t="s">
        <v>1722</v>
      </c>
      <c r="F9" s="38" t="s">
        <v>17</v>
      </c>
      <c r="G9" s="210">
        <v>939845000</v>
      </c>
      <c r="H9" s="210">
        <v>0</v>
      </c>
      <c r="I9" s="210">
        <v>3957341000</v>
      </c>
      <c r="J9" s="210">
        <v>4897186000</v>
      </c>
      <c r="K9" s="210">
        <v>4897186000</v>
      </c>
      <c r="L9" s="226"/>
      <c r="M9" s="67"/>
      <c r="N9" s="55" t="s">
        <v>1673</v>
      </c>
      <c r="O9" s="55" t="s">
        <v>1720</v>
      </c>
      <c r="P9" s="55" t="s">
        <v>1721</v>
      </c>
      <c r="Q9" s="209"/>
    </row>
    <row r="10" spans="2:17" ht="14.25">
      <c r="B10" s="11"/>
      <c r="C10" s="11"/>
      <c r="D10" s="11"/>
      <c r="E10" s="11"/>
    </row>
    <row r="11" spans="2:17" ht="14.25">
      <c r="B11" s="11"/>
      <c r="C11" s="11"/>
      <c r="D11" s="11"/>
      <c r="E11" s="11"/>
    </row>
    <row r="12" spans="2:17" ht="14.25">
      <c r="B12" s="11"/>
      <c r="C12" s="11"/>
      <c r="D12" s="11"/>
      <c r="E12" s="11"/>
    </row>
    <row r="14" spans="2:17" ht="18.75">
      <c r="B14" s="12"/>
    </row>
    <row r="15" spans="2:17">
      <c r="E15" s="40"/>
      <c r="F15" s="41"/>
    </row>
    <row r="16" spans="2:17" ht="20.100000000000001" customHeight="1">
      <c r="E16" s="40"/>
      <c r="F16" s="41"/>
    </row>
    <row r="17" spans="5:6" ht="20.100000000000001" customHeight="1">
      <c r="E17" s="40"/>
      <c r="F17" s="41"/>
    </row>
    <row r="18" spans="5:6" ht="47.25" customHeight="1">
      <c r="E18" s="40"/>
      <c r="F18" s="41"/>
    </row>
    <row r="19" spans="5:6" ht="20.100000000000001" customHeight="1">
      <c r="E19" s="40"/>
      <c r="F19" s="41"/>
    </row>
    <row r="20" spans="5:6" ht="30" customHeight="1">
      <c r="E20" s="40"/>
      <c r="F20" s="41"/>
    </row>
    <row r="21" spans="5:6" ht="20.100000000000001" customHeight="1">
      <c r="E21" s="40"/>
      <c r="F21" s="41"/>
    </row>
    <row r="22" spans="5:6" ht="20.100000000000001" customHeight="1">
      <c r="E22" s="40"/>
      <c r="F22" s="41"/>
    </row>
    <row r="23" spans="5:6" ht="20.100000000000001" customHeight="1">
      <c r="E23" s="40"/>
      <c r="F23" s="41"/>
    </row>
    <row r="24" spans="5:6" ht="20.100000000000001" customHeight="1">
      <c r="E24" s="40"/>
      <c r="F24" s="41"/>
    </row>
    <row r="25" spans="5:6" ht="20.100000000000001" customHeight="1">
      <c r="E25" s="40"/>
      <c r="F25" s="41"/>
    </row>
  </sheetData>
  <autoFilter ref="B2:Q9" xr:uid="{8796C9EC-6935-4E0C-948E-A71D27369B51}">
    <sortState xmlns:xlrd2="http://schemas.microsoft.com/office/spreadsheetml/2017/richdata2" ref="B3:Q9">
      <sortCondition ref="C2:C9"/>
    </sortState>
  </autoFilter>
  <phoneticPr fontId="2" type="noConversion"/>
  <dataValidations count="3">
    <dataValidation type="list" allowBlank="1" showInputMessage="1" showErrorMessage="1" sqref="M3:M9" xr:uid="{00000000-0002-0000-0100-000000000000}">
      <formula1>"전환,미전환"</formula1>
    </dataValidation>
    <dataValidation type="list" allowBlank="1" showInputMessage="1" showErrorMessage="1" sqref="F3:F9" xr:uid="{00000000-0002-0000-0100-000001000000}">
      <formula1>"토건,토목,건축,전문,전기,통신,소방,기타"</formula1>
    </dataValidation>
    <dataValidation type="list" allowBlank="1" showInputMessage="1" showErrorMessage="1" sqref="D3:D9" xr:uid="{00000000-0002-0000-0100-000002000000}">
      <formula1>"자체조달,중앙조달"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401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4" sqref="C4"/>
    </sheetView>
  </sheetViews>
  <sheetFormatPr defaultRowHeight="13.5"/>
  <cols>
    <col min="1" max="1" width="1.5546875" customWidth="1"/>
    <col min="2" max="2" width="12.88671875" customWidth="1"/>
    <col min="3" max="3" width="7.88671875" bestFit="1" customWidth="1"/>
    <col min="4" max="4" width="14.44140625" customWidth="1"/>
    <col min="5" max="5" width="39.5546875" customWidth="1"/>
    <col min="6" max="6" width="8.21875" bestFit="1" customWidth="1"/>
    <col min="7" max="7" width="11.77734375" customWidth="1"/>
    <col min="8" max="8" width="13.5546875" bestFit="1" customWidth="1"/>
    <col min="9" max="9" width="8.21875" bestFit="1" customWidth="1"/>
    <col min="10" max="11" width="6.6640625" bestFit="1" customWidth="1"/>
    <col min="12" max="12" width="4.6640625" bestFit="1" customWidth="1"/>
    <col min="13" max="13" width="10.88671875" customWidth="1"/>
    <col min="14" max="14" width="26.77734375" customWidth="1"/>
    <col min="15" max="15" width="9.88671875" bestFit="1" customWidth="1"/>
    <col min="16" max="16" width="13.6640625" bestFit="1" customWidth="1"/>
    <col min="17" max="17" width="8.21875" bestFit="1" customWidth="1"/>
    <col min="18" max="18" width="8.6640625" bestFit="1" customWidth="1"/>
    <col min="19" max="19" width="4.6640625" bestFit="1" customWidth="1"/>
  </cols>
  <sheetData>
    <row r="1" spans="2:20" ht="22.5" customHeight="1" thickBot="1">
      <c r="B1" s="8" t="s">
        <v>54</v>
      </c>
      <c r="C1" s="7"/>
      <c r="G1" s="46" t="s">
        <v>99</v>
      </c>
      <c r="M1" s="10" t="s">
        <v>88</v>
      </c>
      <c r="Q1" s="1"/>
    </row>
    <row r="2" spans="2:20" s="3" customFormat="1" ht="41.25" thickBot="1">
      <c r="B2" s="25" t="s">
        <v>61</v>
      </c>
      <c r="C2" s="13" t="s">
        <v>62</v>
      </c>
      <c r="D2" s="19" t="s">
        <v>63</v>
      </c>
      <c r="E2" s="15" t="s">
        <v>64</v>
      </c>
      <c r="F2" s="13" t="s">
        <v>26</v>
      </c>
      <c r="G2" s="13" t="s">
        <v>98</v>
      </c>
      <c r="H2" s="13" t="s">
        <v>27</v>
      </c>
      <c r="I2" s="13" t="s">
        <v>28</v>
      </c>
      <c r="J2" s="13" t="s">
        <v>29</v>
      </c>
      <c r="K2" s="13" t="s">
        <v>30</v>
      </c>
      <c r="L2" s="13" t="s">
        <v>31</v>
      </c>
      <c r="M2" s="13" t="s">
        <v>92</v>
      </c>
      <c r="N2" s="15" t="s">
        <v>2</v>
      </c>
      <c r="O2" s="15" t="s">
        <v>3</v>
      </c>
      <c r="P2" s="15" t="s">
        <v>12</v>
      </c>
      <c r="Q2" s="15" t="s">
        <v>32</v>
      </c>
      <c r="R2" s="18" t="s">
        <v>33</v>
      </c>
    </row>
    <row r="3" spans="2:20" s="9" customFormat="1" ht="20.100000000000001" customHeight="1" thickTop="1">
      <c r="B3" s="47">
        <v>2020</v>
      </c>
      <c r="C3" s="48">
        <v>4</v>
      </c>
      <c r="D3" s="48" t="s">
        <v>14</v>
      </c>
      <c r="E3" s="203" t="s">
        <v>143</v>
      </c>
      <c r="F3" s="48" t="s">
        <v>81</v>
      </c>
      <c r="G3" s="48">
        <v>4321150102</v>
      </c>
      <c r="H3" s="204" t="s">
        <v>144</v>
      </c>
      <c r="I3" s="204" t="s">
        <v>145</v>
      </c>
      <c r="J3" s="205" t="s">
        <v>146</v>
      </c>
      <c r="K3" s="206">
        <v>15</v>
      </c>
      <c r="L3" s="205" t="s">
        <v>91</v>
      </c>
      <c r="M3" s="206">
        <v>259595030</v>
      </c>
      <c r="N3" s="49" t="s">
        <v>147</v>
      </c>
      <c r="O3" s="49" t="s">
        <v>148</v>
      </c>
      <c r="P3" s="49" t="s">
        <v>149</v>
      </c>
      <c r="Q3" s="48" t="s">
        <v>25</v>
      </c>
      <c r="R3" s="207"/>
    </row>
    <row r="4" spans="2:20" s="9" customFormat="1" ht="20.100000000000001" customHeight="1">
      <c r="B4" s="50">
        <v>2020</v>
      </c>
      <c r="C4" s="51">
        <v>4</v>
      </c>
      <c r="D4" s="51" t="s">
        <v>14</v>
      </c>
      <c r="E4" s="123" t="s">
        <v>150</v>
      </c>
      <c r="F4" s="51" t="s">
        <v>94</v>
      </c>
      <c r="G4" s="51">
        <v>4323320501</v>
      </c>
      <c r="H4" s="57" t="s">
        <v>151</v>
      </c>
      <c r="I4" s="57" t="s">
        <v>152</v>
      </c>
      <c r="J4" s="45" t="s">
        <v>146</v>
      </c>
      <c r="K4" s="20">
        <v>1</v>
      </c>
      <c r="L4" s="45" t="s">
        <v>91</v>
      </c>
      <c r="M4" s="20">
        <v>130606000</v>
      </c>
      <c r="N4" s="56" t="s">
        <v>147</v>
      </c>
      <c r="O4" s="56" t="s">
        <v>153</v>
      </c>
      <c r="P4" s="56" t="s">
        <v>154</v>
      </c>
      <c r="Q4" s="51" t="s">
        <v>25</v>
      </c>
      <c r="R4" s="58"/>
    </row>
    <row r="5" spans="2:20" s="9" customFormat="1" ht="20.100000000000001" customHeight="1">
      <c r="B5" s="50">
        <v>2020</v>
      </c>
      <c r="C5" s="51">
        <v>4</v>
      </c>
      <c r="D5" s="51" t="s">
        <v>167</v>
      </c>
      <c r="E5" s="123" t="s">
        <v>317</v>
      </c>
      <c r="F5" s="51" t="s">
        <v>267</v>
      </c>
      <c r="G5" s="51">
        <v>4014219702</v>
      </c>
      <c r="H5" s="51" t="s">
        <v>318</v>
      </c>
      <c r="I5" s="51" t="s">
        <v>319</v>
      </c>
      <c r="J5" s="78" t="s">
        <v>17</v>
      </c>
      <c r="K5" s="78">
        <v>16</v>
      </c>
      <c r="L5" s="78" t="s">
        <v>320</v>
      </c>
      <c r="M5" s="78">
        <v>4328000</v>
      </c>
      <c r="N5" s="56" t="s">
        <v>321</v>
      </c>
      <c r="O5" s="56" t="s">
        <v>322</v>
      </c>
      <c r="P5" s="56" t="s">
        <v>323</v>
      </c>
      <c r="Q5" s="51" t="s">
        <v>25</v>
      </c>
      <c r="R5" s="98"/>
    </row>
    <row r="6" spans="2:20" s="9" customFormat="1" ht="20.100000000000001" customHeight="1">
      <c r="B6" s="50">
        <v>2020</v>
      </c>
      <c r="C6" s="51">
        <v>4</v>
      </c>
      <c r="D6" s="51" t="s">
        <v>167</v>
      </c>
      <c r="E6" s="123" t="s">
        <v>317</v>
      </c>
      <c r="F6" s="51" t="s">
        <v>267</v>
      </c>
      <c r="G6" s="77">
        <v>4014178203</v>
      </c>
      <c r="H6" s="77" t="s">
        <v>324</v>
      </c>
      <c r="I6" s="77" t="s">
        <v>325</v>
      </c>
      <c r="J6" s="79" t="s">
        <v>326</v>
      </c>
      <c r="K6" s="79">
        <v>198</v>
      </c>
      <c r="L6" s="79" t="s">
        <v>320</v>
      </c>
      <c r="M6" s="79">
        <v>48589000</v>
      </c>
      <c r="N6" s="56" t="s">
        <v>321</v>
      </c>
      <c r="O6" s="56" t="s">
        <v>322</v>
      </c>
      <c r="P6" s="56" t="s">
        <v>323</v>
      </c>
      <c r="Q6" s="51" t="s">
        <v>25</v>
      </c>
      <c r="R6" s="98"/>
    </row>
    <row r="7" spans="2:20" s="9" customFormat="1" ht="20.100000000000001" customHeight="1">
      <c r="B7" s="50">
        <v>2020</v>
      </c>
      <c r="C7" s="51">
        <v>4</v>
      </c>
      <c r="D7" s="51" t="s">
        <v>167</v>
      </c>
      <c r="E7" s="123" t="s">
        <v>317</v>
      </c>
      <c r="F7" s="51" t="s">
        <v>267</v>
      </c>
      <c r="G7" s="51">
        <v>3013151401</v>
      </c>
      <c r="H7" s="51" t="s">
        <v>327</v>
      </c>
      <c r="I7" s="51" t="s">
        <v>328</v>
      </c>
      <c r="J7" s="78" t="s">
        <v>17</v>
      </c>
      <c r="K7" s="80">
        <v>12</v>
      </c>
      <c r="L7" s="78" t="s">
        <v>329</v>
      </c>
      <c r="M7" s="20">
        <v>6151000</v>
      </c>
      <c r="N7" s="56" t="s">
        <v>321</v>
      </c>
      <c r="O7" s="56" t="s">
        <v>322</v>
      </c>
      <c r="P7" s="56" t="s">
        <v>323</v>
      </c>
      <c r="Q7" s="51" t="s">
        <v>25</v>
      </c>
      <c r="R7" s="98"/>
    </row>
    <row r="8" spans="2:20" s="9" customFormat="1" ht="20.100000000000001" customHeight="1">
      <c r="B8" s="50">
        <v>2020</v>
      </c>
      <c r="C8" s="51">
        <v>4</v>
      </c>
      <c r="D8" s="51" t="s">
        <v>167</v>
      </c>
      <c r="E8" s="123" t="s">
        <v>317</v>
      </c>
      <c r="F8" s="51" t="s">
        <v>267</v>
      </c>
      <c r="G8" s="51">
        <v>3015200105</v>
      </c>
      <c r="H8" s="51" t="s">
        <v>330</v>
      </c>
      <c r="I8" s="51" t="s">
        <v>331</v>
      </c>
      <c r="J8" s="78" t="s">
        <v>17</v>
      </c>
      <c r="K8" s="78">
        <v>91</v>
      </c>
      <c r="L8" s="78" t="s">
        <v>332</v>
      </c>
      <c r="M8" s="78">
        <v>13668164</v>
      </c>
      <c r="N8" s="56" t="s">
        <v>321</v>
      </c>
      <c r="O8" s="56" t="s">
        <v>322</v>
      </c>
      <c r="P8" s="56" t="s">
        <v>323</v>
      </c>
      <c r="Q8" s="51" t="s">
        <v>25</v>
      </c>
      <c r="R8" s="98"/>
    </row>
    <row r="9" spans="2:20" s="9" customFormat="1" ht="20.100000000000001" customHeight="1">
      <c r="B9" s="50">
        <v>2020</v>
      </c>
      <c r="C9" s="51">
        <v>4</v>
      </c>
      <c r="D9" s="51" t="s">
        <v>167</v>
      </c>
      <c r="E9" s="123" t="s">
        <v>317</v>
      </c>
      <c r="F9" s="51" t="s">
        <v>267</v>
      </c>
      <c r="G9" s="51">
        <v>3013150201</v>
      </c>
      <c r="H9" s="51" t="s">
        <v>333</v>
      </c>
      <c r="I9" s="51" t="s">
        <v>334</v>
      </c>
      <c r="J9" s="78" t="s">
        <v>17</v>
      </c>
      <c r="K9" s="78">
        <v>1230</v>
      </c>
      <c r="L9" s="78" t="s">
        <v>335</v>
      </c>
      <c r="M9" s="78">
        <v>8443397</v>
      </c>
      <c r="N9" s="56" t="s">
        <v>321</v>
      </c>
      <c r="O9" s="51" t="s">
        <v>322</v>
      </c>
      <c r="P9" s="51" t="s">
        <v>323</v>
      </c>
      <c r="Q9" s="51" t="s">
        <v>25</v>
      </c>
      <c r="R9" s="98"/>
    </row>
    <row r="10" spans="2:20" ht="20.100000000000001" customHeight="1">
      <c r="B10" s="50">
        <v>2020</v>
      </c>
      <c r="C10" s="51">
        <v>4</v>
      </c>
      <c r="D10" s="51" t="s">
        <v>167</v>
      </c>
      <c r="E10" s="123" t="s">
        <v>317</v>
      </c>
      <c r="F10" s="51" t="s">
        <v>267</v>
      </c>
      <c r="G10" s="51">
        <v>3012179301</v>
      </c>
      <c r="H10" s="51" t="s">
        <v>336</v>
      </c>
      <c r="I10" s="51" t="s">
        <v>337</v>
      </c>
      <c r="J10" s="78" t="s">
        <v>17</v>
      </c>
      <c r="K10" s="78">
        <v>992</v>
      </c>
      <c r="L10" s="78" t="s">
        <v>332</v>
      </c>
      <c r="M10" s="78">
        <v>286688000</v>
      </c>
      <c r="N10" s="56" t="s">
        <v>321</v>
      </c>
      <c r="O10" s="51" t="s">
        <v>322</v>
      </c>
      <c r="P10" s="51" t="s">
        <v>323</v>
      </c>
      <c r="Q10" s="51" t="s">
        <v>25</v>
      </c>
      <c r="R10" s="98"/>
    </row>
    <row r="11" spans="2:20" ht="20.100000000000001" customHeight="1">
      <c r="B11" s="50">
        <v>2020</v>
      </c>
      <c r="C11" s="51">
        <v>4</v>
      </c>
      <c r="D11" s="51" t="s">
        <v>167</v>
      </c>
      <c r="E11" s="123" t="s">
        <v>317</v>
      </c>
      <c r="F11" s="51" t="s">
        <v>267</v>
      </c>
      <c r="G11" s="77">
        <v>3011159701</v>
      </c>
      <c r="H11" s="51" t="s">
        <v>338</v>
      </c>
      <c r="I11" s="51" t="s">
        <v>339</v>
      </c>
      <c r="J11" s="78" t="s">
        <v>17</v>
      </c>
      <c r="K11" s="78">
        <v>16869</v>
      </c>
      <c r="L11" s="78" t="s">
        <v>340</v>
      </c>
      <c r="M11" s="78">
        <v>1196526000</v>
      </c>
      <c r="N11" s="56" t="s">
        <v>321</v>
      </c>
      <c r="O11" s="51" t="s">
        <v>322</v>
      </c>
      <c r="P11" s="51" t="s">
        <v>323</v>
      </c>
      <c r="Q11" s="51" t="s">
        <v>25</v>
      </c>
      <c r="R11" s="98"/>
    </row>
    <row r="12" spans="2:20" ht="20.100000000000001" customHeight="1">
      <c r="B12" s="118">
        <v>2020</v>
      </c>
      <c r="C12" s="83">
        <v>4</v>
      </c>
      <c r="D12" s="51" t="s">
        <v>167</v>
      </c>
      <c r="E12" s="119" t="s">
        <v>349</v>
      </c>
      <c r="F12" s="51" t="s">
        <v>267</v>
      </c>
      <c r="G12" s="83">
        <v>3011150501</v>
      </c>
      <c r="H12" s="83" t="s">
        <v>350</v>
      </c>
      <c r="I12" s="84" t="s">
        <v>351</v>
      </c>
      <c r="J12" s="85" t="s">
        <v>17</v>
      </c>
      <c r="K12" s="86">
        <v>15000</v>
      </c>
      <c r="L12" s="85"/>
      <c r="M12" s="87">
        <v>1006500000</v>
      </c>
      <c r="N12" s="88" t="s">
        <v>321</v>
      </c>
      <c r="O12" s="88" t="s">
        <v>352</v>
      </c>
      <c r="P12" s="88" t="s">
        <v>353</v>
      </c>
      <c r="Q12" s="83" t="s">
        <v>25</v>
      </c>
      <c r="R12" s="184"/>
    </row>
    <row r="13" spans="2:20" ht="20.100000000000001" customHeight="1">
      <c r="B13" s="118">
        <v>2020</v>
      </c>
      <c r="C13" s="83">
        <v>4</v>
      </c>
      <c r="D13" s="51" t="s">
        <v>167</v>
      </c>
      <c r="E13" s="119" t="s">
        <v>379</v>
      </c>
      <c r="F13" s="51" t="s">
        <v>267</v>
      </c>
      <c r="G13" s="83">
        <v>3011150501</v>
      </c>
      <c r="H13" s="83" t="s">
        <v>350</v>
      </c>
      <c r="I13" s="84" t="s">
        <v>351</v>
      </c>
      <c r="J13" s="89" t="s">
        <v>17</v>
      </c>
      <c r="K13" s="87">
        <v>15008</v>
      </c>
      <c r="L13" s="89" t="s">
        <v>380</v>
      </c>
      <c r="M13" s="87">
        <v>978371520</v>
      </c>
      <c r="N13" s="88" t="s">
        <v>321</v>
      </c>
      <c r="O13" s="88" t="s">
        <v>352</v>
      </c>
      <c r="P13" s="88" t="s">
        <v>353</v>
      </c>
      <c r="Q13" s="83" t="s">
        <v>25</v>
      </c>
      <c r="R13" s="184"/>
      <c r="T13" s="40"/>
    </row>
    <row r="14" spans="2:20" ht="20.100000000000001" customHeight="1">
      <c r="B14" s="118">
        <v>2020</v>
      </c>
      <c r="C14" s="83">
        <v>4</v>
      </c>
      <c r="D14" s="51" t="s">
        <v>167</v>
      </c>
      <c r="E14" s="119" t="s">
        <v>381</v>
      </c>
      <c r="F14" s="51" t="s">
        <v>267</v>
      </c>
      <c r="G14" s="83">
        <v>3011160102</v>
      </c>
      <c r="H14" s="83" t="s">
        <v>368</v>
      </c>
      <c r="I14" s="84" t="s">
        <v>369</v>
      </c>
      <c r="J14" s="89" t="s">
        <v>17</v>
      </c>
      <c r="K14" s="87">
        <v>105</v>
      </c>
      <c r="L14" s="89" t="s">
        <v>382</v>
      </c>
      <c r="M14" s="87">
        <v>401010</v>
      </c>
      <c r="N14" s="90" t="s">
        <v>321</v>
      </c>
      <c r="O14" s="88" t="s">
        <v>352</v>
      </c>
      <c r="P14" s="83" t="s">
        <v>353</v>
      </c>
      <c r="Q14" s="83" t="s">
        <v>25</v>
      </c>
      <c r="R14" s="184"/>
    </row>
    <row r="15" spans="2:20" ht="20.100000000000001" customHeight="1">
      <c r="B15" s="118">
        <v>2020</v>
      </c>
      <c r="C15" s="83">
        <v>4</v>
      </c>
      <c r="D15" s="51" t="s">
        <v>167</v>
      </c>
      <c r="E15" s="119" t="s">
        <v>381</v>
      </c>
      <c r="F15" s="51" t="s">
        <v>267</v>
      </c>
      <c r="G15" s="83">
        <v>3011159701</v>
      </c>
      <c r="H15" s="83" t="s">
        <v>338</v>
      </c>
      <c r="I15" s="84" t="s">
        <v>371</v>
      </c>
      <c r="J15" s="89" t="s">
        <v>17</v>
      </c>
      <c r="K15" s="87">
        <v>12648</v>
      </c>
      <c r="L15" s="89" t="s">
        <v>372</v>
      </c>
      <c r="M15" s="87">
        <v>588511440</v>
      </c>
      <c r="N15" s="90" t="s">
        <v>321</v>
      </c>
      <c r="O15" s="88" t="s">
        <v>352</v>
      </c>
      <c r="P15" s="83" t="s">
        <v>353</v>
      </c>
      <c r="Q15" s="83" t="s">
        <v>25</v>
      </c>
      <c r="R15" s="184"/>
      <c r="T15" s="44"/>
    </row>
    <row r="16" spans="2:20" ht="20.100000000000001" customHeight="1">
      <c r="B16" s="118">
        <v>2020</v>
      </c>
      <c r="C16" s="83">
        <v>4</v>
      </c>
      <c r="D16" s="51" t="s">
        <v>167</v>
      </c>
      <c r="E16" s="119" t="s">
        <v>381</v>
      </c>
      <c r="F16" s="51" t="s">
        <v>267</v>
      </c>
      <c r="G16" s="83">
        <v>3011159702</v>
      </c>
      <c r="H16" s="83" t="s">
        <v>373</v>
      </c>
      <c r="I16" s="84" t="s">
        <v>374</v>
      </c>
      <c r="J16" s="89" t="s">
        <v>17</v>
      </c>
      <c r="K16" s="87">
        <v>5420</v>
      </c>
      <c r="L16" s="89" t="s">
        <v>375</v>
      </c>
      <c r="M16" s="87">
        <v>229101770.00000003</v>
      </c>
      <c r="N16" s="90" t="s">
        <v>321</v>
      </c>
      <c r="O16" s="88" t="s">
        <v>352</v>
      </c>
      <c r="P16" s="83" t="s">
        <v>353</v>
      </c>
      <c r="Q16" s="83" t="s">
        <v>25</v>
      </c>
      <c r="R16" s="184"/>
      <c r="T16" s="40"/>
    </row>
    <row r="17" spans="2:20" ht="20.100000000000001" customHeight="1">
      <c r="B17" s="118">
        <v>2020</v>
      </c>
      <c r="C17" s="83">
        <v>4</v>
      </c>
      <c r="D17" s="51" t="s">
        <v>167</v>
      </c>
      <c r="E17" s="119" t="s">
        <v>381</v>
      </c>
      <c r="F17" s="51" t="s">
        <v>267</v>
      </c>
      <c r="G17" s="83">
        <v>3013150301</v>
      </c>
      <c r="H17" s="83" t="s">
        <v>376</v>
      </c>
      <c r="I17" s="84" t="s">
        <v>377</v>
      </c>
      <c r="J17" s="89" t="s">
        <v>17</v>
      </c>
      <c r="K17" s="87">
        <v>11088</v>
      </c>
      <c r="L17" s="89" t="s">
        <v>329</v>
      </c>
      <c r="M17" s="87">
        <v>243265170.00000003</v>
      </c>
      <c r="N17" s="90" t="s">
        <v>321</v>
      </c>
      <c r="O17" s="88" t="s">
        <v>352</v>
      </c>
      <c r="P17" s="83" t="s">
        <v>353</v>
      </c>
      <c r="Q17" s="83" t="s">
        <v>25</v>
      </c>
      <c r="R17" s="184"/>
      <c r="T17" s="40"/>
    </row>
    <row r="18" spans="2:20" ht="20.100000000000001" customHeight="1">
      <c r="B18" s="118">
        <v>2020</v>
      </c>
      <c r="C18" s="83">
        <v>4</v>
      </c>
      <c r="D18" s="51" t="s">
        <v>167</v>
      </c>
      <c r="E18" s="119" t="s">
        <v>383</v>
      </c>
      <c r="F18" s="51" t="s">
        <v>267</v>
      </c>
      <c r="G18" s="83"/>
      <c r="H18" s="83" t="s">
        <v>384</v>
      </c>
      <c r="I18" s="83" t="s">
        <v>385</v>
      </c>
      <c r="J18" s="85" t="s">
        <v>17</v>
      </c>
      <c r="K18" s="85">
        <v>40609</v>
      </c>
      <c r="L18" s="85" t="s">
        <v>335</v>
      </c>
      <c r="M18" s="85">
        <v>98273780</v>
      </c>
      <c r="N18" s="88" t="s">
        <v>321</v>
      </c>
      <c r="O18" s="88" t="s">
        <v>386</v>
      </c>
      <c r="P18" s="88" t="s">
        <v>387</v>
      </c>
      <c r="Q18" s="83" t="s">
        <v>25</v>
      </c>
      <c r="R18" s="185"/>
      <c r="T18" s="40"/>
    </row>
    <row r="19" spans="2:20" s="3" customFormat="1" ht="20.100000000000001" customHeight="1">
      <c r="B19" s="118">
        <v>2020</v>
      </c>
      <c r="C19" s="83">
        <v>4</v>
      </c>
      <c r="D19" s="51" t="s">
        <v>167</v>
      </c>
      <c r="E19" s="119" t="s">
        <v>383</v>
      </c>
      <c r="F19" s="51" t="s">
        <v>267</v>
      </c>
      <c r="G19" s="83"/>
      <c r="H19" s="83" t="s">
        <v>388</v>
      </c>
      <c r="I19" s="83" t="s">
        <v>389</v>
      </c>
      <c r="J19" s="85" t="s">
        <v>17</v>
      </c>
      <c r="K19" s="85">
        <v>104194</v>
      </c>
      <c r="L19" s="85" t="s">
        <v>335</v>
      </c>
      <c r="M19" s="85">
        <v>219849340</v>
      </c>
      <c r="N19" s="88" t="s">
        <v>321</v>
      </c>
      <c r="O19" s="88" t="s">
        <v>386</v>
      </c>
      <c r="P19" s="88" t="s">
        <v>387</v>
      </c>
      <c r="Q19" s="83" t="s">
        <v>25</v>
      </c>
      <c r="R19" s="185"/>
      <c r="T19" s="40"/>
    </row>
    <row r="20" spans="2:20" s="3" customFormat="1" ht="20.100000000000001" customHeight="1">
      <c r="B20" s="118">
        <v>2020</v>
      </c>
      <c r="C20" s="83">
        <v>4</v>
      </c>
      <c r="D20" s="51" t="s">
        <v>167</v>
      </c>
      <c r="E20" s="119" t="s">
        <v>390</v>
      </c>
      <c r="F20" s="51" t="s">
        <v>267</v>
      </c>
      <c r="G20" s="83"/>
      <c r="H20" s="83" t="s">
        <v>391</v>
      </c>
      <c r="I20" s="83" t="s">
        <v>385</v>
      </c>
      <c r="J20" s="85" t="s">
        <v>17</v>
      </c>
      <c r="K20" s="85">
        <v>10574</v>
      </c>
      <c r="L20" s="85" t="s">
        <v>335</v>
      </c>
      <c r="M20" s="85">
        <v>25589080</v>
      </c>
      <c r="N20" s="88" t="s">
        <v>321</v>
      </c>
      <c r="O20" s="88" t="s">
        <v>386</v>
      </c>
      <c r="P20" s="88" t="s">
        <v>387</v>
      </c>
      <c r="Q20" s="83" t="s">
        <v>25</v>
      </c>
      <c r="R20" s="185"/>
      <c r="T20"/>
    </row>
    <row r="21" spans="2:20" ht="20.100000000000001" customHeight="1">
      <c r="B21" s="118">
        <v>2020</v>
      </c>
      <c r="C21" s="83">
        <v>4</v>
      </c>
      <c r="D21" s="51" t="s">
        <v>167</v>
      </c>
      <c r="E21" s="119" t="s">
        <v>390</v>
      </c>
      <c r="F21" s="51" t="s">
        <v>267</v>
      </c>
      <c r="G21" s="83"/>
      <c r="H21" s="83" t="s">
        <v>388</v>
      </c>
      <c r="I21" s="83" t="s">
        <v>389</v>
      </c>
      <c r="J21" s="85" t="s">
        <v>17</v>
      </c>
      <c r="K21" s="85">
        <v>59681</v>
      </c>
      <c r="L21" s="85" t="s">
        <v>335</v>
      </c>
      <c r="M21" s="85">
        <v>125926910</v>
      </c>
      <c r="N21" s="88" t="s">
        <v>321</v>
      </c>
      <c r="O21" s="88" t="s">
        <v>386</v>
      </c>
      <c r="P21" s="88" t="s">
        <v>387</v>
      </c>
      <c r="Q21" s="83" t="s">
        <v>25</v>
      </c>
      <c r="R21" s="185"/>
      <c r="T21" s="40"/>
    </row>
    <row r="22" spans="2:20" ht="20.100000000000001" customHeight="1">
      <c r="B22" s="118">
        <v>2020</v>
      </c>
      <c r="C22" s="83">
        <v>4</v>
      </c>
      <c r="D22" s="51" t="s">
        <v>167</v>
      </c>
      <c r="E22" s="119" t="s">
        <v>392</v>
      </c>
      <c r="F22" s="51" t="s">
        <v>267</v>
      </c>
      <c r="G22" s="83">
        <v>3011159201</v>
      </c>
      <c r="H22" s="83" t="s">
        <v>393</v>
      </c>
      <c r="I22" s="83" t="s">
        <v>394</v>
      </c>
      <c r="J22" s="85" t="s">
        <v>395</v>
      </c>
      <c r="K22" s="85">
        <v>95</v>
      </c>
      <c r="L22" s="85" t="s">
        <v>396</v>
      </c>
      <c r="M22" s="85">
        <v>5827300</v>
      </c>
      <c r="N22" s="88" t="s">
        <v>321</v>
      </c>
      <c r="O22" s="88" t="s">
        <v>397</v>
      </c>
      <c r="P22" s="88" t="s">
        <v>398</v>
      </c>
      <c r="Q22" s="83" t="s">
        <v>25</v>
      </c>
      <c r="R22" s="185"/>
      <c r="T22" s="40"/>
    </row>
    <row r="23" spans="2:20" ht="20.100000000000001" customHeight="1">
      <c r="B23" s="118">
        <v>2020</v>
      </c>
      <c r="C23" s="83">
        <v>4</v>
      </c>
      <c r="D23" s="51" t="s">
        <v>167</v>
      </c>
      <c r="E23" s="119" t="s">
        <v>392</v>
      </c>
      <c r="F23" s="51" t="s">
        <v>267</v>
      </c>
      <c r="G23" s="83">
        <v>3011159201</v>
      </c>
      <c r="H23" s="83" t="s">
        <v>393</v>
      </c>
      <c r="I23" s="83" t="s">
        <v>399</v>
      </c>
      <c r="J23" s="85" t="s">
        <v>400</v>
      </c>
      <c r="K23" s="85">
        <v>1290</v>
      </c>
      <c r="L23" s="85" t="s">
        <v>396</v>
      </c>
      <c r="M23" s="85">
        <v>66254400</v>
      </c>
      <c r="N23" s="88" t="s">
        <v>321</v>
      </c>
      <c r="O23" s="88" t="s">
        <v>397</v>
      </c>
      <c r="P23" s="88" t="s">
        <v>398</v>
      </c>
      <c r="Q23" s="83" t="s">
        <v>25</v>
      </c>
      <c r="R23" s="185"/>
      <c r="T23" s="40"/>
    </row>
    <row r="24" spans="2:20" ht="20.100000000000001" customHeight="1">
      <c r="B24" s="70">
        <v>2020</v>
      </c>
      <c r="C24" s="56">
        <v>4</v>
      </c>
      <c r="D24" s="51" t="s">
        <v>167</v>
      </c>
      <c r="E24" s="122" t="s">
        <v>405</v>
      </c>
      <c r="F24" s="51" t="s">
        <v>267</v>
      </c>
      <c r="G24" s="66"/>
      <c r="H24" s="66"/>
      <c r="I24" s="36">
        <v>45000000</v>
      </c>
      <c r="J24" s="36"/>
      <c r="K24" s="36"/>
      <c r="L24" s="36"/>
      <c r="M24" s="36">
        <v>45000000</v>
      </c>
      <c r="N24" s="42" t="s">
        <v>406</v>
      </c>
      <c r="O24" s="56" t="s">
        <v>407</v>
      </c>
      <c r="P24" s="56" t="s">
        <v>408</v>
      </c>
      <c r="Q24" s="51" t="s">
        <v>25</v>
      </c>
      <c r="R24" s="63"/>
    </row>
    <row r="25" spans="2:20" ht="20.100000000000001" customHeight="1">
      <c r="B25" s="50">
        <v>2020</v>
      </c>
      <c r="C25" s="51">
        <v>4</v>
      </c>
      <c r="D25" s="51" t="s">
        <v>167</v>
      </c>
      <c r="E25" s="122" t="s">
        <v>409</v>
      </c>
      <c r="F25" s="51" t="s">
        <v>267</v>
      </c>
      <c r="G25" s="51"/>
      <c r="H25" s="57" t="s">
        <v>410</v>
      </c>
      <c r="I25" s="57" t="s">
        <v>411</v>
      </c>
      <c r="J25" s="45" t="s">
        <v>412</v>
      </c>
      <c r="K25" s="91" t="s">
        <v>413</v>
      </c>
      <c r="L25" s="45" t="s">
        <v>414</v>
      </c>
      <c r="M25" s="20">
        <v>25300000</v>
      </c>
      <c r="N25" s="66" t="s">
        <v>291</v>
      </c>
      <c r="O25" s="56" t="s">
        <v>415</v>
      </c>
      <c r="P25" s="56" t="s">
        <v>416</v>
      </c>
      <c r="Q25" s="51" t="s">
        <v>25</v>
      </c>
      <c r="R25" s="98"/>
    </row>
    <row r="26" spans="2:20" ht="20.100000000000001" customHeight="1">
      <c r="B26" s="50">
        <v>2020</v>
      </c>
      <c r="C26" s="51">
        <v>4</v>
      </c>
      <c r="D26" s="51" t="s">
        <v>16</v>
      </c>
      <c r="E26" s="123" t="s">
        <v>420</v>
      </c>
      <c r="F26" s="51" t="s">
        <v>421</v>
      </c>
      <c r="G26" s="51">
        <v>4015150303</v>
      </c>
      <c r="H26" s="51" t="s">
        <v>422</v>
      </c>
      <c r="I26" s="51" t="s">
        <v>423</v>
      </c>
      <c r="J26" s="78" t="s">
        <v>424</v>
      </c>
      <c r="K26" s="20">
        <v>1</v>
      </c>
      <c r="L26" s="45" t="s">
        <v>158</v>
      </c>
      <c r="M26" s="20">
        <v>169400000</v>
      </c>
      <c r="N26" s="56" t="s">
        <v>425</v>
      </c>
      <c r="O26" s="56" t="s">
        <v>426</v>
      </c>
      <c r="P26" s="56" t="s">
        <v>427</v>
      </c>
      <c r="Q26" s="51" t="s">
        <v>25</v>
      </c>
      <c r="R26" s="58"/>
    </row>
    <row r="27" spans="2:20" ht="20.100000000000001" customHeight="1">
      <c r="B27" s="50">
        <v>2020</v>
      </c>
      <c r="C27" s="51">
        <v>4</v>
      </c>
      <c r="D27" s="51" t="s">
        <v>16</v>
      </c>
      <c r="E27" s="123" t="s">
        <v>428</v>
      </c>
      <c r="F27" s="51" t="s">
        <v>421</v>
      </c>
      <c r="G27" s="51">
        <v>4015150303</v>
      </c>
      <c r="H27" s="51" t="s">
        <v>422</v>
      </c>
      <c r="I27" s="51" t="s">
        <v>429</v>
      </c>
      <c r="J27" s="78" t="s">
        <v>424</v>
      </c>
      <c r="K27" s="20">
        <v>6</v>
      </c>
      <c r="L27" s="45" t="s">
        <v>158</v>
      </c>
      <c r="M27" s="20">
        <v>831600000</v>
      </c>
      <c r="N27" s="56" t="s">
        <v>425</v>
      </c>
      <c r="O27" s="56" t="s">
        <v>426</v>
      </c>
      <c r="P27" s="56" t="s">
        <v>427</v>
      </c>
      <c r="Q27" s="51" t="s">
        <v>25</v>
      </c>
      <c r="R27" s="58"/>
    </row>
    <row r="28" spans="2:20" ht="20.100000000000001" customHeight="1">
      <c r="B28" s="50">
        <v>2020</v>
      </c>
      <c r="C28" s="51">
        <v>4</v>
      </c>
      <c r="D28" s="51" t="s">
        <v>14</v>
      </c>
      <c r="E28" s="123" t="s">
        <v>430</v>
      </c>
      <c r="F28" s="51" t="s">
        <v>81</v>
      </c>
      <c r="G28" s="51">
        <v>2610111501</v>
      </c>
      <c r="H28" s="51" t="s">
        <v>431</v>
      </c>
      <c r="I28" s="51" t="s">
        <v>432</v>
      </c>
      <c r="J28" s="78" t="s">
        <v>433</v>
      </c>
      <c r="K28" s="20">
        <v>1</v>
      </c>
      <c r="L28" s="45" t="s">
        <v>158</v>
      </c>
      <c r="M28" s="20">
        <v>220000000</v>
      </c>
      <c r="N28" s="56" t="s">
        <v>425</v>
      </c>
      <c r="O28" s="56" t="s">
        <v>434</v>
      </c>
      <c r="P28" s="56" t="s">
        <v>435</v>
      </c>
      <c r="Q28" s="51" t="s">
        <v>25</v>
      </c>
      <c r="R28" s="58"/>
    </row>
    <row r="29" spans="2:20" ht="20.100000000000001" customHeight="1">
      <c r="B29" s="50">
        <v>2020</v>
      </c>
      <c r="C29" s="51">
        <v>4</v>
      </c>
      <c r="D29" s="51" t="s">
        <v>14</v>
      </c>
      <c r="E29" s="123" t="s">
        <v>436</v>
      </c>
      <c r="F29" s="51" t="s">
        <v>81</v>
      </c>
      <c r="G29" s="51">
        <v>2610111501</v>
      </c>
      <c r="H29" s="51" t="s">
        <v>431</v>
      </c>
      <c r="I29" s="51" t="s">
        <v>437</v>
      </c>
      <c r="J29" s="78" t="s">
        <v>433</v>
      </c>
      <c r="K29" s="20">
        <v>6</v>
      </c>
      <c r="L29" s="45" t="s">
        <v>158</v>
      </c>
      <c r="M29" s="20">
        <v>795960000</v>
      </c>
      <c r="N29" s="56" t="s">
        <v>425</v>
      </c>
      <c r="O29" s="56" t="s">
        <v>434</v>
      </c>
      <c r="P29" s="56" t="s">
        <v>435</v>
      </c>
      <c r="Q29" s="51" t="s">
        <v>25</v>
      </c>
      <c r="R29" s="58"/>
    </row>
    <row r="30" spans="2:20" ht="20.100000000000001" customHeight="1">
      <c r="B30" s="50">
        <v>2020</v>
      </c>
      <c r="C30" s="51">
        <v>4</v>
      </c>
      <c r="D30" s="51" t="s">
        <v>14</v>
      </c>
      <c r="E30" s="123" t="s">
        <v>453</v>
      </c>
      <c r="F30" s="51" t="s">
        <v>93</v>
      </c>
      <c r="G30" s="51">
        <v>3011150501</v>
      </c>
      <c r="H30" s="96" t="s">
        <v>454</v>
      </c>
      <c r="I30" s="51" t="s">
        <v>455</v>
      </c>
      <c r="J30" s="51" t="s">
        <v>456</v>
      </c>
      <c r="K30" s="94">
        <v>3073</v>
      </c>
      <c r="L30" s="181" t="s">
        <v>380</v>
      </c>
      <c r="M30" s="94">
        <v>196807407</v>
      </c>
      <c r="N30" s="56" t="s">
        <v>457</v>
      </c>
      <c r="O30" s="56" t="s">
        <v>458</v>
      </c>
      <c r="P30" s="56" t="s">
        <v>459</v>
      </c>
      <c r="Q30" s="56" t="s">
        <v>121</v>
      </c>
      <c r="R30" s="63"/>
    </row>
    <row r="31" spans="2:20" ht="20.100000000000001" customHeight="1">
      <c r="B31" s="50">
        <v>2020</v>
      </c>
      <c r="C31" s="51">
        <v>4</v>
      </c>
      <c r="D31" s="51" t="s">
        <v>14</v>
      </c>
      <c r="E31" s="123" t="s">
        <v>453</v>
      </c>
      <c r="F31" s="51" t="s">
        <v>93</v>
      </c>
      <c r="G31" s="51">
        <v>4014210901</v>
      </c>
      <c r="H31" s="96" t="s">
        <v>460</v>
      </c>
      <c r="I31" s="51" t="s">
        <v>461</v>
      </c>
      <c r="J31" s="51" t="s">
        <v>456</v>
      </c>
      <c r="K31" s="94">
        <v>81.709999999999994</v>
      </c>
      <c r="L31" s="96" t="s">
        <v>462</v>
      </c>
      <c r="M31" s="94">
        <v>69289125</v>
      </c>
      <c r="N31" s="56" t="s">
        <v>457</v>
      </c>
      <c r="O31" s="56" t="s">
        <v>458</v>
      </c>
      <c r="P31" s="56" t="s">
        <v>459</v>
      </c>
      <c r="Q31" s="56" t="s">
        <v>121</v>
      </c>
      <c r="R31" s="63"/>
    </row>
    <row r="32" spans="2:20" ht="20.100000000000001" customHeight="1">
      <c r="B32" s="50">
        <v>2020</v>
      </c>
      <c r="C32" s="51">
        <v>4</v>
      </c>
      <c r="D32" s="51" t="s">
        <v>14</v>
      </c>
      <c r="E32" s="123" t="s">
        <v>453</v>
      </c>
      <c r="F32" s="51" t="s">
        <v>93</v>
      </c>
      <c r="G32" s="51">
        <v>4014162001</v>
      </c>
      <c r="H32" s="96" t="s">
        <v>463</v>
      </c>
      <c r="I32" s="51" t="s">
        <v>464</v>
      </c>
      <c r="J32" s="51" t="s">
        <v>456</v>
      </c>
      <c r="K32" s="94">
        <v>41</v>
      </c>
      <c r="L32" s="96" t="s">
        <v>465</v>
      </c>
      <c r="M32" s="94">
        <v>195064974</v>
      </c>
      <c r="N32" s="56" t="s">
        <v>457</v>
      </c>
      <c r="O32" s="56" t="s">
        <v>458</v>
      </c>
      <c r="P32" s="56" t="s">
        <v>459</v>
      </c>
      <c r="Q32" s="56" t="s">
        <v>121</v>
      </c>
      <c r="R32" s="63"/>
    </row>
    <row r="33" spans="2:18" ht="20.100000000000001" customHeight="1">
      <c r="B33" s="50">
        <v>2020</v>
      </c>
      <c r="C33" s="51">
        <v>4</v>
      </c>
      <c r="D33" s="51" t="s">
        <v>14</v>
      </c>
      <c r="E33" s="123" t="s">
        <v>453</v>
      </c>
      <c r="F33" s="51" t="s">
        <v>93</v>
      </c>
      <c r="G33" s="51">
        <v>4014219401</v>
      </c>
      <c r="H33" s="96" t="s">
        <v>466</v>
      </c>
      <c r="I33" s="51" t="s">
        <v>467</v>
      </c>
      <c r="J33" s="51" t="s">
        <v>456</v>
      </c>
      <c r="K33" s="94">
        <v>257</v>
      </c>
      <c r="L33" s="96" t="s">
        <v>468</v>
      </c>
      <c r="M33" s="94">
        <v>145403447</v>
      </c>
      <c r="N33" s="56" t="s">
        <v>457</v>
      </c>
      <c r="O33" s="56" t="s">
        <v>458</v>
      </c>
      <c r="P33" s="56" t="s">
        <v>459</v>
      </c>
      <c r="Q33" s="56" t="s">
        <v>121</v>
      </c>
      <c r="R33" s="63"/>
    </row>
    <row r="34" spans="2:18" ht="20.100000000000001" customHeight="1">
      <c r="B34" s="50">
        <v>2020</v>
      </c>
      <c r="C34" s="51">
        <v>4</v>
      </c>
      <c r="D34" s="51" t="s">
        <v>14</v>
      </c>
      <c r="E34" s="123" t="s">
        <v>453</v>
      </c>
      <c r="F34" s="51" t="s">
        <v>93</v>
      </c>
      <c r="G34" s="51">
        <v>4014219701</v>
      </c>
      <c r="H34" s="96" t="s">
        <v>469</v>
      </c>
      <c r="I34" s="51" t="s">
        <v>470</v>
      </c>
      <c r="J34" s="51" t="s">
        <v>456</v>
      </c>
      <c r="K34" s="94">
        <v>706</v>
      </c>
      <c r="L34" s="96" t="s">
        <v>468</v>
      </c>
      <c r="M34" s="94">
        <v>813784022</v>
      </c>
      <c r="N34" s="56" t="s">
        <v>457</v>
      </c>
      <c r="O34" s="56" t="s">
        <v>458</v>
      </c>
      <c r="P34" s="56" t="s">
        <v>459</v>
      </c>
      <c r="Q34" s="56" t="s">
        <v>121</v>
      </c>
      <c r="R34" s="63"/>
    </row>
    <row r="35" spans="2:18" ht="20.100000000000001" customHeight="1">
      <c r="B35" s="50">
        <v>2020</v>
      </c>
      <c r="C35" s="51">
        <v>4</v>
      </c>
      <c r="D35" s="51" t="s">
        <v>14</v>
      </c>
      <c r="E35" s="123" t="s">
        <v>453</v>
      </c>
      <c r="F35" s="51" t="s">
        <v>93</v>
      </c>
      <c r="G35" s="51">
        <v>4014169301</v>
      </c>
      <c r="H35" s="96" t="s">
        <v>471</v>
      </c>
      <c r="I35" s="51" t="s">
        <v>472</v>
      </c>
      <c r="J35" s="51" t="s">
        <v>456</v>
      </c>
      <c r="K35" s="94">
        <v>48</v>
      </c>
      <c r="L35" s="96" t="s">
        <v>465</v>
      </c>
      <c r="M35" s="94">
        <v>15637992</v>
      </c>
      <c r="N35" s="56" t="s">
        <v>457</v>
      </c>
      <c r="O35" s="56" t="s">
        <v>458</v>
      </c>
      <c r="P35" s="56" t="s">
        <v>459</v>
      </c>
      <c r="Q35" s="56" t="s">
        <v>121</v>
      </c>
      <c r="R35" s="63"/>
    </row>
    <row r="36" spans="2:18" ht="20.100000000000001" customHeight="1">
      <c r="B36" s="50">
        <v>2020</v>
      </c>
      <c r="C36" s="51">
        <v>4</v>
      </c>
      <c r="D36" s="51" t="s">
        <v>14</v>
      </c>
      <c r="E36" s="123" t="s">
        <v>453</v>
      </c>
      <c r="F36" s="51" t="s">
        <v>93</v>
      </c>
      <c r="G36" s="51">
        <v>4014218902</v>
      </c>
      <c r="H36" s="96" t="s">
        <v>473</v>
      </c>
      <c r="I36" s="51" t="s">
        <v>474</v>
      </c>
      <c r="J36" s="51" t="s">
        <v>456</v>
      </c>
      <c r="K36" s="94">
        <v>374</v>
      </c>
      <c r="L36" s="96" t="s">
        <v>468</v>
      </c>
      <c r="M36" s="94">
        <v>894247606</v>
      </c>
      <c r="N36" s="56" t="s">
        <v>457</v>
      </c>
      <c r="O36" s="56" t="s">
        <v>458</v>
      </c>
      <c r="P36" s="56" t="s">
        <v>459</v>
      </c>
      <c r="Q36" s="56" t="s">
        <v>121</v>
      </c>
      <c r="R36" s="63"/>
    </row>
    <row r="37" spans="2:18" ht="20.100000000000001" customHeight="1">
      <c r="B37" s="50">
        <v>2020</v>
      </c>
      <c r="C37" s="51">
        <v>4</v>
      </c>
      <c r="D37" s="51" t="s">
        <v>14</v>
      </c>
      <c r="E37" s="123" t="s">
        <v>453</v>
      </c>
      <c r="F37" s="51" t="s">
        <v>93</v>
      </c>
      <c r="G37" s="51">
        <v>4014179501</v>
      </c>
      <c r="H37" s="96" t="s">
        <v>475</v>
      </c>
      <c r="I37" s="51" t="s">
        <v>476</v>
      </c>
      <c r="J37" s="51" t="s">
        <v>456</v>
      </c>
      <c r="K37" s="94">
        <v>115</v>
      </c>
      <c r="L37" s="96" t="s">
        <v>477</v>
      </c>
      <c r="M37" s="94">
        <v>102086003</v>
      </c>
      <c r="N37" s="56" t="s">
        <v>457</v>
      </c>
      <c r="O37" s="56" t="s">
        <v>458</v>
      </c>
      <c r="P37" s="56" t="s">
        <v>459</v>
      </c>
      <c r="Q37" s="56" t="s">
        <v>121</v>
      </c>
      <c r="R37" s="63"/>
    </row>
    <row r="38" spans="2:18" ht="20.100000000000001" customHeight="1">
      <c r="B38" s="50">
        <v>2020</v>
      </c>
      <c r="C38" s="51">
        <v>4</v>
      </c>
      <c r="D38" s="51" t="s">
        <v>14</v>
      </c>
      <c r="E38" s="123" t="s">
        <v>453</v>
      </c>
      <c r="F38" s="51" t="s">
        <v>93</v>
      </c>
      <c r="G38" s="51">
        <v>4014169401</v>
      </c>
      <c r="H38" s="96" t="s">
        <v>478</v>
      </c>
      <c r="I38" s="51" t="s">
        <v>472</v>
      </c>
      <c r="J38" s="51" t="s">
        <v>456</v>
      </c>
      <c r="K38" s="94">
        <v>54</v>
      </c>
      <c r="L38" s="96" t="s">
        <v>465</v>
      </c>
      <c r="M38" s="94">
        <v>16178874</v>
      </c>
      <c r="N38" s="56" t="s">
        <v>457</v>
      </c>
      <c r="O38" s="56" t="s">
        <v>458</v>
      </c>
      <c r="P38" s="56" t="s">
        <v>459</v>
      </c>
      <c r="Q38" s="56" t="s">
        <v>121</v>
      </c>
      <c r="R38" s="63"/>
    </row>
    <row r="39" spans="2:18" ht="20.100000000000001" customHeight="1">
      <c r="B39" s="50">
        <v>2020</v>
      </c>
      <c r="C39" s="51">
        <v>4</v>
      </c>
      <c r="D39" s="51" t="s">
        <v>14</v>
      </c>
      <c r="E39" s="123" t="s">
        <v>453</v>
      </c>
      <c r="F39" s="51" t="s">
        <v>93</v>
      </c>
      <c r="G39" s="51">
        <v>4014169401</v>
      </c>
      <c r="H39" s="96" t="s">
        <v>479</v>
      </c>
      <c r="I39" s="51" t="s">
        <v>480</v>
      </c>
      <c r="J39" s="51" t="s">
        <v>456</v>
      </c>
      <c r="K39" s="94">
        <v>16</v>
      </c>
      <c r="L39" s="96" t="s">
        <v>465</v>
      </c>
      <c r="M39" s="94">
        <v>17373502</v>
      </c>
      <c r="N39" s="56" t="s">
        <v>457</v>
      </c>
      <c r="O39" s="56" t="s">
        <v>458</v>
      </c>
      <c r="P39" s="56" t="s">
        <v>459</v>
      </c>
      <c r="Q39" s="56" t="s">
        <v>121</v>
      </c>
      <c r="R39" s="63"/>
    </row>
    <row r="40" spans="2:18" ht="20.100000000000001" customHeight="1">
      <c r="B40" s="50">
        <v>2020</v>
      </c>
      <c r="C40" s="51">
        <v>4</v>
      </c>
      <c r="D40" s="51" t="s">
        <v>14</v>
      </c>
      <c r="E40" s="123" t="s">
        <v>453</v>
      </c>
      <c r="F40" s="51" t="s">
        <v>93</v>
      </c>
      <c r="G40" s="51">
        <v>4014210201</v>
      </c>
      <c r="H40" s="96" t="s">
        <v>481</v>
      </c>
      <c r="I40" s="51" t="s">
        <v>482</v>
      </c>
      <c r="J40" s="51" t="s">
        <v>456</v>
      </c>
      <c r="K40" s="94">
        <v>4</v>
      </c>
      <c r="L40" s="96" t="s">
        <v>477</v>
      </c>
      <c r="M40" s="94">
        <v>418046</v>
      </c>
      <c r="N40" s="56" t="s">
        <v>457</v>
      </c>
      <c r="O40" s="56" t="s">
        <v>458</v>
      </c>
      <c r="P40" s="56" t="s">
        <v>459</v>
      </c>
      <c r="Q40" s="56" t="s">
        <v>121</v>
      </c>
      <c r="R40" s="63"/>
    </row>
    <row r="41" spans="2:18" ht="20.100000000000001" customHeight="1">
      <c r="B41" s="50">
        <v>2020</v>
      </c>
      <c r="C41" s="51">
        <v>4</v>
      </c>
      <c r="D41" s="51" t="s">
        <v>14</v>
      </c>
      <c r="E41" s="123" t="s">
        <v>453</v>
      </c>
      <c r="F41" s="51" t="s">
        <v>93</v>
      </c>
      <c r="G41" s="51">
        <v>4014231201</v>
      </c>
      <c r="H41" s="96" t="s">
        <v>483</v>
      </c>
      <c r="I41" s="51" t="s">
        <v>484</v>
      </c>
      <c r="J41" s="51" t="s">
        <v>456</v>
      </c>
      <c r="K41" s="94">
        <v>88</v>
      </c>
      <c r="L41" s="96" t="s">
        <v>468</v>
      </c>
      <c r="M41" s="94">
        <v>112102448</v>
      </c>
      <c r="N41" s="56" t="s">
        <v>457</v>
      </c>
      <c r="O41" s="56" t="s">
        <v>458</v>
      </c>
      <c r="P41" s="56" t="s">
        <v>459</v>
      </c>
      <c r="Q41" s="56" t="s">
        <v>121</v>
      </c>
      <c r="R41" s="63"/>
    </row>
    <row r="42" spans="2:18" ht="20.100000000000001" customHeight="1">
      <c r="B42" s="50">
        <v>2020</v>
      </c>
      <c r="C42" s="51">
        <v>4</v>
      </c>
      <c r="D42" s="51" t="s">
        <v>14</v>
      </c>
      <c r="E42" s="123" t="s">
        <v>453</v>
      </c>
      <c r="F42" s="51" t="s">
        <v>93</v>
      </c>
      <c r="G42" s="51">
        <v>4014169401</v>
      </c>
      <c r="H42" s="96" t="s">
        <v>485</v>
      </c>
      <c r="I42" s="51" t="s">
        <v>472</v>
      </c>
      <c r="J42" s="51" t="s">
        <v>456</v>
      </c>
      <c r="K42" s="94">
        <v>2</v>
      </c>
      <c r="L42" s="96" t="s">
        <v>465</v>
      </c>
      <c r="M42" s="94">
        <v>848758</v>
      </c>
      <c r="N42" s="56" t="s">
        <v>457</v>
      </c>
      <c r="O42" s="56" t="s">
        <v>458</v>
      </c>
      <c r="P42" s="56" t="s">
        <v>459</v>
      </c>
      <c r="Q42" s="56" t="s">
        <v>121</v>
      </c>
      <c r="R42" s="63"/>
    </row>
    <row r="43" spans="2:18" ht="20.100000000000001" customHeight="1">
      <c r="B43" s="50">
        <v>2020</v>
      </c>
      <c r="C43" s="51">
        <v>4</v>
      </c>
      <c r="D43" s="51" t="s">
        <v>14</v>
      </c>
      <c r="E43" s="123" t="s">
        <v>453</v>
      </c>
      <c r="F43" s="51" t="s">
        <v>93</v>
      </c>
      <c r="G43" s="51">
        <v>4014179501</v>
      </c>
      <c r="H43" s="96" t="s">
        <v>486</v>
      </c>
      <c r="I43" s="51" t="s">
        <v>487</v>
      </c>
      <c r="J43" s="51" t="s">
        <v>456</v>
      </c>
      <c r="K43" s="94">
        <v>23</v>
      </c>
      <c r="L43" s="96" t="s">
        <v>488</v>
      </c>
      <c r="M43" s="94">
        <v>262304553</v>
      </c>
      <c r="N43" s="56" t="s">
        <v>457</v>
      </c>
      <c r="O43" s="56" t="s">
        <v>458</v>
      </c>
      <c r="P43" s="56" t="s">
        <v>459</v>
      </c>
      <c r="Q43" s="56" t="s">
        <v>121</v>
      </c>
      <c r="R43" s="63"/>
    </row>
    <row r="44" spans="2:18" ht="20.100000000000001" customHeight="1">
      <c r="B44" s="50">
        <v>2020</v>
      </c>
      <c r="C44" s="51">
        <v>4</v>
      </c>
      <c r="D44" s="51" t="s">
        <v>14</v>
      </c>
      <c r="E44" s="123" t="s">
        <v>453</v>
      </c>
      <c r="F44" s="51" t="s">
        <v>93</v>
      </c>
      <c r="G44" s="51">
        <v>4014210201</v>
      </c>
      <c r="H44" s="96" t="s">
        <v>489</v>
      </c>
      <c r="I44" s="51" t="s">
        <v>490</v>
      </c>
      <c r="J44" s="51" t="s">
        <v>456</v>
      </c>
      <c r="K44" s="94">
        <v>108</v>
      </c>
      <c r="L44" s="96" t="s">
        <v>468</v>
      </c>
      <c r="M44" s="94">
        <v>114906241</v>
      </c>
      <c r="N44" s="56" t="s">
        <v>457</v>
      </c>
      <c r="O44" s="56" t="s">
        <v>458</v>
      </c>
      <c r="P44" s="56" t="s">
        <v>459</v>
      </c>
      <c r="Q44" s="56" t="s">
        <v>121</v>
      </c>
      <c r="R44" s="63"/>
    </row>
    <row r="45" spans="2:18" ht="20.100000000000001" customHeight="1">
      <c r="B45" s="50">
        <v>2020</v>
      </c>
      <c r="C45" s="51">
        <v>4</v>
      </c>
      <c r="D45" s="51" t="s">
        <v>14</v>
      </c>
      <c r="E45" s="123" t="s">
        <v>453</v>
      </c>
      <c r="F45" s="51" t="s">
        <v>93</v>
      </c>
      <c r="G45" s="51">
        <v>4014210201</v>
      </c>
      <c r="H45" s="96" t="s">
        <v>491</v>
      </c>
      <c r="I45" s="51" t="s">
        <v>492</v>
      </c>
      <c r="J45" s="51" t="s">
        <v>456</v>
      </c>
      <c r="K45" s="94">
        <v>8</v>
      </c>
      <c r="L45" s="96" t="s">
        <v>468</v>
      </c>
      <c r="M45" s="94">
        <v>17377215</v>
      </c>
      <c r="N45" s="56" t="s">
        <v>457</v>
      </c>
      <c r="O45" s="56" t="s">
        <v>458</v>
      </c>
      <c r="P45" s="56" t="s">
        <v>459</v>
      </c>
      <c r="Q45" s="56" t="s">
        <v>121</v>
      </c>
      <c r="R45" s="63"/>
    </row>
    <row r="46" spans="2:18" ht="20.100000000000001" customHeight="1">
      <c r="B46" s="50">
        <v>2020</v>
      </c>
      <c r="C46" s="51">
        <v>4</v>
      </c>
      <c r="D46" s="51" t="s">
        <v>14</v>
      </c>
      <c r="E46" s="123" t="s">
        <v>453</v>
      </c>
      <c r="F46" s="51" t="s">
        <v>93</v>
      </c>
      <c r="G46" s="51">
        <v>4014179501</v>
      </c>
      <c r="H46" s="96" t="s">
        <v>493</v>
      </c>
      <c r="I46" s="51" t="s">
        <v>494</v>
      </c>
      <c r="J46" s="51" t="s">
        <v>456</v>
      </c>
      <c r="K46" s="94">
        <v>1</v>
      </c>
      <c r="L46" s="96" t="s">
        <v>488</v>
      </c>
      <c r="M46" s="94">
        <v>16874532</v>
      </c>
      <c r="N46" s="56" t="s">
        <v>457</v>
      </c>
      <c r="O46" s="56" t="s">
        <v>458</v>
      </c>
      <c r="P46" s="56" t="s">
        <v>459</v>
      </c>
      <c r="Q46" s="56" t="s">
        <v>121</v>
      </c>
      <c r="R46" s="63"/>
    </row>
    <row r="47" spans="2:18" ht="20.100000000000001" customHeight="1">
      <c r="B47" s="50">
        <v>2020</v>
      </c>
      <c r="C47" s="51">
        <v>4</v>
      </c>
      <c r="D47" s="51" t="s">
        <v>14</v>
      </c>
      <c r="E47" s="123" t="s">
        <v>453</v>
      </c>
      <c r="F47" s="51" t="s">
        <v>93</v>
      </c>
      <c r="G47" s="51">
        <v>4014161501</v>
      </c>
      <c r="H47" s="96" t="s">
        <v>495</v>
      </c>
      <c r="I47" s="51" t="s">
        <v>496</v>
      </c>
      <c r="J47" s="51" t="s">
        <v>456</v>
      </c>
      <c r="K47" s="94">
        <v>11</v>
      </c>
      <c r="L47" s="96" t="s">
        <v>465</v>
      </c>
      <c r="M47" s="94">
        <v>7852171</v>
      </c>
      <c r="N47" s="56" t="s">
        <v>457</v>
      </c>
      <c r="O47" s="56" t="s">
        <v>458</v>
      </c>
      <c r="P47" s="56" t="s">
        <v>459</v>
      </c>
      <c r="Q47" s="56" t="s">
        <v>121</v>
      </c>
      <c r="R47" s="63"/>
    </row>
    <row r="48" spans="2:18" ht="20.100000000000001" customHeight="1">
      <c r="B48" s="50">
        <v>2020</v>
      </c>
      <c r="C48" s="51">
        <v>4</v>
      </c>
      <c r="D48" s="51" t="s">
        <v>14</v>
      </c>
      <c r="E48" s="123" t="s">
        <v>523</v>
      </c>
      <c r="F48" s="51" t="s">
        <v>95</v>
      </c>
      <c r="G48" s="51">
        <v>3011150501</v>
      </c>
      <c r="H48" s="51" t="s">
        <v>502</v>
      </c>
      <c r="I48" s="51" t="s">
        <v>524</v>
      </c>
      <c r="J48" s="78" t="s">
        <v>525</v>
      </c>
      <c r="K48" s="80">
        <v>293</v>
      </c>
      <c r="L48" s="78" t="s">
        <v>504</v>
      </c>
      <c r="M48" s="80">
        <v>19843770</v>
      </c>
      <c r="N48" s="56" t="s">
        <v>516</v>
      </c>
      <c r="O48" s="56" t="s">
        <v>517</v>
      </c>
      <c r="P48" s="56" t="s">
        <v>518</v>
      </c>
      <c r="Q48" s="51" t="s">
        <v>25</v>
      </c>
      <c r="R48" s="58"/>
    </row>
    <row r="49" spans="2:18" ht="20.100000000000001" customHeight="1">
      <c r="B49" s="50">
        <v>2020</v>
      </c>
      <c r="C49" s="51">
        <v>4</v>
      </c>
      <c r="D49" s="77" t="s">
        <v>16</v>
      </c>
      <c r="E49" s="186" t="s">
        <v>543</v>
      </c>
      <c r="F49" s="77" t="s">
        <v>80</v>
      </c>
      <c r="G49" s="77">
        <v>4014162001</v>
      </c>
      <c r="H49" s="103" t="s">
        <v>544</v>
      </c>
      <c r="I49" s="103" t="s">
        <v>545</v>
      </c>
      <c r="J49" s="104" t="s">
        <v>546</v>
      </c>
      <c r="K49" s="104">
        <v>7</v>
      </c>
      <c r="L49" s="104" t="s">
        <v>158</v>
      </c>
      <c r="M49" s="104">
        <v>60278000</v>
      </c>
      <c r="N49" s="74" t="s">
        <v>547</v>
      </c>
      <c r="O49" s="73" t="s">
        <v>548</v>
      </c>
      <c r="P49" s="103" t="s">
        <v>549</v>
      </c>
      <c r="Q49" s="77" t="s">
        <v>25</v>
      </c>
      <c r="R49" s="105"/>
    </row>
    <row r="50" spans="2:18" ht="20.100000000000001" customHeight="1">
      <c r="B50" s="50">
        <v>2020</v>
      </c>
      <c r="C50" s="51">
        <v>4</v>
      </c>
      <c r="D50" s="77" t="s">
        <v>16</v>
      </c>
      <c r="E50" s="186" t="s">
        <v>543</v>
      </c>
      <c r="F50" s="77" t="s">
        <v>80</v>
      </c>
      <c r="G50" s="77">
        <v>3013150202</v>
      </c>
      <c r="H50" s="103" t="s">
        <v>550</v>
      </c>
      <c r="I50" s="103" t="s">
        <v>551</v>
      </c>
      <c r="J50" s="104" t="s">
        <v>546</v>
      </c>
      <c r="K50" s="104">
        <v>12343</v>
      </c>
      <c r="L50" s="104" t="s">
        <v>335</v>
      </c>
      <c r="M50" s="104">
        <v>225234000</v>
      </c>
      <c r="N50" s="74" t="s">
        <v>547</v>
      </c>
      <c r="O50" s="73" t="s">
        <v>548</v>
      </c>
      <c r="P50" s="103" t="s">
        <v>549</v>
      </c>
      <c r="Q50" s="77" t="s">
        <v>25</v>
      </c>
      <c r="R50" s="105"/>
    </row>
    <row r="51" spans="2:18" ht="20.100000000000001" customHeight="1">
      <c r="B51" s="50">
        <v>2020</v>
      </c>
      <c r="C51" s="51">
        <v>4</v>
      </c>
      <c r="D51" s="51" t="s">
        <v>16</v>
      </c>
      <c r="E51" s="123" t="s">
        <v>552</v>
      </c>
      <c r="F51" s="51" t="s">
        <v>267</v>
      </c>
      <c r="G51" s="51">
        <v>4014218901</v>
      </c>
      <c r="H51" s="57" t="s">
        <v>553</v>
      </c>
      <c r="I51" s="57" t="s">
        <v>554</v>
      </c>
      <c r="J51" s="20" t="s">
        <v>17</v>
      </c>
      <c r="K51" s="20">
        <v>32</v>
      </c>
      <c r="L51" s="45" t="s">
        <v>320</v>
      </c>
      <c r="M51" s="20">
        <v>84864000</v>
      </c>
      <c r="N51" s="66" t="s">
        <v>555</v>
      </c>
      <c r="O51" s="56" t="s">
        <v>556</v>
      </c>
      <c r="P51" s="56" t="s">
        <v>557</v>
      </c>
      <c r="Q51" s="51" t="s">
        <v>25</v>
      </c>
      <c r="R51" s="58"/>
    </row>
    <row r="52" spans="2:18" ht="20.100000000000001" customHeight="1">
      <c r="B52" s="50">
        <v>2020</v>
      </c>
      <c r="C52" s="51">
        <v>4</v>
      </c>
      <c r="D52" s="51" t="s">
        <v>16</v>
      </c>
      <c r="E52" s="123" t="s">
        <v>552</v>
      </c>
      <c r="F52" s="51" t="s">
        <v>267</v>
      </c>
      <c r="G52" s="51">
        <v>4014219702</v>
      </c>
      <c r="H52" s="57" t="s">
        <v>558</v>
      </c>
      <c r="I52" s="57" t="s">
        <v>559</v>
      </c>
      <c r="J52" s="20" t="s">
        <v>17</v>
      </c>
      <c r="K52" s="20">
        <v>61</v>
      </c>
      <c r="L52" s="45" t="s">
        <v>320</v>
      </c>
      <c r="M52" s="20">
        <v>50488053</v>
      </c>
      <c r="N52" s="66" t="s">
        <v>555</v>
      </c>
      <c r="O52" s="56" t="s">
        <v>556</v>
      </c>
      <c r="P52" s="56" t="s">
        <v>557</v>
      </c>
      <c r="Q52" s="51" t="s">
        <v>25</v>
      </c>
      <c r="R52" s="58"/>
    </row>
    <row r="53" spans="2:18" ht="20.100000000000001" customHeight="1">
      <c r="B53" s="50">
        <v>2020</v>
      </c>
      <c r="C53" s="51">
        <v>4</v>
      </c>
      <c r="D53" s="51" t="s">
        <v>16</v>
      </c>
      <c r="E53" s="123" t="s">
        <v>552</v>
      </c>
      <c r="F53" s="51" t="s">
        <v>267</v>
      </c>
      <c r="G53" s="51">
        <v>4014219702</v>
      </c>
      <c r="H53" s="57" t="s">
        <v>558</v>
      </c>
      <c r="I53" s="57" t="s">
        <v>560</v>
      </c>
      <c r="J53" s="20" t="s">
        <v>17</v>
      </c>
      <c r="K53" s="20">
        <v>19</v>
      </c>
      <c r="L53" s="45" t="s">
        <v>320</v>
      </c>
      <c r="M53" s="20">
        <v>37893600</v>
      </c>
      <c r="N53" s="66" t="s">
        <v>555</v>
      </c>
      <c r="O53" s="56" t="s">
        <v>556</v>
      </c>
      <c r="P53" s="56" t="s">
        <v>557</v>
      </c>
      <c r="Q53" s="51" t="s">
        <v>25</v>
      </c>
      <c r="R53" s="58"/>
    </row>
    <row r="54" spans="2:18" ht="20.100000000000001" customHeight="1">
      <c r="B54" s="50">
        <v>2020</v>
      </c>
      <c r="C54" s="51">
        <v>4</v>
      </c>
      <c r="D54" s="51" t="s">
        <v>16</v>
      </c>
      <c r="E54" s="123" t="s">
        <v>552</v>
      </c>
      <c r="F54" s="51" t="s">
        <v>267</v>
      </c>
      <c r="G54" s="51">
        <v>4014219701</v>
      </c>
      <c r="H54" s="57" t="s">
        <v>561</v>
      </c>
      <c r="I54" s="57" t="s">
        <v>562</v>
      </c>
      <c r="J54" s="20" t="s">
        <v>17</v>
      </c>
      <c r="K54" s="20">
        <v>1384</v>
      </c>
      <c r="L54" s="45" t="s">
        <v>342</v>
      </c>
      <c r="M54" s="20">
        <v>14631648</v>
      </c>
      <c r="N54" s="66" t="s">
        <v>555</v>
      </c>
      <c r="O54" s="56" t="s">
        <v>556</v>
      </c>
      <c r="P54" s="56" t="s">
        <v>557</v>
      </c>
      <c r="Q54" s="51" t="s">
        <v>25</v>
      </c>
      <c r="R54" s="58"/>
    </row>
    <row r="55" spans="2:18" ht="20.100000000000001" customHeight="1">
      <c r="B55" s="50">
        <v>2020</v>
      </c>
      <c r="C55" s="51">
        <v>4</v>
      </c>
      <c r="D55" s="51" t="s">
        <v>16</v>
      </c>
      <c r="E55" s="123" t="s">
        <v>552</v>
      </c>
      <c r="F55" s="51" t="s">
        <v>267</v>
      </c>
      <c r="G55" s="51">
        <v>1111170101</v>
      </c>
      <c r="H55" s="57" t="s">
        <v>563</v>
      </c>
      <c r="I55" s="57"/>
      <c r="J55" s="20" t="s">
        <v>17</v>
      </c>
      <c r="K55" s="20">
        <v>2990</v>
      </c>
      <c r="L55" s="45" t="s">
        <v>380</v>
      </c>
      <c r="M55" s="20">
        <v>61594000</v>
      </c>
      <c r="N55" s="66" t="s">
        <v>555</v>
      </c>
      <c r="O55" s="56" t="s">
        <v>556</v>
      </c>
      <c r="P55" s="56" t="s">
        <v>557</v>
      </c>
      <c r="Q55" s="51" t="s">
        <v>25</v>
      </c>
      <c r="R55" s="58"/>
    </row>
    <row r="56" spans="2:18" ht="20.100000000000001" customHeight="1">
      <c r="B56" s="50">
        <v>2020</v>
      </c>
      <c r="C56" s="51">
        <v>4</v>
      </c>
      <c r="D56" s="51" t="s">
        <v>16</v>
      </c>
      <c r="E56" s="123" t="s">
        <v>552</v>
      </c>
      <c r="F56" s="51" t="s">
        <v>82</v>
      </c>
      <c r="G56" s="51">
        <v>3012170202</v>
      </c>
      <c r="H56" s="101" t="s">
        <v>564</v>
      </c>
      <c r="I56" s="57" t="s">
        <v>565</v>
      </c>
      <c r="J56" s="20" t="s">
        <v>17</v>
      </c>
      <c r="K56" s="20">
        <v>23896</v>
      </c>
      <c r="L56" s="45" t="s">
        <v>335</v>
      </c>
      <c r="M56" s="20">
        <v>30108960</v>
      </c>
      <c r="N56" s="66" t="s">
        <v>555</v>
      </c>
      <c r="O56" s="56" t="s">
        <v>556</v>
      </c>
      <c r="P56" s="56" t="s">
        <v>557</v>
      </c>
      <c r="Q56" s="51" t="s">
        <v>25</v>
      </c>
      <c r="R56" s="58"/>
    </row>
    <row r="57" spans="2:18" ht="20.100000000000001" customHeight="1">
      <c r="B57" s="50">
        <v>2020</v>
      </c>
      <c r="C57" s="51">
        <v>4</v>
      </c>
      <c r="D57" s="51" t="s">
        <v>16</v>
      </c>
      <c r="E57" s="123" t="s">
        <v>552</v>
      </c>
      <c r="F57" s="51" t="s">
        <v>421</v>
      </c>
      <c r="G57" s="51">
        <v>3013150202</v>
      </c>
      <c r="H57" s="57" t="s">
        <v>566</v>
      </c>
      <c r="I57" s="57" t="s">
        <v>551</v>
      </c>
      <c r="J57" s="20" t="s">
        <v>17</v>
      </c>
      <c r="K57" s="20">
        <v>18743</v>
      </c>
      <c r="L57" s="45" t="s">
        <v>335</v>
      </c>
      <c r="M57" s="20">
        <v>311639861</v>
      </c>
      <c r="N57" s="66" t="s">
        <v>555</v>
      </c>
      <c r="O57" s="56" t="s">
        <v>556</v>
      </c>
      <c r="P57" s="56" t="s">
        <v>557</v>
      </c>
      <c r="Q57" s="51" t="s">
        <v>25</v>
      </c>
      <c r="R57" s="58"/>
    </row>
    <row r="58" spans="2:18" ht="20.100000000000001" customHeight="1">
      <c r="B58" s="50">
        <v>2020</v>
      </c>
      <c r="C58" s="51">
        <v>4</v>
      </c>
      <c r="D58" s="51" t="s">
        <v>16</v>
      </c>
      <c r="E58" s="123" t="s">
        <v>552</v>
      </c>
      <c r="F58" s="51" t="s">
        <v>82</v>
      </c>
      <c r="G58" s="51">
        <v>2410168501</v>
      </c>
      <c r="H58" s="57" t="s">
        <v>567</v>
      </c>
      <c r="I58" s="57" t="s">
        <v>568</v>
      </c>
      <c r="J58" s="20" t="s">
        <v>17</v>
      </c>
      <c r="K58" s="20">
        <v>9</v>
      </c>
      <c r="L58" s="45" t="s">
        <v>569</v>
      </c>
      <c r="M58" s="20">
        <v>12060000</v>
      </c>
      <c r="N58" s="66" t="s">
        <v>555</v>
      </c>
      <c r="O58" s="56" t="s">
        <v>556</v>
      </c>
      <c r="P58" s="56" t="s">
        <v>557</v>
      </c>
      <c r="Q58" s="51" t="s">
        <v>25</v>
      </c>
      <c r="R58" s="58"/>
    </row>
    <row r="59" spans="2:18" ht="20.100000000000001" customHeight="1">
      <c r="B59" s="50">
        <v>2020</v>
      </c>
      <c r="C59" s="51">
        <v>4</v>
      </c>
      <c r="D59" s="51" t="s">
        <v>16</v>
      </c>
      <c r="E59" s="123" t="s">
        <v>552</v>
      </c>
      <c r="F59" s="51" t="s">
        <v>81</v>
      </c>
      <c r="G59" s="51">
        <v>2410168501</v>
      </c>
      <c r="H59" s="57" t="s">
        <v>570</v>
      </c>
      <c r="I59" s="57" t="s">
        <v>571</v>
      </c>
      <c r="J59" s="20" t="s">
        <v>17</v>
      </c>
      <c r="K59" s="20">
        <v>7</v>
      </c>
      <c r="L59" s="45" t="s">
        <v>569</v>
      </c>
      <c r="M59" s="20">
        <v>190743000</v>
      </c>
      <c r="N59" s="66" t="s">
        <v>555</v>
      </c>
      <c r="O59" s="56" t="s">
        <v>556</v>
      </c>
      <c r="P59" s="56" t="s">
        <v>557</v>
      </c>
      <c r="Q59" s="51" t="s">
        <v>25</v>
      </c>
      <c r="R59" s="58"/>
    </row>
    <row r="60" spans="2:18" ht="20.100000000000001" customHeight="1">
      <c r="B60" s="50">
        <v>2020</v>
      </c>
      <c r="C60" s="51">
        <v>4</v>
      </c>
      <c r="D60" s="51" t="s">
        <v>16</v>
      </c>
      <c r="E60" s="123" t="s">
        <v>552</v>
      </c>
      <c r="F60" s="51" t="s">
        <v>267</v>
      </c>
      <c r="G60" s="51">
        <v>4111250101</v>
      </c>
      <c r="H60" s="57" t="s">
        <v>572</v>
      </c>
      <c r="I60" s="57"/>
      <c r="J60" s="20" t="s">
        <v>17</v>
      </c>
      <c r="K60" s="20">
        <v>1</v>
      </c>
      <c r="L60" s="45" t="s">
        <v>573</v>
      </c>
      <c r="M60" s="20">
        <v>11818182</v>
      </c>
      <c r="N60" s="66" t="s">
        <v>555</v>
      </c>
      <c r="O60" s="56" t="s">
        <v>556</v>
      </c>
      <c r="P60" s="56" t="s">
        <v>557</v>
      </c>
      <c r="Q60" s="51" t="s">
        <v>25</v>
      </c>
      <c r="R60" s="58"/>
    </row>
    <row r="61" spans="2:18" ht="20.100000000000001" customHeight="1">
      <c r="B61" s="50">
        <v>2020</v>
      </c>
      <c r="C61" s="51">
        <v>4</v>
      </c>
      <c r="D61" s="51" t="s">
        <v>16</v>
      </c>
      <c r="E61" s="123" t="s">
        <v>552</v>
      </c>
      <c r="F61" s="51" t="s">
        <v>267</v>
      </c>
      <c r="G61" s="51">
        <v>4014162001</v>
      </c>
      <c r="H61" s="57" t="s">
        <v>574</v>
      </c>
      <c r="I61" s="57" t="s">
        <v>575</v>
      </c>
      <c r="J61" s="20" t="s">
        <v>17</v>
      </c>
      <c r="K61" s="20">
        <v>7</v>
      </c>
      <c r="L61" s="45" t="s">
        <v>356</v>
      </c>
      <c r="M61" s="20">
        <v>15718185</v>
      </c>
      <c r="N61" s="66" t="s">
        <v>555</v>
      </c>
      <c r="O61" s="56" t="s">
        <v>556</v>
      </c>
      <c r="P61" s="56" t="s">
        <v>557</v>
      </c>
      <c r="Q61" s="51" t="s">
        <v>25</v>
      </c>
      <c r="R61" s="58"/>
    </row>
    <row r="62" spans="2:18" ht="20.100000000000001" customHeight="1">
      <c r="B62" s="50">
        <v>2020</v>
      </c>
      <c r="C62" s="51">
        <v>4</v>
      </c>
      <c r="D62" s="51" t="s">
        <v>16</v>
      </c>
      <c r="E62" s="123" t="s">
        <v>552</v>
      </c>
      <c r="F62" s="51" t="s">
        <v>267</v>
      </c>
      <c r="G62" s="51">
        <v>4014162001</v>
      </c>
      <c r="H62" s="57" t="s">
        <v>576</v>
      </c>
      <c r="I62" s="57" t="s">
        <v>577</v>
      </c>
      <c r="J62" s="20" t="s">
        <v>17</v>
      </c>
      <c r="K62" s="20">
        <v>1</v>
      </c>
      <c r="L62" s="45" t="s">
        <v>356</v>
      </c>
      <c r="M62" s="20">
        <v>10418182</v>
      </c>
      <c r="N62" s="66" t="s">
        <v>555</v>
      </c>
      <c r="O62" s="56" t="s">
        <v>556</v>
      </c>
      <c r="P62" s="56" t="s">
        <v>557</v>
      </c>
      <c r="Q62" s="51" t="s">
        <v>25</v>
      </c>
      <c r="R62" s="58"/>
    </row>
    <row r="63" spans="2:18" ht="20.100000000000001" customHeight="1">
      <c r="B63" s="50">
        <v>2020</v>
      </c>
      <c r="C63" s="51">
        <v>4</v>
      </c>
      <c r="D63" s="51" t="s">
        <v>16</v>
      </c>
      <c r="E63" s="123" t="s">
        <v>552</v>
      </c>
      <c r="F63" s="51" t="s">
        <v>267</v>
      </c>
      <c r="G63" s="51">
        <v>4014231201</v>
      </c>
      <c r="H63" s="57" t="s">
        <v>578</v>
      </c>
      <c r="I63" s="57" t="s">
        <v>579</v>
      </c>
      <c r="J63" s="20" t="s">
        <v>17</v>
      </c>
      <c r="K63" s="20">
        <v>6</v>
      </c>
      <c r="L63" s="45" t="s">
        <v>580</v>
      </c>
      <c r="M63" s="20">
        <v>10920000</v>
      </c>
      <c r="N63" s="66" t="s">
        <v>555</v>
      </c>
      <c r="O63" s="56" t="s">
        <v>556</v>
      </c>
      <c r="P63" s="56" t="s">
        <v>557</v>
      </c>
      <c r="Q63" s="51" t="s">
        <v>25</v>
      </c>
      <c r="R63" s="58"/>
    </row>
    <row r="64" spans="2:18" ht="20.100000000000001" customHeight="1">
      <c r="B64" s="50">
        <v>2020</v>
      </c>
      <c r="C64" s="51">
        <v>4</v>
      </c>
      <c r="D64" s="51" t="s">
        <v>16</v>
      </c>
      <c r="E64" s="123" t="s">
        <v>587</v>
      </c>
      <c r="F64" s="51" t="s">
        <v>267</v>
      </c>
      <c r="G64" s="51">
        <v>4014210901</v>
      </c>
      <c r="H64" s="57" t="s">
        <v>596</v>
      </c>
      <c r="I64" s="57" t="s">
        <v>597</v>
      </c>
      <c r="J64" s="80" t="s">
        <v>598</v>
      </c>
      <c r="K64" s="20">
        <v>209</v>
      </c>
      <c r="L64" s="78" t="s">
        <v>510</v>
      </c>
      <c r="M64" s="20">
        <v>49282053.700000003</v>
      </c>
      <c r="N64" s="66" t="s">
        <v>555</v>
      </c>
      <c r="O64" s="56" t="s">
        <v>585</v>
      </c>
      <c r="P64" s="56" t="s">
        <v>586</v>
      </c>
      <c r="Q64" s="51" t="s">
        <v>25</v>
      </c>
      <c r="R64" s="58"/>
    </row>
    <row r="65" spans="2:18" ht="20.100000000000001" customHeight="1">
      <c r="B65" s="50">
        <v>2020</v>
      </c>
      <c r="C65" s="51">
        <v>4</v>
      </c>
      <c r="D65" s="51" t="s">
        <v>14</v>
      </c>
      <c r="E65" s="123" t="s">
        <v>683</v>
      </c>
      <c r="F65" s="51" t="s">
        <v>267</v>
      </c>
      <c r="G65" s="51" t="s">
        <v>684</v>
      </c>
      <c r="H65" s="57" t="s">
        <v>685</v>
      </c>
      <c r="I65" s="57" t="s">
        <v>686</v>
      </c>
      <c r="J65" s="80" t="s">
        <v>687</v>
      </c>
      <c r="K65" s="20">
        <v>55</v>
      </c>
      <c r="L65" s="80" t="s">
        <v>688</v>
      </c>
      <c r="M65" s="20">
        <v>18000000</v>
      </c>
      <c r="N65" s="66" t="s">
        <v>689</v>
      </c>
      <c r="O65" s="56" t="s">
        <v>2546</v>
      </c>
      <c r="P65" s="56" t="s">
        <v>2547</v>
      </c>
      <c r="Q65" s="51" t="s">
        <v>25</v>
      </c>
      <c r="R65" s="58"/>
    </row>
    <row r="66" spans="2:18" ht="20.100000000000001" customHeight="1">
      <c r="B66" s="50">
        <v>2020</v>
      </c>
      <c r="C66" s="51">
        <v>4</v>
      </c>
      <c r="D66" s="51" t="s">
        <v>14</v>
      </c>
      <c r="E66" s="123" t="s">
        <v>799</v>
      </c>
      <c r="F66" s="51" t="s">
        <v>267</v>
      </c>
      <c r="G66" s="51">
        <v>4014178201</v>
      </c>
      <c r="H66" s="57" t="s">
        <v>800</v>
      </c>
      <c r="I66" s="57" t="s">
        <v>801</v>
      </c>
      <c r="J66" s="20" t="s">
        <v>529</v>
      </c>
      <c r="K66" s="20">
        <v>297</v>
      </c>
      <c r="L66" s="45" t="s">
        <v>320</v>
      </c>
      <c r="M66" s="20">
        <v>28321920</v>
      </c>
      <c r="N66" s="66" t="s">
        <v>724</v>
      </c>
      <c r="O66" s="122" t="s">
        <v>725</v>
      </c>
      <c r="P66" s="122" t="s">
        <v>726</v>
      </c>
      <c r="Q66" s="123" t="s">
        <v>25</v>
      </c>
      <c r="R66" s="58"/>
    </row>
    <row r="67" spans="2:18" ht="20.100000000000001" customHeight="1">
      <c r="B67" s="50">
        <v>2020</v>
      </c>
      <c r="C67" s="51">
        <v>4</v>
      </c>
      <c r="D67" s="51" t="s">
        <v>14</v>
      </c>
      <c r="E67" s="123" t="s">
        <v>799</v>
      </c>
      <c r="F67" s="51" t="s">
        <v>267</v>
      </c>
      <c r="G67" s="51">
        <v>4014178201</v>
      </c>
      <c r="H67" s="57" t="s">
        <v>800</v>
      </c>
      <c r="I67" s="57" t="s">
        <v>802</v>
      </c>
      <c r="J67" s="20" t="s">
        <v>326</v>
      </c>
      <c r="K67" s="20">
        <v>271</v>
      </c>
      <c r="L67" s="20" t="s">
        <v>320</v>
      </c>
      <c r="M67" s="20">
        <v>34403450</v>
      </c>
      <c r="N67" s="66" t="s">
        <v>724</v>
      </c>
      <c r="O67" s="122" t="s">
        <v>725</v>
      </c>
      <c r="P67" s="122" t="s">
        <v>726</v>
      </c>
      <c r="Q67" s="123" t="s">
        <v>25</v>
      </c>
      <c r="R67" s="58"/>
    </row>
    <row r="68" spans="2:18" ht="20.100000000000001" customHeight="1">
      <c r="B68" s="50">
        <v>2020</v>
      </c>
      <c r="C68" s="51">
        <v>4</v>
      </c>
      <c r="D68" s="51" t="s">
        <v>16</v>
      </c>
      <c r="E68" s="123" t="s">
        <v>743</v>
      </c>
      <c r="F68" s="51" t="s">
        <v>267</v>
      </c>
      <c r="G68" s="51">
        <v>4014178203</v>
      </c>
      <c r="H68" s="57" t="s">
        <v>811</v>
      </c>
      <c r="I68" s="57" t="s">
        <v>812</v>
      </c>
      <c r="J68" s="20" t="s">
        <v>326</v>
      </c>
      <c r="K68" s="20">
        <v>88</v>
      </c>
      <c r="L68" s="20" t="s">
        <v>688</v>
      </c>
      <c r="M68" s="20">
        <v>52480820</v>
      </c>
      <c r="N68" s="66" t="s">
        <v>744</v>
      </c>
      <c r="O68" s="66" t="s">
        <v>745</v>
      </c>
      <c r="P68" s="66" t="s">
        <v>746</v>
      </c>
      <c r="Q68" s="57" t="s">
        <v>25</v>
      </c>
      <c r="R68" s="58"/>
    </row>
    <row r="69" spans="2:18" ht="20.100000000000001" customHeight="1">
      <c r="B69" s="50">
        <v>2020</v>
      </c>
      <c r="C69" s="51">
        <v>4</v>
      </c>
      <c r="D69" s="51" t="s">
        <v>16</v>
      </c>
      <c r="E69" s="123" t="s">
        <v>747</v>
      </c>
      <c r="F69" s="51" t="s">
        <v>267</v>
      </c>
      <c r="G69" s="51">
        <v>4014178201</v>
      </c>
      <c r="H69" s="57" t="s">
        <v>813</v>
      </c>
      <c r="I69" s="57" t="s">
        <v>814</v>
      </c>
      <c r="J69" s="20" t="s">
        <v>529</v>
      </c>
      <c r="K69" s="20">
        <v>672</v>
      </c>
      <c r="L69" s="20" t="s">
        <v>320</v>
      </c>
      <c r="M69" s="20">
        <v>48631300</v>
      </c>
      <c r="N69" s="66" t="s">
        <v>744</v>
      </c>
      <c r="O69" s="66" t="s">
        <v>745</v>
      </c>
      <c r="P69" s="66" t="s">
        <v>746</v>
      </c>
      <c r="Q69" s="57" t="s">
        <v>25</v>
      </c>
      <c r="R69" s="58"/>
    </row>
    <row r="70" spans="2:18" ht="20.100000000000001" customHeight="1">
      <c r="B70" s="50">
        <v>2020</v>
      </c>
      <c r="C70" s="51">
        <v>4</v>
      </c>
      <c r="D70" s="51" t="s">
        <v>16</v>
      </c>
      <c r="E70" s="123" t="s">
        <v>815</v>
      </c>
      <c r="F70" s="51" t="s">
        <v>80</v>
      </c>
      <c r="G70" s="51">
        <v>4014178203</v>
      </c>
      <c r="H70" s="57" t="s">
        <v>816</v>
      </c>
      <c r="I70" s="57" t="s">
        <v>817</v>
      </c>
      <c r="J70" s="20" t="s">
        <v>818</v>
      </c>
      <c r="K70" s="20">
        <v>300</v>
      </c>
      <c r="L70" s="20" t="s">
        <v>688</v>
      </c>
      <c r="M70" s="20">
        <v>30000000</v>
      </c>
      <c r="N70" s="66" t="s">
        <v>819</v>
      </c>
      <c r="O70" s="66" t="s">
        <v>820</v>
      </c>
      <c r="P70" s="66" t="s">
        <v>821</v>
      </c>
      <c r="Q70" s="57" t="s">
        <v>25</v>
      </c>
      <c r="R70" s="58"/>
    </row>
    <row r="71" spans="2:18" ht="20.100000000000001" customHeight="1">
      <c r="B71" s="50">
        <v>2020</v>
      </c>
      <c r="C71" s="51">
        <v>4</v>
      </c>
      <c r="D71" s="51" t="s">
        <v>14</v>
      </c>
      <c r="E71" s="123" t="s">
        <v>822</v>
      </c>
      <c r="F71" s="51" t="s">
        <v>267</v>
      </c>
      <c r="G71" s="51">
        <v>3011150501</v>
      </c>
      <c r="H71" s="57" t="s">
        <v>350</v>
      </c>
      <c r="I71" s="57" t="s">
        <v>823</v>
      </c>
      <c r="J71" s="20" t="s">
        <v>17</v>
      </c>
      <c r="K71" s="20">
        <v>1</v>
      </c>
      <c r="L71" s="20" t="s">
        <v>347</v>
      </c>
      <c r="M71" s="20">
        <v>35493880</v>
      </c>
      <c r="N71" s="66" t="s">
        <v>824</v>
      </c>
      <c r="O71" s="66" t="s">
        <v>825</v>
      </c>
      <c r="P71" s="66" t="s">
        <v>826</v>
      </c>
      <c r="Q71" s="57" t="s">
        <v>25</v>
      </c>
      <c r="R71" s="58"/>
    </row>
    <row r="72" spans="2:18" ht="20.100000000000001" customHeight="1">
      <c r="B72" s="50">
        <v>2020</v>
      </c>
      <c r="C72" s="51">
        <v>4</v>
      </c>
      <c r="D72" s="51" t="s">
        <v>14</v>
      </c>
      <c r="E72" s="123" t="s">
        <v>827</v>
      </c>
      <c r="F72" s="51" t="s">
        <v>267</v>
      </c>
      <c r="G72" s="51">
        <v>3010161901</v>
      </c>
      <c r="H72" s="57" t="s">
        <v>828</v>
      </c>
      <c r="I72" s="57" t="s">
        <v>829</v>
      </c>
      <c r="J72" s="20" t="s">
        <v>17</v>
      </c>
      <c r="K72" s="20">
        <v>1</v>
      </c>
      <c r="L72" s="20" t="s">
        <v>347</v>
      </c>
      <c r="M72" s="20">
        <v>103408280</v>
      </c>
      <c r="N72" s="66" t="s">
        <v>824</v>
      </c>
      <c r="O72" s="66" t="s">
        <v>825</v>
      </c>
      <c r="P72" s="66" t="s">
        <v>826</v>
      </c>
      <c r="Q72" s="57" t="s">
        <v>25</v>
      </c>
      <c r="R72" s="58"/>
    </row>
    <row r="73" spans="2:18" ht="20.100000000000001" customHeight="1">
      <c r="B73" s="50">
        <v>2020</v>
      </c>
      <c r="C73" s="51">
        <v>4</v>
      </c>
      <c r="D73" s="51" t="s">
        <v>14</v>
      </c>
      <c r="E73" s="123" t="s">
        <v>830</v>
      </c>
      <c r="F73" s="51" t="s">
        <v>267</v>
      </c>
      <c r="G73" s="51">
        <v>4015157001</v>
      </c>
      <c r="H73" s="57" t="s">
        <v>831</v>
      </c>
      <c r="I73" s="57" t="s">
        <v>832</v>
      </c>
      <c r="J73" s="20" t="s">
        <v>833</v>
      </c>
      <c r="K73" s="20">
        <v>1</v>
      </c>
      <c r="L73" s="20" t="s">
        <v>347</v>
      </c>
      <c r="M73" s="20">
        <v>250164200</v>
      </c>
      <c r="N73" s="66" t="s">
        <v>824</v>
      </c>
      <c r="O73" s="66" t="s">
        <v>825</v>
      </c>
      <c r="P73" s="66" t="s">
        <v>826</v>
      </c>
      <c r="Q73" s="57" t="s">
        <v>25</v>
      </c>
      <c r="R73" s="58"/>
    </row>
    <row r="74" spans="2:18" ht="20.100000000000001" customHeight="1">
      <c r="B74" s="50">
        <v>2020</v>
      </c>
      <c r="C74" s="51">
        <v>4</v>
      </c>
      <c r="D74" s="51" t="s">
        <v>14</v>
      </c>
      <c r="E74" s="123" t="s">
        <v>834</v>
      </c>
      <c r="F74" s="51" t="s">
        <v>267</v>
      </c>
      <c r="G74" s="51">
        <v>4014162001</v>
      </c>
      <c r="H74" s="57" t="s">
        <v>354</v>
      </c>
      <c r="I74" s="57" t="s">
        <v>835</v>
      </c>
      <c r="J74" s="20" t="s">
        <v>833</v>
      </c>
      <c r="K74" s="20">
        <v>1</v>
      </c>
      <c r="L74" s="20" t="s">
        <v>347</v>
      </c>
      <c r="M74" s="20">
        <v>59927670</v>
      </c>
      <c r="N74" s="66" t="s">
        <v>824</v>
      </c>
      <c r="O74" s="66" t="s">
        <v>825</v>
      </c>
      <c r="P74" s="66" t="s">
        <v>826</v>
      </c>
      <c r="Q74" s="57" t="s">
        <v>25</v>
      </c>
      <c r="R74" s="58"/>
    </row>
    <row r="75" spans="2:18" ht="20.100000000000001" customHeight="1">
      <c r="B75" s="50">
        <v>2020</v>
      </c>
      <c r="C75" s="51">
        <v>4</v>
      </c>
      <c r="D75" s="51" t="s">
        <v>14</v>
      </c>
      <c r="E75" s="123" t="s">
        <v>836</v>
      </c>
      <c r="F75" s="51" t="s">
        <v>267</v>
      </c>
      <c r="G75" s="51">
        <v>4710998001</v>
      </c>
      <c r="H75" s="57" t="s">
        <v>837</v>
      </c>
      <c r="I75" s="57" t="s">
        <v>838</v>
      </c>
      <c r="J75" s="20" t="s">
        <v>43</v>
      </c>
      <c r="K75" s="20">
        <v>1</v>
      </c>
      <c r="L75" s="20" t="s">
        <v>347</v>
      </c>
      <c r="M75" s="20">
        <v>410646500</v>
      </c>
      <c r="N75" s="66" t="s">
        <v>824</v>
      </c>
      <c r="O75" s="66" t="s">
        <v>825</v>
      </c>
      <c r="P75" s="66" t="s">
        <v>826</v>
      </c>
      <c r="Q75" s="57" t="s">
        <v>25</v>
      </c>
      <c r="R75" s="58"/>
    </row>
    <row r="76" spans="2:18" ht="20.100000000000001" customHeight="1">
      <c r="B76" s="50">
        <v>2020</v>
      </c>
      <c r="C76" s="51">
        <v>4</v>
      </c>
      <c r="D76" s="51" t="s">
        <v>14</v>
      </c>
      <c r="E76" s="123" t="s">
        <v>839</v>
      </c>
      <c r="F76" s="51" t="s">
        <v>267</v>
      </c>
      <c r="G76" s="51">
        <v>3912100101</v>
      </c>
      <c r="H76" s="57" t="s">
        <v>840</v>
      </c>
      <c r="I76" s="57" t="s">
        <v>841</v>
      </c>
      <c r="J76" s="20" t="s">
        <v>43</v>
      </c>
      <c r="K76" s="20">
        <v>1</v>
      </c>
      <c r="L76" s="20" t="s">
        <v>347</v>
      </c>
      <c r="M76" s="20">
        <v>17796000</v>
      </c>
      <c r="N76" s="66" t="s">
        <v>824</v>
      </c>
      <c r="O76" s="66" t="s">
        <v>825</v>
      </c>
      <c r="P76" s="66" t="s">
        <v>826</v>
      </c>
      <c r="Q76" s="57" t="s">
        <v>25</v>
      </c>
      <c r="R76" s="58"/>
    </row>
    <row r="77" spans="2:18" ht="20.100000000000001" customHeight="1">
      <c r="B77" s="50">
        <v>2020</v>
      </c>
      <c r="C77" s="51">
        <v>4</v>
      </c>
      <c r="D77" s="51" t="s">
        <v>14</v>
      </c>
      <c r="E77" s="123" t="s">
        <v>842</v>
      </c>
      <c r="F77" s="51" t="s">
        <v>267</v>
      </c>
      <c r="G77" s="51">
        <v>3912110301</v>
      </c>
      <c r="H77" s="57" t="s">
        <v>843</v>
      </c>
      <c r="I77" s="57" t="s">
        <v>844</v>
      </c>
      <c r="J77" s="20" t="s">
        <v>43</v>
      </c>
      <c r="K77" s="20">
        <v>1</v>
      </c>
      <c r="L77" s="20" t="s">
        <v>347</v>
      </c>
      <c r="M77" s="20">
        <v>141251000</v>
      </c>
      <c r="N77" s="66" t="s">
        <v>824</v>
      </c>
      <c r="O77" s="66" t="s">
        <v>825</v>
      </c>
      <c r="P77" s="66" t="s">
        <v>826</v>
      </c>
      <c r="Q77" s="57" t="s">
        <v>25</v>
      </c>
      <c r="R77" s="58"/>
    </row>
    <row r="78" spans="2:18" ht="20.100000000000001" customHeight="1">
      <c r="B78" s="50">
        <v>2020</v>
      </c>
      <c r="C78" s="51">
        <v>4</v>
      </c>
      <c r="D78" s="51" t="s">
        <v>14</v>
      </c>
      <c r="E78" s="123" t="s">
        <v>845</v>
      </c>
      <c r="F78" s="51" t="s">
        <v>80</v>
      </c>
      <c r="G78" s="51">
        <v>4014218501</v>
      </c>
      <c r="H78" s="57" t="s">
        <v>846</v>
      </c>
      <c r="I78" s="57" t="s">
        <v>847</v>
      </c>
      <c r="J78" s="20" t="s">
        <v>17</v>
      </c>
      <c r="K78" s="20">
        <v>1000</v>
      </c>
      <c r="L78" s="20" t="s">
        <v>688</v>
      </c>
      <c r="M78" s="20">
        <v>63110000</v>
      </c>
      <c r="N78" s="66" t="s">
        <v>761</v>
      </c>
      <c r="O78" s="66" t="s">
        <v>766</v>
      </c>
      <c r="P78" s="66" t="s">
        <v>767</v>
      </c>
      <c r="Q78" s="57" t="s">
        <v>25</v>
      </c>
      <c r="R78" s="58"/>
    </row>
    <row r="79" spans="2:18" ht="20.100000000000001" customHeight="1">
      <c r="B79" s="50">
        <v>2020</v>
      </c>
      <c r="C79" s="51">
        <v>4</v>
      </c>
      <c r="D79" s="51" t="s">
        <v>14</v>
      </c>
      <c r="E79" s="123" t="s">
        <v>845</v>
      </c>
      <c r="F79" s="51" t="s">
        <v>80</v>
      </c>
      <c r="G79" s="51">
        <v>4014218501</v>
      </c>
      <c r="H79" s="57" t="s">
        <v>846</v>
      </c>
      <c r="I79" s="57" t="s">
        <v>848</v>
      </c>
      <c r="J79" s="20" t="s">
        <v>17</v>
      </c>
      <c r="K79" s="20">
        <v>700</v>
      </c>
      <c r="L79" s="20" t="s">
        <v>688</v>
      </c>
      <c r="M79" s="20">
        <v>59500000</v>
      </c>
      <c r="N79" s="66" t="s">
        <v>761</v>
      </c>
      <c r="O79" s="66" t="s">
        <v>766</v>
      </c>
      <c r="P79" s="66" t="s">
        <v>767</v>
      </c>
      <c r="Q79" s="57" t="s">
        <v>25</v>
      </c>
      <c r="R79" s="58"/>
    </row>
    <row r="80" spans="2:18" ht="20.100000000000001" customHeight="1">
      <c r="B80" s="50">
        <v>2020</v>
      </c>
      <c r="C80" s="51">
        <v>4</v>
      </c>
      <c r="D80" s="51" t="s">
        <v>14</v>
      </c>
      <c r="E80" s="123" t="s">
        <v>845</v>
      </c>
      <c r="F80" s="51" t="s">
        <v>80</v>
      </c>
      <c r="G80" s="51">
        <v>4014218502</v>
      </c>
      <c r="H80" s="57" t="s">
        <v>849</v>
      </c>
      <c r="I80" s="57" t="s">
        <v>850</v>
      </c>
      <c r="J80" s="20" t="s">
        <v>17</v>
      </c>
      <c r="K80" s="20">
        <v>1500</v>
      </c>
      <c r="L80" s="20" t="s">
        <v>688</v>
      </c>
      <c r="M80" s="20">
        <v>43335000</v>
      </c>
      <c r="N80" s="66" t="s">
        <v>761</v>
      </c>
      <c r="O80" s="66" t="s">
        <v>766</v>
      </c>
      <c r="P80" s="66" t="s">
        <v>767</v>
      </c>
      <c r="Q80" s="57" t="s">
        <v>25</v>
      </c>
      <c r="R80" s="58"/>
    </row>
    <row r="81" spans="2:18" ht="20.100000000000001" customHeight="1">
      <c r="B81" s="50">
        <v>2020</v>
      </c>
      <c r="C81" s="51">
        <v>4</v>
      </c>
      <c r="D81" s="51" t="s">
        <v>14</v>
      </c>
      <c r="E81" s="123" t="s">
        <v>851</v>
      </c>
      <c r="F81" s="51" t="s">
        <v>80</v>
      </c>
      <c r="G81" s="51">
        <v>4014218501</v>
      </c>
      <c r="H81" s="57" t="s">
        <v>846</v>
      </c>
      <c r="I81" s="57" t="s">
        <v>848</v>
      </c>
      <c r="J81" s="20" t="s">
        <v>17</v>
      </c>
      <c r="K81" s="20">
        <v>700</v>
      </c>
      <c r="L81" s="20" t="s">
        <v>688</v>
      </c>
      <c r="M81" s="20">
        <v>66374000</v>
      </c>
      <c r="N81" s="66" t="s">
        <v>761</v>
      </c>
      <c r="O81" s="66" t="s">
        <v>762</v>
      </c>
      <c r="P81" s="66" t="s">
        <v>763</v>
      </c>
      <c r="Q81" s="57" t="s">
        <v>25</v>
      </c>
      <c r="R81" s="58"/>
    </row>
    <row r="82" spans="2:18" ht="20.100000000000001" customHeight="1">
      <c r="B82" s="50">
        <v>2020</v>
      </c>
      <c r="C82" s="51">
        <v>4</v>
      </c>
      <c r="D82" s="51" t="s">
        <v>14</v>
      </c>
      <c r="E82" s="123" t="s">
        <v>851</v>
      </c>
      <c r="F82" s="51" t="s">
        <v>80</v>
      </c>
      <c r="G82" s="51">
        <v>4014218501</v>
      </c>
      <c r="H82" s="57" t="s">
        <v>846</v>
      </c>
      <c r="I82" s="57" t="s">
        <v>850</v>
      </c>
      <c r="J82" s="20" t="s">
        <v>17</v>
      </c>
      <c r="K82" s="20">
        <v>600</v>
      </c>
      <c r="L82" s="20" t="s">
        <v>688</v>
      </c>
      <c r="M82" s="20">
        <v>19560000</v>
      </c>
      <c r="N82" s="66" t="s">
        <v>761</v>
      </c>
      <c r="O82" s="66" t="s">
        <v>766</v>
      </c>
      <c r="P82" s="66" t="s">
        <v>763</v>
      </c>
      <c r="Q82" s="57" t="s">
        <v>25</v>
      </c>
      <c r="R82" s="58"/>
    </row>
    <row r="83" spans="2:18" ht="20.100000000000001" customHeight="1">
      <c r="B83" s="50">
        <v>2020</v>
      </c>
      <c r="C83" s="51">
        <v>4</v>
      </c>
      <c r="D83" s="51" t="s">
        <v>14</v>
      </c>
      <c r="E83" s="123" t="s">
        <v>852</v>
      </c>
      <c r="F83" s="51" t="s">
        <v>267</v>
      </c>
      <c r="G83" s="51">
        <v>3912110301</v>
      </c>
      <c r="H83" s="57" t="s">
        <v>853</v>
      </c>
      <c r="I83" s="57" t="s">
        <v>854</v>
      </c>
      <c r="J83" s="20" t="s">
        <v>43</v>
      </c>
      <c r="K83" s="20">
        <v>1</v>
      </c>
      <c r="L83" s="20" t="s">
        <v>347</v>
      </c>
      <c r="M83" s="20">
        <v>44588400</v>
      </c>
      <c r="N83" s="66" t="s">
        <v>855</v>
      </c>
      <c r="O83" s="66" t="s">
        <v>856</v>
      </c>
      <c r="P83" s="66" t="s">
        <v>857</v>
      </c>
      <c r="Q83" s="57" t="s">
        <v>25</v>
      </c>
      <c r="R83" s="58"/>
    </row>
    <row r="84" spans="2:18" ht="20.100000000000001" customHeight="1">
      <c r="B84" s="50">
        <v>2020</v>
      </c>
      <c r="C84" s="51">
        <v>4</v>
      </c>
      <c r="D84" s="51" t="s">
        <v>14</v>
      </c>
      <c r="E84" s="123" t="s">
        <v>852</v>
      </c>
      <c r="F84" s="51" t="s">
        <v>267</v>
      </c>
      <c r="G84" s="51">
        <v>411250101</v>
      </c>
      <c r="H84" s="57" t="s">
        <v>572</v>
      </c>
      <c r="I84" s="57" t="s">
        <v>858</v>
      </c>
      <c r="J84" s="20" t="s">
        <v>859</v>
      </c>
      <c r="K84" s="20">
        <v>1</v>
      </c>
      <c r="L84" s="20" t="s">
        <v>365</v>
      </c>
      <c r="M84" s="20">
        <v>34804000</v>
      </c>
      <c r="N84" s="66" t="s">
        <v>855</v>
      </c>
      <c r="O84" s="66" t="s">
        <v>856</v>
      </c>
      <c r="P84" s="66" t="s">
        <v>857</v>
      </c>
      <c r="Q84" s="57" t="s">
        <v>25</v>
      </c>
      <c r="R84" s="58"/>
    </row>
    <row r="85" spans="2:18" ht="20.100000000000001" customHeight="1">
      <c r="B85" s="50">
        <v>2020</v>
      </c>
      <c r="C85" s="51">
        <v>4</v>
      </c>
      <c r="D85" s="51" t="s">
        <v>14</v>
      </c>
      <c r="E85" s="123" t="s">
        <v>852</v>
      </c>
      <c r="F85" s="51" t="s">
        <v>267</v>
      </c>
      <c r="G85" s="51">
        <v>4014168801</v>
      </c>
      <c r="H85" s="57" t="s">
        <v>860</v>
      </c>
      <c r="I85" s="57" t="s">
        <v>861</v>
      </c>
      <c r="J85" s="20" t="s">
        <v>862</v>
      </c>
      <c r="K85" s="20">
        <v>3</v>
      </c>
      <c r="L85" s="20" t="s">
        <v>365</v>
      </c>
      <c r="M85" s="20">
        <v>16434000.000000002</v>
      </c>
      <c r="N85" s="66" t="s">
        <v>855</v>
      </c>
      <c r="O85" s="66" t="s">
        <v>856</v>
      </c>
      <c r="P85" s="66" t="s">
        <v>857</v>
      </c>
      <c r="Q85" s="57" t="s">
        <v>25</v>
      </c>
      <c r="R85" s="58"/>
    </row>
    <row r="86" spans="2:18" ht="20.100000000000001" customHeight="1">
      <c r="B86" s="50">
        <v>2020</v>
      </c>
      <c r="C86" s="51">
        <v>4</v>
      </c>
      <c r="D86" s="51" t="s">
        <v>14</v>
      </c>
      <c r="E86" s="123" t="s">
        <v>852</v>
      </c>
      <c r="F86" s="51" t="s">
        <v>267</v>
      </c>
      <c r="G86" s="51">
        <v>4014162001</v>
      </c>
      <c r="H86" s="57" t="s">
        <v>863</v>
      </c>
      <c r="I86" s="57" t="s">
        <v>861</v>
      </c>
      <c r="J86" s="20" t="s">
        <v>862</v>
      </c>
      <c r="K86" s="20">
        <v>3</v>
      </c>
      <c r="L86" s="20" t="s">
        <v>365</v>
      </c>
      <c r="M86" s="20">
        <v>26565000.000000004</v>
      </c>
      <c r="N86" s="66" t="s">
        <v>855</v>
      </c>
      <c r="O86" s="66" t="s">
        <v>856</v>
      </c>
      <c r="P86" s="66" t="s">
        <v>857</v>
      </c>
      <c r="Q86" s="57" t="s">
        <v>25</v>
      </c>
      <c r="R86" s="58"/>
    </row>
    <row r="87" spans="2:18" ht="20.100000000000001" customHeight="1">
      <c r="B87" s="50">
        <v>2020</v>
      </c>
      <c r="C87" s="51">
        <v>4</v>
      </c>
      <c r="D87" s="51" t="s">
        <v>14</v>
      </c>
      <c r="E87" s="123" t="s">
        <v>781</v>
      </c>
      <c r="F87" s="51" t="s">
        <v>267</v>
      </c>
      <c r="G87" s="51">
        <v>3011150501</v>
      </c>
      <c r="H87" s="57" t="s">
        <v>350</v>
      </c>
      <c r="I87" s="57" t="s">
        <v>872</v>
      </c>
      <c r="J87" s="20" t="s">
        <v>873</v>
      </c>
      <c r="K87" s="20">
        <v>1150</v>
      </c>
      <c r="L87" s="20" t="s">
        <v>380</v>
      </c>
      <c r="M87" s="20">
        <v>74587926</v>
      </c>
      <c r="N87" s="66" t="s">
        <v>782</v>
      </c>
      <c r="O87" s="66" t="s">
        <v>783</v>
      </c>
      <c r="P87" s="66" t="s">
        <v>784</v>
      </c>
      <c r="Q87" s="57" t="s">
        <v>25</v>
      </c>
      <c r="R87" s="58"/>
    </row>
    <row r="88" spans="2:18" ht="20.100000000000001" customHeight="1">
      <c r="B88" s="50">
        <v>2020</v>
      </c>
      <c r="C88" s="51">
        <v>4</v>
      </c>
      <c r="D88" s="51" t="s">
        <v>14</v>
      </c>
      <c r="E88" s="123" t="s">
        <v>781</v>
      </c>
      <c r="F88" s="51" t="s">
        <v>267</v>
      </c>
      <c r="G88" s="51">
        <v>3011180101</v>
      </c>
      <c r="H88" s="57" t="s">
        <v>874</v>
      </c>
      <c r="I88" s="57" t="s">
        <v>875</v>
      </c>
      <c r="J88" s="20" t="s">
        <v>873</v>
      </c>
      <c r="K88" s="20">
        <v>5918</v>
      </c>
      <c r="L88" s="20" t="s">
        <v>335</v>
      </c>
      <c r="M88" s="20">
        <v>19633531</v>
      </c>
      <c r="N88" s="66" t="s">
        <v>782</v>
      </c>
      <c r="O88" s="66" t="s">
        <v>783</v>
      </c>
      <c r="P88" s="66" t="s">
        <v>784</v>
      </c>
      <c r="Q88" s="57" t="s">
        <v>25</v>
      </c>
      <c r="R88" s="58"/>
    </row>
    <row r="89" spans="2:18" ht="20.100000000000001" customHeight="1">
      <c r="B89" s="50">
        <v>2020</v>
      </c>
      <c r="C89" s="51">
        <v>4</v>
      </c>
      <c r="D89" s="51" t="s">
        <v>14</v>
      </c>
      <c r="E89" s="123" t="s">
        <v>885</v>
      </c>
      <c r="F89" s="51" t="s">
        <v>886</v>
      </c>
      <c r="G89" s="51">
        <v>4014169401</v>
      </c>
      <c r="H89" s="57" t="s">
        <v>887</v>
      </c>
      <c r="I89" s="57" t="s">
        <v>888</v>
      </c>
      <c r="J89" s="20" t="s">
        <v>17</v>
      </c>
      <c r="K89" s="20">
        <v>4000</v>
      </c>
      <c r="L89" s="20" t="s">
        <v>370</v>
      </c>
      <c r="M89" s="20">
        <v>13420000</v>
      </c>
      <c r="N89" s="66" t="s">
        <v>782</v>
      </c>
      <c r="O89" s="66" t="s">
        <v>889</v>
      </c>
      <c r="P89" s="66" t="s">
        <v>890</v>
      </c>
      <c r="Q89" s="57" t="s">
        <v>25</v>
      </c>
      <c r="R89" s="58"/>
    </row>
    <row r="90" spans="2:18" ht="20.100000000000001" customHeight="1">
      <c r="B90" s="50">
        <v>2020</v>
      </c>
      <c r="C90" s="51">
        <v>4</v>
      </c>
      <c r="D90" s="51" t="s">
        <v>14</v>
      </c>
      <c r="E90" s="123" t="s">
        <v>885</v>
      </c>
      <c r="F90" s="51" t="s">
        <v>886</v>
      </c>
      <c r="G90" s="51">
        <v>401418801</v>
      </c>
      <c r="H90" s="57" t="s">
        <v>891</v>
      </c>
      <c r="I90" s="57" t="s">
        <v>888</v>
      </c>
      <c r="J90" s="20" t="s">
        <v>17</v>
      </c>
      <c r="K90" s="20">
        <v>4000</v>
      </c>
      <c r="L90" s="20" t="s">
        <v>370</v>
      </c>
      <c r="M90" s="20">
        <v>17600000</v>
      </c>
      <c r="N90" s="66" t="s">
        <v>782</v>
      </c>
      <c r="O90" s="66" t="s">
        <v>889</v>
      </c>
      <c r="P90" s="66" t="s">
        <v>890</v>
      </c>
      <c r="Q90" s="57" t="s">
        <v>25</v>
      </c>
      <c r="R90" s="58"/>
    </row>
    <row r="91" spans="2:18" ht="20.100000000000001" customHeight="1">
      <c r="B91" s="50">
        <v>2020</v>
      </c>
      <c r="C91" s="51">
        <v>4</v>
      </c>
      <c r="D91" s="51" t="s">
        <v>14</v>
      </c>
      <c r="E91" s="123" t="s">
        <v>892</v>
      </c>
      <c r="F91" s="51" t="s">
        <v>80</v>
      </c>
      <c r="G91" s="51">
        <v>4014218902</v>
      </c>
      <c r="H91" s="57" t="s">
        <v>893</v>
      </c>
      <c r="I91" s="57" t="s">
        <v>894</v>
      </c>
      <c r="J91" s="20" t="s">
        <v>17</v>
      </c>
      <c r="K91" s="20">
        <v>216</v>
      </c>
      <c r="L91" s="20" t="s">
        <v>342</v>
      </c>
      <c r="M91" s="20">
        <v>24520320</v>
      </c>
      <c r="N91" s="66" t="s">
        <v>782</v>
      </c>
      <c r="O91" s="66" t="s">
        <v>889</v>
      </c>
      <c r="P91" s="66" t="s">
        <v>890</v>
      </c>
      <c r="Q91" s="57" t="s">
        <v>25</v>
      </c>
      <c r="R91" s="58"/>
    </row>
    <row r="92" spans="2:18" ht="20.100000000000001" customHeight="1">
      <c r="B92" s="50">
        <v>2020</v>
      </c>
      <c r="C92" s="51">
        <v>4</v>
      </c>
      <c r="D92" s="51" t="s">
        <v>14</v>
      </c>
      <c r="E92" s="123" t="s">
        <v>1038</v>
      </c>
      <c r="F92" s="51" t="s">
        <v>267</v>
      </c>
      <c r="G92" s="51">
        <v>3013150201</v>
      </c>
      <c r="H92" s="51" t="s">
        <v>1047</v>
      </c>
      <c r="I92" s="51" t="s">
        <v>1048</v>
      </c>
      <c r="J92" s="78" t="s">
        <v>1041</v>
      </c>
      <c r="K92" s="80">
        <v>474</v>
      </c>
      <c r="L92" s="80" t="s">
        <v>335</v>
      </c>
      <c r="M92" s="80">
        <v>10428000</v>
      </c>
      <c r="N92" s="51" t="s">
        <v>1042</v>
      </c>
      <c r="O92" s="56" t="s">
        <v>1043</v>
      </c>
      <c r="P92" s="56" t="s">
        <v>1044</v>
      </c>
      <c r="Q92" s="51" t="s">
        <v>25</v>
      </c>
      <c r="R92" s="127"/>
    </row>
    <row r="93" spans="2:18" ht="20.100000000000001" customHeight="1">
      <c r="B93" s="50">
        <v>2020</v>
      </c>
      <c r="C93" s="51">
        <v>4</v>
      </c>
      <c r="D93" s="51" t="s">
        <v>14</v>
      </c>
      <c r="E93" s="123" t="s">
        <v>1055</v>
      </c>
      <c r="F93" s="51" t="s">
        <v>95</v>
      </c>
      <c r="G93" s="51">
        <v>4015151301</v>
      </c>
      <c r="H93" s="57" t="s">
        <v>1056</v>
      </c>
      <c r="I93" s="57" t="s">
        <v>1057</v>
      </c>
      <c r="J93" s="20"/>
      <c r="K93" s="20">
        <v>2</v>
      </c>
      <c r="L93" s="45" t="s">
        <v>158</v>
      </c>
      <c r="M93" s="20">
        <v>205845200</v>
      </c>
      <c r="N93" s="66" t="s">
        <v>1058</v>
      </c>
      <c r="O93" s="56" t="s">
        <v>1059</v>
      </c>
      <c r="P93" s="56" t="s">
        <v>1060</v>
      </c>
      <c r="Q93" s="51" t="s">
        <v>25</v>
      </c>
      <c r="R93" s="98"/>
    </row>
    <row r="94" spans="2:18" ht="20.100000000000001" customHeight="1">
      <c r="B94" s="50">
        <v>2020</v>
      </c>
      <c r="C94" s="51">
        <v>4</v>
      </c>
      <c r="D94" s="51" t="s">
        <v>14</v>
      </c>
      <c r="E94" s="123" t="s">
        <v>1061</v>
      </c>
      <c r="F94" s="51" t="s">
        <v>93</v>
      </c>
      <c r="G94" s="51">
        <v>4015151301</v>
      </c>
      <c r="H94" s="51" t="s">
        <v>681</v>
      </c>
      <c r="I94" s="51" t="s">
        <v>1062</v>
      </c>
      <c r="J94" s="78" t="s">
        <v>424</v>
      </c>
      <c r="K94" s="80">
        <v>2</v>
      </c>
      <c r="L94" s="78" t="s">
        <v>91</v>
      </c>
      <c r="M94" s="80">
        <v>66360000</v>
      </c>
      <c r="N94" s="56" t="s">
        <v>1063</v>
      </c>
      <c r="O94" s="56" t="s">
        <v>1064</v>
      </c>
      <c r="P94" s="56" t="s">
        <v>1065</v>
      </c>
      <c r="Q94" s="51" t="s">
        <v>25</v>
      </c>
      <c r="R94" s="98"/>
    </row>
    <row r="95" spans="2:18" ht="20.100000000000001" customHeight="1">
      <c r="B95" s="50">
        <v>2020</v>
      </c>
      <c r="C95" s="51">
        <v>4</v>
      </c>
      <c r="D95" s="51" t="s">
        <v>16</v>
      </c>
      <c r="E95" s="123" t="s">
        <v>1061</v>
      </c>
      <c r="F95" s="51" t="s">
        <v>93</v>
      </c>
      <c r="G95" s="51">
        <v>3912110301</v>
      </c>
      <c r="H95" s="51" t="s">
        <v>1066</v>
      </c>
      <c r="I95" s="51" t="s">
        <v>1067</v>
      </c>
      <c r="J95" s="78" t="s">
        <v>424</v>
      </c>
      <c r="K95" s="80">
        <v>1</v>
      </c>
      <c r="L95" s="78" t="s">
        <v>207</v>
      </c>
      <c r="M95" s="80">
        <v>62284000</v>
      </c>
      <c r="N95" s="56" t="s">
        <v>1063</v>
      </c>
      <c r="O95" s="56" t="s">
        <v>1064</v>
      </c>
      <c r="P95" s="56" t="s">
        <v>1065</v>
      </c>
      <c r="Q95" s="51" t="s">
        <v>121</v>
      </c>
      <c r="R95" s="98"/>
    </row>
    <row r="96" spans="2:18" ht="20.100000000000001" customHeight="1">
      <c r="B96" s="50">
        <v>2020</v>
      </c>
      <c r="C96" s="51">
        <v>4</v>
      </c>
      <c r="D96" s="51" t="s">
        <v>14</v>
      </c>
      <c r="E96" s="123" t="s">
        <v>1068</v>
      </c>
      <c r="F96" s="51" t="s">
        <v>267</v>
      </c>
      <c r="G96" s="51">
        <v>3017169801</v>
      </c>
      <c r="H96" s="51" t="s">
        <v>1069</v>
      </c>
      <c r="I96" s="51" t="s">
        <v>1070</v>
      </c>
      <c r="J96" s="78" t="s">
        <v>18</v>
      </c>
      <c r="K96" s="80">
        <v>2751</v>
      </c>
      <c r="L96" s="78" t="s">
        <v>1071</v>
      </c>
      <c r="M96" s="80">
        <v>38786280</v>
      </c>
      <c r="N96" s="56" t="s">
        <v>1063</v>
      </c>
      <c r="O96" s="56" t="s">
        <v>1072</v>
      </c>
      <c r="P96" s="56" t="s">
        <v>1073</v>
      </c>
      <c r="Q96" s="51" t="s">
        <v>25</v>
      </c>
      <c r="R96" s="98"/>
    </row>
    <row r="97" spans="2:18" ht="20.100000000000001" customHeight="1">
      <c r="B97" s="50">
        <v>2020</v>
      </c>
      <c r="C97" s="51">
        <v>4</v>
      </c>
      <c r="D97" s="51" t="s">
        <v>14</v>
      </c>
      <c r="E97" s="123" t="s">
        <v>1068</v>
      </c>
      <c r="F97" s="51" t="s">
        <v>267</v>
      </c>
      <c r="G97" s="51">
        <v>2410160101</v>
      </c>
      <c r="H97" s="51" t="s">
        <v>1074</v>
      </c>
      <c r="I97" s="51" t="s">
        <v>1075</v>
      </c>
      <c r="J97" s="78" t="s">
        <v>18</v>
      </c>
      <c r="K97" s="80">
        <v>1</v>
      </c>
      <c r="L97" s="78" t="s">
        <v>1076</v>
      </c>
      <c r="M97" s="80">
        <v>44100000</v>
      </c>
      <c r="N97" s="56" t="s">
        <v>1063</v>
      </c>
      <c r="O97" s="56" t="s">
        <v>1072</v>
      </c>
      <c r="P97" s="56" t="s">
        <v>1073</v>
      </c>
      <c r="Q97" s="51" t="s">
        <v>25</v>
      </c>
      <c r="R97" s="98"/>
    </row>
    <row r="98" spans="2:18" ht="20.100000000000001" customHeight="1">
      <c r="B98" s="50">
        <v>2020</v>
      </c>
      <c r="C98" s="51">
        <v>4</v>
      </c>
      <c r="D98" s="51" t="s">
        <v>113</v>
      </c>
      <c r="E98" s="123" t="s">
        <v>1079</v>
      </c>
      <c r="F98" s="51" t="s">
        <v>93</v>
      </c>
      <c r="G98" s="51">
        <v>3912110301</v>
      </c>
      <c r="H98" s="51" t="s">
        <v>451</v>
      </c>
      <c r="I98" s="51" t="s">
        <v>451</v>
      </c>
      <c r="J98" s="51" t="s">
        <v>1080</v>
      </c>
      <c r="K98" s="80">
        <v>1</v>
      </c>
      <c r="L98" s="78" t="s">
        <v>207</v>
      </c>
      <c r="M98" s="80">
        <v>265000000</v>
      </c>
      <c r="N98" s="56" t="s">
        <v>981</v>
      </c>
      <c r="O98" s="56" t="s">
        <v>982</v>
      </c>
      <c r="P98" s="56" t="s">
        <v>983</v>
      </c>
      <c r="Q98" s="51"/>
      <c r="R98" s="98"/>
    </row>
    <row r="99" spans="2:18" ht="20.100000000000001" customHeight="1">
      <c r="B99" s="50">
        <v>2020</v>
      </c>
      <c r="C99" s="51">
        <v>4</v>
      </c>
      <c r="D99" s="51" t="s">
        <v>167</v>
      </c>
      <c r="E99" s="123" t="s">
        <v>1089</v>
      </c>
      <c r="F99" s="51" t="s">
        <v>267</v>
      </c>
      <c r="G99" s="51">
        <v>3011150501</v>
      </c>
      <c r="H99" s="57" t="s">
        <v>502</v>
      </c>
      <c r="I99" s="57" t="s">
        <v>1090</v>
      </c>
      <c r="J99" s="45" t="s">
        <v>1091</v>
      </c>
      <c r="K99" s="20">
        <v>297</v>
      </c>
      <c r="L99" s="45" t="s">
        <v>504</v>
      </c>
      <c r="M99" s="20">
        <f>73150*297</f>
        <v>21725550</v>
      </c>
      <c r="N99" s="66" t="s">
        <v>1092</v>
      </c>
      <c r="O99" s="56" t="s">
        <v>1093</v>
      </c>
      <c r="P99" s="56" t="s">
        <v>1094</v>
      </c>
      <c r="Q99" s="51" t="s">
        <v>25</v>
      </c>
      <c r="R99" s="98"/>
    </row>
    <row r="100" spans="2:18" ht="20.100000000000001" customHeight="1">
      <c r="B100" s="50">
        <v>2020</v>
      </c>
      <c r="C100" s="51">
        <v>4</v>
      </c>
      <c r="D100" s="51" t="s">
        <v>167</v>
      </c>
      <c r="E100" s="123" t="s">
        <v>1095</v>
      </c>
      <c r="F100" s="51" t="s">
        <v>267</v>
      </c>
      <c r="G100" s="51">
        <v>23175203</v>
      </c>
      <c r="H100" s="57" t="s">
        <v>1096</v>
      </c>
      <c r="I100" s="57" t="s">
        <v>1097</v>
      </c>
      <c r="J100" s="45" t="s">
        <v>1098</v>
      </c>
      <c r="K100" s="20">
        <v>1</v>
      </c>
      <c r="L100" s="45" t="s">
        <v>347</v>
      </c>
      <c r="M100" s="20">
        <v>4134000</v>
      </c>
      <c r="N100" s="66" t="s">
        <v>996</v>
      </c>
      <c r="O100" s="56" t="s">
        <v>1099</v>
      </c>
      <c r="P100" s="56" t="s">
        <v>1100</v>
      </c>
      <c r="Q100" s="51" t="s">
        <v>25</v>
      </c>
      <c r="R100" s="98"/>
    </row>
    <row r="101" spans="2:18" ht="20.100000000000001" customHeight="1">
      <c r="B101" s="50">
        <v>2020</v>
      </c>
      <c r="C101" s="51">
        <v>4</v>
      </c>
      <c r="D101" s="51" t="s">
        <v>167</v>
      </c>
      <c r="E101" s="123" t="s">
        <v>1095</v>
      </c>
      <c r="F101" s="51" t="s">
        <v>267</v>
      </c>
      <c r="G101" s="51">
        <v>23366363</v>
      </c>
      <c r="H101" s="57" t="s">
        <v>1101</v>
      </c>
      <c r="I101" s="57" t="s">
        <v>1102</v>
      </c>
      <c r="J101" s="45" t="s">
        <v>1103</v>
      </c>
      <c r="K101" s="20">
        <v>2</v>
      </c>
      <c r="L101" s="45" t="s">
        <v>347</v>
      </c>
      <c r="M101" s="20">
        <v>9450000</v>
      </c>
      <c r="N101" s="66" t="s">
        <v>996</v>
      </c>
      <c r="O101" s="56" t="s">
        <v>1099</v>
      </c>
      <c r="P101" s="56" t="s">
        <v>1100</v>
      </c>
      <c r="Q101" s="51" t="s">
        <v>25</v>
      </c>
      <c r="R101" s="98"/>
    </row>
    <row r="102" spans="2:18" ht="20.100000000000001" customHeight="1">
      <c r="B102" s="50">
        <v>2020</v>
      </c>
      <c r="C102" s="51">
        <v>4</v>
      </c>
      <c r="D102" s="51" t="s">
        <v>14</v>
      </c>
      <c r="E102" s="123" t="s">
        <v>1095</v>
      </c>
      <c r="F102" s="51" t="s">
        <v>267</v>
      </c>
      <c r="G102" s="51">
        <v>22998882</v>
      </c>
      <c r="H102" s="57" t="s">
        <v>1104</v>
      </c>
      <c r="I102" s="57"/>
      <c r="J102" s="45" t="s">
        <v>1105</v>
      </c>
      <c r="K102" s="20">
        <v>1</v>
      </c>
      <c r="L102" s="45" t="s">
        <v>347</v>
      </c>
      <c r="M102" s="20">
        <v>15012000</v>
      </c>
      <c r="N102" s="66" t="s">
        <v>996</v>
      </c>
      <c r="O102" s="56" t="s">
        <v>1099</v>
      </c>
      <c r="P102" s="56" t="s">
        <v>1100</v>
      </c>
      <c r="Q102" s="51" t="s">
        <v>25</v>
      </c>
      <c r="R102" s="98"/>
    </row>
    <row r="103" spans="2:18" ht="20.100000000000001" customHeight="1">
      <c r="B103" s="50">
        <v>2020</v>
      </c>
      <c r="C103" s="51">
        <v>4</v>
      </c>
      <c r="D103" s="51" t="s">
        <v>16</v>
      </c>
      <c r="E103" s="123" t="s">
        <v>1003</v>
      </c>
      <c r="F103" s="51" t="s">
        <v>81</v>
      </c>
      <c r="G103" s="51">
        <v>2411181001</v>
      </c>
      <c r="H103" s="51" t="s">
        <v>1106</v>
      </c>
      <c r="I103" s="51" t="s">
        <v>1107</v>
      </c>
      <c r="J103" s="80"/>
      <c r="K103" s="80">
        <v>1</v>
      </c>
      <c r="L103" s="78" t="s">
        <v>91</v>
      </c>
      <c r="M103" s="80">
        <v>82362368</v>
      </c>
      <c r="N103" s="56" t="s">
        <v>1004</v>
      </c>
      <c r="O103" s="56" t="s">
        <v>1008</v>
      </c>
      <c r="P103" s="56" t="s">
        <v>1009</v>
      </c>
      <c r="Q103" s="51" t="s">
        <v>25</v>
      </c>
      <c r="R103" s="98"/>
    </row>
    <row r="104" spans="2:18" ht="20.100000000000001" customHeight="1">
      <c r="B104" s="50">
        <v>2020</v>
      </c>
      <c r="C104" s="51">
        <v>4</v>
      </c>
      <c r="D104" s="51" t="s">
        <v>16</v>
      </c>
      <c r="E104" s="123" t="s">
        <v>1003</v>
      </c>
      <c r="F104" s="51" t="s">
        <v>94</v>
      </c>
      <c r="G104" s="51">
        <v>2411181001</v>
      </c>
      <c r="H104" s="51" t="s">
        <v>1106</v>
      </c>
      <c r="I104" s="51" t="s">
        <v>1108</v>
      </c>
      <c r="J104" s="80"/>
      <c r="K104" s="80"/>
      <c r="L104" s="78" t="s">
        <v>91</v>
      </c>
      <c r="M104" s="80">
        <v>69855192</v>
      </c>
      <c r="N104" s="56" t="s">
        <v>1004</v>
      </c>
      <c r="O104" s="56" t="s">
        <v>1008</v>
      </c>
      <c r="P104" s="56" t="s">
        <v>1009</v>
      </c>
      <c r="Q104" s="51" t="s">
        <v>25</v>
      </c>
      <c r="R104" s="98"/>
    </row>
    <row r="105" spans="2:18" ht="20.100000000000001" customHeight="1">
      <c r="B105" s="50">
        <v>2020</v>
      </c>
      <c r="C105" s="51">
        <v>4</v>
      </c>
      <c r="D105" s="51" t="s">
        <v>16</v>
      </c>
      <c r="E105" s="123" t="s">
        <v>1010</v>
      </c>
      <c r="F105" s="51" t="s">
        <v>81</v>
      </c>
      <c r="G105" s="51">
        <v>2411181001</v>
      </c>
      <c r="H105" s="51" t="s">
        <v>1106</v>
      </c>
      <c r="I105" s="51" t="s">
        <v>1109</v>
      </c>
      <c r="J105" s="80"/>
      <c r="K105" s="80">
        <v>1</v>
      </c>
      <c r="L105" s="78" t="s">
        <v>91</v>
      </c>
      <c r="M105" s="80">
        <v>15503268</v>
      </c>
      <c r="N105" s="56" t="s">
        <v>1004</v>
      </c>
      <c r="O105" s="56" t="s">
        <v>1008</v>
      </c>
      <c r="P105" s="56" t="s">
        <v>1009</v>
      </c>
      <c r="Q105" s="51" t="s">
        <v>25</v>
      </c>
      <c r="R105" s="98"/>
    </row>
    <row r="106" spans="2:18" ht="20.100000000000001" customHeight="1">
      <c r="B106" s="50">
        <v>2020</v>
      </c>
      <c r="C106" s="51">
        <v>4</v>
      </c>
      <c r="D106" s="51" t="s">
        <v>16</v>
      </c>
      <c r="E106" s="123" t="s">
        <v>1010</v>
      </c>
      <c r="F106" s="51" t="s">
        <v>81</v>
      </c>
      <c r="G106" s="51">
        <v>2411181001</v>
      </c>
      <c r="H106" s="51" t="s">
        <v>1106</v>
      </c>
      <c r="I106" s="51" t="s">
        <v>1107</v>
      </c>
      <c r="J106" s="80"/>
      <c r="K106" s="80">
        <v>5</v>
      </c>
      <c r="L106" s="78" t="s">
        <v>91</v>
      </c>
      <c r="M106" s="80">
        <v>102952960</v>
      </c>
      <c r="N106" s="56" t="s">
        <v>1004</v>
      </c>
      <c r="O106" s="56" t="s">
        <v>1008</v>
      </c>
      <c r="P106" s="56" t="s">
        <v>1009</v>
      </c>
      <c r="Q106" s="51" t="s">
        <v>25</v>
      </c>
      <c r="R106" s="98"/>
    </row>
    <row r="107" spans="2:18" ht="20.100000000000001" customHeight="1">
      <c r="B107" s="50">
        <v>2020</v>
      </c>
      <c r="C107" s="51">
        <v>4</v>
      </c>
      <c r="D107" s="51" t="s">
        <v>16</v>
      </c>
      <c r="E107" s="123" t="s">
        <v>1110</v>
      </c>
      <c r="F107" s="51" t="s">
        <v>81</v>
      </c>
      <c r="G107" s="51">
        <v>2411181001</v>
      </c>
      <c r="H107" s="51" t="s">
        <v>1106</v>
      </c>
      <c r="I107" s="51" t="s">
        <v>1107</v>
      </c>
      <c r="J107" s="80"/>
      <c r="K107" s="80"/>
      <c r="L107" s="78" t="s">
        <v>91</v>
      </c>
      <c r="M107" s="80">
        <v>41181184</v>
      </c>
      <c r="N107" s="56" t="s">
        <v>1004</v>
      </c>
      <c r="O107" s="56" t="s">
        <v>1008</v>
      </c>
      <c r="P107" s="56" t="s">
        <v>1009</v>
      </c>
      <c r="Q107" s="51" t="s">
        <v>25</v>
      </c>
      <c r="R107" s="98"/>
    </row>
    <row r="108" spans="2:18" ht="20.100000000000001" customHeight="1">
      <c r="B108" s="50">
        <v>2020</v>
      </c>
      <c r="C108" s="51">
        <v>4</v>
      </c>
      <c r="D108" s="51" t="s">
        <v>16</v>
      </c>
      <c r="E108" s="123" t="s">
        <v>1110</v>
      </c>
      <c r="F108" s="51" t="s">
        <v>81</v>
      </c>
      <c r="G108" s="51">
        <v>2411181001</v>
      </c>
      <c r="H108" s="51" t="s">
        <v>1106</v>
      </c>
      <c r="I108" s="51" t="s">
        <v>1111</v>
      </c>
      <c r="J108" s="80"/>
      <c r="K108" s="80"/>
      <c r="L108" s="78" t="s">
        <v>91</v>
      </c>
      <c r="M108" s="80">
        <v>126760832</v>
      </c>
      <c r="N108" s="56" t="s">
        <v>1004</v>
      </c>
      <c r="O108" s="56" t="s">
        <v>1008</v>
      </c>
      <c r="P108" s="56" t="s">
        <v>1009</v>
      </c>
      <c r="Q108" s="51" t="s">
        <v>25</v>
      </c>
      <c r="R108" s="98"/>
    </row>
    <row r="109" spans="2:18" ht="20.100000000000001" customHeight="1">
      <c r="B109" s="50">
        <v>2020</v>
      </c>
      <c r="C109" s="51">
        <v>4</v>
      </c>
      <c r="D109" s="51" t="s">
        <v>14</v>
      </c>
      <c r="E109" s="123" t="s">
        <v>1112</v>
      </c>
      <c r="F109" s="51" t="s">
        <v>82</v>
      </c>
      <c r="G109" s="51">
        <v>23288798</v>
      </c>
      <c r="H109" s="51" t="s">
        <v>1113</v>
      </c>
      <c r="I109" s="51" t="s">
        <v>1114</v>
      </c>
      <c r="J109" s="78" t="s">
        <v>424</v>
      </c>
      <c r="K109" s="80">
        <v>2</v>
      </c>
      <c r="L109" s="78" t="s">
        <v>91</v>
      </c>
      <c r="M109" s="80">
        <v>51942000</v>
      </c>
      <c r="N109" s="56" t="s">
        <v>1000</v>
      </c>
      <c r="O109" s="56" t="s">
        <v>1115</v>
      </c>
      <c r="P109" s="56" t="s">
        <v>1116</v>
      </c>
      <c r="Q109" s="51" t="s">
        <v>25</v>
      </c>
      <c r="R109" s="98"/>
    </row>
    <row r="110" spans="2:18" ht="20.100000000000001" customHeight="1">
      <c r="B110" s="50">
        <v>2020</v>
      </c>
      <c r="C110" s="51">
        <v>4</v>
      </c>
      <c r="D110" s="51" t="s">
        <v>14</v>
      </c>
      <c r="E110" s="123" t="s">
        <v>1112</v>
      </c>
      <c r="F110" s="51" t="s">
        <v>82</v>
      </c>
      <c r="G110" s="132" t="s">
        <v>452</v>
      </c>
      <c r="H110" s="51" t="s">
        <v>1066</v>
      </c>
      <c r="I110" s="51"/>
      <c r="J110" s="78" t="s">
        <v>433</v>
      </c>
      <c r="K110" s="80">
        <v>1</v>
      </c>
      <c r="L110" s="78" t="s">
        <v>207</v>
      </c>
      <c r="M110" s="80">
        <v>73167000</v>
      </c>
      <c r="N110" s="56" t="s">
        <v>1000</v>
      </c>
      <c r="O110" s="56" t="s">
        <v>1005</v>
      </c>
      <c r="P110" s="56" t="s">
        <v>1006</v>
      </c>
      <c r="Q110" s="51" t="s">
        <v>25</v>
      </c>
      <c r="R110" s="98"/>
    </row>
    <row r="111" spans="2:18" ht="20.100000000000001" customHeight="1">
      <c r="B111" s="50">
        <v>2020</v>
      </c>
      <c r="C111" s="51">
        <v>4</v>
      </c>
      <c r="D111" s="51" t="s">
        <v>16</v>
      </c>
      <c r="E111" s="123" t="s">
        <v>1121</v>
      </c>
      <c r="F111" s="51" t="s">
        <v>267</v>
      </c>
      <c r="G111" s="133">
        <v>5512171801</v>
      </c>
      <c r="H111" s="51" t="s">
        <v>1122</v>
      </c>
      <c r="I111" s="51" t="s">
        <v>1123</v>
      </c>
      <c r="J111" s="80" t="s">
        <v>35</v>
      </c>
      <c r="K111" s="80">
        <v>1</v>
      </c>
      <c r="L111" s="78" t="s">
        <v>91</v>
      </c>
      <c r="M111" s="80">
        <v>5000000</v>
      </c>
      <c r="N111" s="56" t="s">
        <v>1124</v>
      </c>
      <c r="O111" s="56" t="s">
        <v>1125</v>
      </c>
      <c r="P111" s="56" t="s">
        <v>1126</v>
      </c>
      <c r="Q111" s="51" t="s">
        <v>25</v>
      </c>
      <c r="R111" s="98"/>
    </row>
    <row r="112" spans="2:18" ht="20.100000000000001" customHeight="1">
      <c r="B112" s="50">
        <v>2020</v>
      </c>
      <c r="C112" s="51">
        <v>4</v>
      </c>
      <c r="D112" s="51" t="s">
        <v>16</v>
      </c>
      <c r="E112" s="123" t="s">
        <v>1121</v>
      </c>
      <c r="F112" s="51" t="s">
        <v>267</v>
      </c>
      <c r="G112" s="133">
        <v>4924151101</v>
      </c>
      <c r="H112" s="51" t="s">
        <v>1127</v>
      </c>
      <c r="I112" s="51" t="s">
        <v>1128</v>
      </c>
      <c r="J112" s="80" t="s">
        <v>35</v>
      </c>
      <c r="K112" s="80">
        <v>2</v>
      </c>
      <c r="L112" s="78" t="s">
        <v>513</v>
      </c>
      <c r="M112" s="80">
        <f>15390000*2</f>
        <v>30780000</v>
      </c>
      <c r="N112" s="56" t="s">
        <v>1124</v>
      </c>
      <c r="O112" s="56" t="s">
        <v>1125</v>
      </c>
      <c r="P112" s="56" t="s">
        <v>1129</v>
      </c>
      <c r="Q112" s="51" t="s">
        <v>25</v>
      </c>
      <c r="R112" s="98"/>
    </row>
    <row r="113" spans="2:18" ht="20.100000000000001" customHeight="1">
      <c r="B113" s="50">
        <v>2020</v>
      </c>
      <c r="C113" s="51">
        <v>4</v>
      </c>
      <c r="D113" s="51" t="s">
        <v>16</v>
      </c>
      <c r="E113" s="123" t="s">
        <v>1121</v>
      </c>
      <c r="F113" s="51" t="s">
        <v>267</v>
      </c>
      <c r="G113" s="133">
        <v>4924151101</v>
      </c>
      <c r="H113" s="51" t="s">
        <v>1127</v>
      </c>
      <c r="I113" s="51" t="s">
        <v>1130</v>
      </c>
      <c r="J113" s="80" t="s">
        <v>35</v>
      </c>
      <c r="K113" s="80">
        <v>1</v>
      </c>
      <c r="L113" s="78" t="s">
        <v>513</v>
      </c>
      <c r="M113" s="80">
        <v>13060000</v>
      </c>
      <c r="N113" s="56" t="s">
        <v>1124</v>
      </c>
      <c r="O113" s="56" t="s">
        <v>1125</v>
      </c>
      <c r="P113" s="56" t="s">
        <v>1131</v>
      </c>
      <c r="Q113" s="51" t="s">
        <v>25</v>
      </c>
      <c r="R113" s="98"/>
    </row>
    <row r="114" spans="2:18" ht="20.100000000000001" customHeight="1">
      <c r="B114" s="50">
        <v>2020</v>
      </c>
      <c r="C114" s="51">
        <v>4</v>
      </c>
      <c r="D114" s="51" t="s">
        <v>16</v>
      </c>
      <c r="E114" s="123" t="s">
        <v>1121</v>
      </c>
      <c r="F114" s="51" t="s">
        <v>267</v>
      </c>
      <c r="G114" s="133">
        <v>4924151101</v>
      </c>
      <c r="H114" s="51" t="s">
        <v>1132</v>
      </c>
      <c r="I114" s="51" t="s">
        <v>1133</v>
      </c>
      <c r="J114" s="80" t="s">
        <v>35</v>
      </c>
      <c r="K114" s="80">
        <v>1</v>
      </c>
      <c r="L114" s="78" t="s">
        <v>513</v>
      </c>
      <c r="M114" s="80">
        <v>7300000</v>
      </c>
      <c r="N114" s="56" t="s">
        <v>1124</v>
      </c>
      <c r="O114" s="56" t="s">
        <v>1125</v>
      </c>
      <c r="P114" s="56" t="s">
        <v>1134</v>
      </c>
      <c r="Q114" s="51" t="s">
        <v>25</v>
      </c>
      <c r="R114" s="98"/>
    </row>
    <row r="115" spans="2:18" ht="20.100000000000001" customHeight="1">
      <c r="B115" s="50">
        <v>2020</v>
      </c>
      <c r="C115" s="51">
        <v>4</v>
      </c>
      <c r="D115" s="51" t="s">
        <v>16</v>
      </c>
      <c r="E115" s="123" t="s">
        <v>1121</v>
      </c>
      <c r="F115" s="51" t="s">
        <v>267</v>
      </c>
      <c r="G115" s="133">
        <v>3019160101</v>
      </c>
      <c r="H115" s="51" t="s">
        <v>1135</v>
      </c>
      <c r="I115" s="51" t="s">
        <v>1136</v>
      </c>
      <c r="J115" s="80" t="s">
        <v>35</v>
      </c>
      <c r="K115" s="80">
        <v>64</v>
      </c>
      <c r="L115" s="78" t="s">
        <v>1051</v>
      </c>
      <c r="M115" s="80">
        <f>178200*K115</f>
        <v>11404800</v>
      </c>
      <c r="N115" s="56" t="s">
        <v>1124</v>
      </c>
      <c r="O115" s="56" t="s">
        <v>1125</v>
      </c>
      <c r="P115" s="56" t="s">
        <v>1137</v>
      </c>
      <c r="Q115" s="51" t="s">
        <v>25</v>
      </c>
      <c r="R115" s="98"/>
    </row>
    <row r="116" spans="2:18" ht="20.100000000000001" customHeight="1">
      <c r="B116" s="50">
        <v>2020</v>
      </c>
      <c r="C116" s="51">
        <v>4</v>
      </c>
      <c r="D116" s="51" t="s">
        <v>14</v>
      </c>
      <c r="E116" s="123" t="s">
        <v>1138</v>
      </c>
      <c r="F116" s="51" t="s">
        <v>267</v>
      </c>
      <c r="G116" s="51">
        <v>4617162201</v>
      </c>
      <c r="H116" s="51" t="s">
        <v>1139</v>
      </c>
      <c r="I116" s="134" t="s">
        <v>1140</v>
      </c>
      <c r="J116" s="78" t="s">
        <v>1141</v>
      </c>
      <c r="K116" s="80">
        <v>1</v>
      </c>
      <c r="L116" s="78" t="s">
        <v>207</v>
      </c>
      <c r="M116" s="135">
        <v>26359074</v>
      </c>
      <c r="N116" s="56" t="s">
        <v>1031</v>
      </c>
      <c r="O116" s="56" t="s">
        <v>1142</v>
      </c>
      <c r="P116" s="56" t="s">
        <v>1143</v>
      </c>
      <c r="Q116" s="51" t="s">
        <v>121</v>
      </c>
      <c r="R116" s="98"/>
    </row>
    <row r="117" spans="2:18" ht="20.100000000000001" customHeight="1">
      <c r="B117" s="50">
        <v>2020</v>
      </c>
      <c r="C117" s="51">
        <v>4</v>
      </c>
      <c r="D117" s="51" t="s">
        <v>14</v>
      </c>
      <c r="E117" s="123" t="s">
        <v>1348</v>
      </c>
      <c r="F117" s="51" t="s">
        <v>267</v>
      </c>
      <c r="G117" s="51">
        <v>3011150501</v>
      </c>
      <c r="H117" s="57" t="s">
        <v>502</v>
      </c>
      <c r="I117" s="57" t="s">
        <v>1349</v>
      </c>
      <c r="J117" s="20"/>
      <c r="K117" s="20">
        <v>371</v>
      </c>
      <c r="L117" s="45" t="s">
        <v>504</v>
      </c>
      <c r="M117" s="20">
        <v>26893790</v>
      </c>
      <c r="N117" s="66" t="s">
        <v>1350</v>
      </c>
      <c r="O117" s="56" t="s">
        <v>1201</v>
      </c>
      <c r="P117" s="56" t="s">
        <v>1202</v>
      </c>
      <c r="Q117" s="51" t="s">
        <v>25</v>
      </c>
      <c r="R117" s="58"/>
    </row>
    <row r="118" spans="2:18" ht="20.100000000000001" customHeight="1">
      <c r="B118" s="50">
        <v>2020</v>
      </c>
      <c r="C118" s="51">
        <v>4</v>
      </c>
      <c r="D118" s="51" t="s">
        <v>16</v>
      </c>
      <c r="E118" s="122" t="s">
        <v>1351</v>
      </c>
      <c r="F118" s="51" t="s">
        <v>421</v>
      </c>
      <c r="G118" s="51">
        <v>3912118901</v>
      </c>
      <c r="H118" s="57" t="s">
        <v>1352</v>
      </c>
      <c r="I118" s="57"/>
      <c r="J118" s="20"/>
      <c r="K118" s="20">
        <v>1</v>
      </c>
      <c r="L118" s="45" t="s">
        <v>207</v>
      </c>
      <c r="M118" s="36">
        <v>1955040000</v>
      </c>
      <c r="N118" s="66" t="s">
        <v>1353</v>
      </c>
      <c r="O118" s="56" t="s">
        <v>1354</v>
      </c>
      <c r="P118" s="56" t="s">
        <v>1355</v>
      </c>
      <c r="Q118" s="51" t="s">
        <v>25</v>
      </c>
      <c r="R118" s="58"/>
    </row>
    <row r="119" spans="2:18" ht="20.100000000000001" customHeight="1">
      <c r="B119" s="50">
        <v>2020</v>
      </c>
      <c r="C119" s="51">
        <v>4</v>
      </c>
      <c r="D119" s="51" t="s">
        <v>16</v>
      </c>
      <c r="E119" s="122" t="s">
        <v>1356</v>
      </c>
      <c r="F119" s="51" t="s">
        <v>421</v>
      </c>
      <c r="G119" s="51">
        <v>4617162201</v>
      </c>
      <c r="H119" s="57" t="s">
        <v>1139</v>
      </c>
      <c r="I119" s="57"/>
      <c r="J119" s="20"/>
      <c r="K119" s="20">
        <v>1</v>
      </c>
      <c r="L119" s="45" t="s">
        <v>207</v>
      </c>
      <c r="M119" s="36">
        <v>262864000</v>
      </c>
      <c r="N119" s="66" t="s">
        <v>1353</v>
      </c>
      <c r="O119" s="56" t="s">
        <v>1354</v>
      </c>
      <c r="P119" s="56" t="s">
        <v>1355</v>
      </c>
      <c r="Q119" s="51" t="s">
        <v>25</v>
      </c>
      <c r="R119" s="58"/>
    </row>
    <row r="120" spans="2:18" ht="20.100000000000001" customHeight="1">
      <c r="B120" s="50">
        <v>2020</v>
      </c>
      <c r="C120" s="51">
        <v>4</v>
      </c>
      <c r="D120" s="51" t="s">
        <v>14</v>
      </c>
      <c r="E120" s="123" t="s">
        <v>1357</v>
      </c>
      <c r="F120" s="51" t="s">
        <v>80</v>
      </c>
      <c r="G120" s="51">
        <v>3010161901</v>
      </c>
      <c r="H120" s="57" t="s">
        <v>1358</v>
      </c>
      <c r="I120" s="57" t="s">
        <v>1359</v>
      </c>
      <c r="J120" s="45" t="s">
        <v>1360</v>
      </c>
      <c r="K120" s="138">
        <v>7.4</v>
      </c>
      <c r="L120" s="45" t="s">
        <v>396</v>
      </c>
      <c r="M120" s="20">
        <v>6301000</v>
      </c>
      <c r="N120" s="66" t="s">
        <v>1208</v>
      </c>
      <c r="O120" s="56" t="s">
        <v>1361</v>
      </c>
      <c r="P120" s="56" t="s">
        <v>1362</v>
      </c>
      <c r="Q120" s="51" t="s">
        <v>25</v>
      </c>
      <c r="R120" s="58"/>
    </row>
    <row r="121" spans="2:18" ht="20.100000000000001" customHeight="1">
      <c r="B121" s="50">
        <v>2020</v>
      </c>
      <c r="C121" s="51">
        <v>4</v>
      </c>
      <c r="D121" s="51" t="s">
        <v>14</v>
      </c>
      <c r="E121" s="123" t="s">
        <v>1357</v>
      </c>
      <c r="F121" s="51" t="s">
        <v>80</v>
      </c>
      <c r="G121" s="51">
        <v>3010161901</v>
      </c>
      <c r="H121" s="57" t="s">
        <v>1358</v>
      </c>
      <c r="I121" s="57" t="s">
        <v>1363</v>
      </c>
      <c r="J121" s="45" t="s">
        <v>1360</v>
      </c>
      <c r="K121" s="138">
        <v>6.9</v>
      </c>
      <c r="L121" s="45" t="s">
        <v>396</v>
      </c>
      <c r="M121" s="20">
        <v>5077000</v>
      </c>
      <c r="N121" s="66" t="s">
        <v>1208</v>
      </c>
      <c r="O121" s="56" t="s">
        <v>1361</v>
      </c>
      <c r="P121" s="56" t="s">
        <v>1362</v>
      </c>
      <c r="Q121" s="51" t="s">
        <v>25</v>
      </c>
      <c r="R121" s="58"/>
    </row>
    <row r="122" spans="2:18" ht="20.100000000000001" customHeight="1">
      <c r="B122" s="50">
        <v>2020</v>
      </c>
      <c r="C122" s="51">
        <v>4</v>
      </c>
      <c r="D122" s="51" t="s">
        <v>14</v>
      </c>
      <c r="E122" s="123" t="s">
        <v>1357</v>
      </c>
      <c r="F122" s="51" t="s">
        <v>80</v>
      </c>
      <c r="G122" s="51">
        <v>3010161901</v>
      </c>
      <c r="H122" s="57" t="s">
        <v>1358</v>
      </c>
      <c r="I122" s="57" t="s">
        <v>1364</v>
      </c>
      <c r="J122" s="45" t="s">
        <v>1360</v>
      </c>
      <c r="K122" s="138">
        <v>6.35</v>
      </c>
      <c r="L122" s="45" t="s">
        <v>396</v>
      </c>
      <c r="M122" s="20">
        <v>5077000</v>
      </c>
      <c r="N122" s="66" t="s">
        <v>1208</v>
      </c>
      <c r="O122" s="56" t="s">
        <v>1361</v>
      </c>
      <c r="P122" s="56" t="s">
        <v>1362</v>
      </c>
      <c r="Q122" s="51" t="s">
        <v>25</v>
      </c>
      <c r="R122" s="58"/>
    </row>
    <row r="123" spans="2:18" ht="20.100000000000001" customHeight="1">
      <c r="B123" s="50">
        <v>2020</v>
      </c>
      <c r="C123" s="51">
        <v>4</v>
      </c>
      <c r="D123" s="51" t="s">
        <v>14</v>
      </c>
      <c r="E123" s="123" t="s">
        <v>1357</v>
      </c>
      <c r="F123" s="51" t="s">
        <v>80</v>
      </c>
      <c r="G123" s="51">
        <v>3011150501</v>
      </c>
      <c r="H123" s="57" t="s">
        <v>350</v>
      </c>
      <c r="I123" s="57" t="s">
        <v>1368</v>
      </c>
      <c r="J123" s="45" t="s">
        <v>1360</v>
      </c>
      <c r="K123" s="20">
        <v>100</v>
      </c>
      <c r="L123" s="20" t="s">
        <v>380</v>
      </c>
      <c r="M123" s="20">
        <v>10892000</v>
      </c>
      <c r="N123" s="66" t="s">
        <v>1208</v>
      </c>
      <c r="O123" s="56" t="s">
        <v>1361</v>
      </c>
      <c r="P123" s="56" t="s">
        <v>1362</v>
      </c>
      <c r="Q123" s="51" t="s">
        <v>25</v>
      </c>
      <c r="R123" s="58"/>
    </row>
    <row r="124" spans="2:18" ht="20.100000000000001" customHeight="1">
      <c r="B124" s="50">
        <v>2020</v>
      </c>
      <c r="C124" s="51">
        <v>4</v>
      </c>
      <c r="D124" s="51" t="s">
        <v>14</v>
      </c>
      <c r="E124" s="123" t="s">
        <v>1357</v>
      </c>
      <c r="F124" s="51" t="s">
        <v>80</v>
      </c>
      <c r="G124" s="51">
        <v>4014210901</v>
      </c>
      <c r="H124" s="57" t="s">
        <v>1369</v>
      </c>
      <c r="I124" s="57" t="s">
        <v>1368</v>
      </c>
      <c r="J124" s="45" t="s">
        <v>1360</v>
      </c>
      <c r="K124" s="20">
        <v>13</v>
      </c>
      <c r="L124" s="45" t="s">
        <v>320</v>
      </c>
      <c r="M124" s="20">
        <v>1194000</v>
      </c>
      <c r="N124" s="66" t="s">
        <v>1208</v>
      </c>
      <c r="O124" s="56" t="s">
        <v>1361</v>
      </c>
      <c r="P124" s="56" t="s">
        <v>1362</v>
      </c>
      <c r="Q124" s="51" t="s">
        <v>25</v>
      </c>
      <c r="R124" s="58"/>
    </row>
    <row r="125" spans="2:18" ht="20.100000000000001" customHeight="1">
      <c r="B125" s="50">
        <v>2020</v>
      </c>
      <c r="C125" s="51">
        <v>4</v>
      </c>
      <c r="D125" s="51" t="s">
        <v>16</v>
      </c>
      <c r="E125" s="123" t="s">
        <v>1207</v>
      </c>
      <c r="F125" s="51" t="s">
        <v>267</v>
      </c>
      <c r="G125" s="51">
        <v>3011180101</v>
      </c>
      <c r="H125" s="57" t="s">
        <v>874</v>
      </c>
      <c r="I125" s="57" t="s">
        <v>1374</v>
      </c>
      <c r="J125" s="45" t="s">
        <v>17</v>
      </c>
      <c r="K125" s="20">
        <v>7152</v>
      </c>
      <c r="L125" s="45" t="s">
        <v>335</v>
      </c>
      <c r="M125" s="20">
        <v>28962630</v>
      </c>
      <c r="N125" s="66" t="s">
        <v>1208</v>
      </c>
      <c r="O125" s="56" t="s">
        <v>1209</v>
      </c>
      <c r="P125" s="56" t="s">
        <v>1210</v>
      </c>
      <c r="Q125" s="51" t="s">
        <v>25</v>
      </c>
      <c r="R125" s="58"/>
    </row>
    <row r="126" spans="2:18" ht="20.100000000000001" customHeight="1">
      <c r="B126" s="50">
        <v>2020</v>
      </c>
      <c r="C126" s="51">
        <v>4</v>
      </c>
      <c r="D126" s="51" t="s">
        <v>16</v>
      </c>
      <c r="E126" s="123" t="s">
        <v>1211</v>
      </c>
      <c r="F126" s="51" t="s">
        <v>267</v>
      </c>
      <c r="G126" s="51">
        <v>3011180101</v>
      </c>
      <c r="H126" s="57" t="s">
        <v>874</v>
      </c>
      <c r="I126" s="57" t="s">
        <v>1374</v>
      </c>
      <c r="J126" s="45" t="s">
        <v>17</v>
      </c>
      <c r="K126" s="20">
        <v>7702</v>
      </c>
      <c r="L126" s="45" t="s">
        <v>335</v>
      </c>
      <c r="M126" s="20">
        <v>31189900</v>
      </c>
      <c r="N126" s="66" t="s">
        <v>1208</v>
      </c>
      <c r="O126" s="56" t="s">
        <v>1212</v>
      </c>
      <c r="P126" s="56" t="s">
        <v>1213</v>
      </c>
      <c r="Q126" s="51" t="s">
        <v>25</v>
      </c>
      <c r="R126" s="58"/>
    </row>
    <row r="127" spans="2:18" ht="20.100000000000001" customHeight="1">
      <c r="B127" s="50">
        <v>2020</v>
      </c>
      <c r="C127" s="51">
        <v>4</v>
      </c>
      <c r="D127" s="51" t="s">
        <v>16</v>
      </c>
      <c r="E127" s="123" t="s">
        <v>1214</v>
      </c>
      <c r="F127" s="51" t="s">
        <v>267</v>
      </c>
      <c r="G127" s="51">
        <v>3011180101</v>
      </c>
      <c r="H127" s="57" t="s">
        <v>874</v>
      </c>
      <c r="I127" s="57" t="s">
        <v>1374</v>
      </c>
      <c r="J127" s="45" t="s">
        <v>17</v>
      </c>
      <c r="K127" s="20">
        <v>5169</v>
      </c>
      <c r="L127" s="45" t="s">
        <v>335</v>
      </c>
      <c r="M127" s="20">
        <v>20932300</v>
      </c>
      <c r="N127" s="66" t="s">
        <v>1375</v>
      </c>
      <c r="O127" s="56" t="s">
        <v>1215</v>
      </c>
      <c r="P127" s="56" t="s">
        <v>1216</v>
      </c>
      <c r="Q127" s="51" t="s">
        <v>25</v>
      </c>
      <c r="R127" s="58"/>
    </row>
    <row r="128" spans="2:18" ht="20.100000000000001" customHeight="1">
      <c r="B128" s="50">
        <v>2020</v>
      </c>
      <c r="C128" s="51">
        <v>4</v>
      </c>
      <c r="D128" s="51" t="s">
        <v>16</v>
      </c>
      <c r="E128" s="123" t="s">
        <v>1217</v>
      </c>
      <c r="F128" s="51" t="s">
        <v>267</v>
      </c>
      <c r="G128" s="51">
        <v>3011180101</v>
      </c>
      <c r="H128" s="57" t="s">
        <v>874</v>
      </c>
      <c r="I128" s="57" t="s">
        <v>1374</v>
      </c>
      <c r="J128" s="45" t="s">
        <v>17</v>
      </c>
      <c r="K128" s="20">
        <v>4732</v>
      </c>
      <c r="L128" s="45" t="s">
        <v>335</v>
      </c>
      <c r="M128" s="20">
        <v>19162640</v>
      </c>
      <c r="N128" s="66" t="s">
        <v>1208</v>
      </c>
      <c r="O128" s="56" t="s">
        <v>1218</v>
      </c>
      <c r="P128" s="56" t="s">
        <v>1216</v>
      </c>
      <c r="Q128" s="51" t="s">
        <v>25</v>
      </c>
      <c r="R128" s="58"/>
    </row>
    <row r="129" spans="2:18" ht="20.100000000000001" customHeight="1">
      <c r="B129" s="50">
        <v>2020</v>
      </c>
      <c r="C129" s="51">
        <v>4</v>
      </c>
      <c r="D129" s="51" t="s">
        <v>16</v>
      </c>
      <c r="E129" s="123" t="s">
        <v>1219</v>
      </c>
      <c r="F129" s="51" t="s">
        <v>267</v>
      </c>
      <c r="G129" s="51">
        <v>3011150501</v>
      </c>
      <c r="H129" s="57" t="s">
        <v>350</v>
      </c>
      <c r="I129" s="57" t="s">
        <v>1376</v>
      </c>
      <c r="J129" s="45" t="s">
        <v>17</v>
      </c>
      <c r="K129" s="20">
        <v>194</v>
      </c>
      <c r="L129" s="45" t="s">
        <v>380</v>
      </c>
      <c r="M129" s="20">
        <v>23410680</v>
      </c>
      <c r="N129" s="66" t="s">
        <v>1208</v>
      </c>
      <c r="O129" s="56" t="s">
        <v>1220</v>
      </c>
      <c r="P129" s="56" t="s">
        <v>1216</v>
      </c>
      <c r="Q129" s="51" t="s">
        <v>25</v>
      </c>
      <c r="R129" s="58"/>
    </row>
    <row r="130" spans="2:18" ht="20.100000000000001" customHeight="1">
      <c r="B130" s="50">
        <v>2020</v>
      </c>
      <c r="C130" s="51">
        <v>4</v>
      </c>
      <c r="D130" s="51" t="s">
        <v>16</v>
      </c>
      <c r="E130" s="123" t="s">
        <v>1207</v>
      </c>
      <c r="F130" s="51" t="s">
        <v>267</v>
      </c>
      <c r="G130" s="51">
        <v>3011150501</v>
      </c>
      <c r="H130" s="57" t="s">
        <v>350</v>
      </c>
      <c r="I130" s="57" t="s">
        <v>1376</v>
      </c>
      <c r="J130" s="45" t="s">
        <v>17</v>
      </c>
      <c r="K130" s="20">
        <v>1579</v>
      </c>
      <c r="L130" s="45" t="s">
        <v>380</v>
      </c>
      <c r="M130" s="20">
        <v>111368640</v>
      </c>
      <c r="N130" s="66" t="s">
        <v>1208</v>
      </c>
      <c r="O130" s="56" t="s">
        <v>1209</v>
      </c>
      <c r="P130" s="56" t="s">
        <v>1210</v>
      </c>
      <c r="Q130" s="51" t="s">
        <v>25</v>
      </c>
      <c r="R130" s="58"/>
    </row>
    <row r="131" spans="2:18" ht="20.100000000000001" customHeight="1">
      <c r="B131" s="50">
        <v>2020</v>
      </c>
      <c r="C131" s="51">
        <v>4</v>
      </c>
      <c r="D131" s="51" t="s">
        <v>16</v>
      </c>
      <c r="E131" s="123" t="s">
        <v>1211</v>
      </c>
      <c r="F131" s="51" t="s">
        <v>267</v>
      </c>
      <c r="G131" s="51">
        <v>3011150501</v>
      </c>
      <c r="H131" s="57" t="s">
        <v>350</v>
      </c>
      <c r="I131" s="57" t="s">
        <v>1376</v>
      </c>
      <c r="J131" s="45" t="s">
        <v>17</v>
      </c>
      <c r="K131" s="20">
        <v>1697</v>
      </c>
      <c r="L131" s="45" t="s">
        <v>380</v>
      </c>
      <c r="M131" s="20">
        <v>119691310</v>
      </c>
      <c r="N131" s="66" t="s">
        <v>1208</v>
      </c>
      <c r="O131" s="56" t="s">
        <v>1212</v>
      </c>
      <c r="P131" s="56" t="s">
        <v>1213</v>
      </c>
      <c r="Q131" s="51" t="s">
        <v>25</v>
      </c>
      <c r="R131" s="58"/>
    </row>
    <row r="132" spans="2:18" ht="20.100000000000001" customHeight="1">
      <c r="B132" s="50">
        <v>2020</v>
      </c>
      <c r="C132" s="51">
        <v>4</v>
      </c>
      <c r="D132" s="51" t="s">
        <v>16</v>
      </c>
      <c r="E132" s="123" t="s">
        <v>1214</v>
      </c>
      <c r="F132" s="51" t="s">
        <v>267</v>
      </c>
      <c r="G132" s="51">
        <v>3011150501</v>
      </c>
      <c r="H132" s="57" t="s">
        <v>350</v>
      </c>
      <c r="I132" s="57" t="s">
        <v>1376</v>
      </c>
      <c r="J132" s="45" t="s">
        <v>17</v>
      </c>
      <c r="K132" s="20">
        <v>1139</v>
      </c>
      <c r="L132" s="45" t="s">
        <v>380</v>
      </c>
      <c r="M132" s="20">
        <v>80334940</v>
      </c>
      <c r="N132" s="66" t="s">
        <v>1208</v>
      </c>
      <c r="O132" s="56" t="s">
        <v>1215</v>
      </c>
      <c r="P132" s="56" t="s">
        <v>1216</v>
      </c>
      <c r="Q132" s="51" t="s">
        <v>25</v>
      </c>
      <c r="R132" s="58"/>
    </row>
    <row r="133" spans="2:18" ht="20.100000000000001" customHeight="1">
      <c r="B133" s="50">
        <v>2020</v>
      </c>
      <c r="C133" s="51">
        <v>4</v>
      </c>
      <c r="D133" s="51" t="s">
        <v>16</v>
      </c>
      <c r="E133" s="123" t="s">
        <v>1217</v>
      </c>
      <c r="F133" s="51" t="s">
        <v>267</v>
      </c>
      <c r="G133" s="51">
        <v>3011150501</v>
      </c>
      <c r="H133" s="57" t="s">
        <v>350</v>
      </c>
      <c r="I133" s="57" t="s">
        <v>1376</v>
      </c>
      <c r="J133" s="45" t="s">
        <v>17</v>
      </c>
      <c r="K133" s="20">
        <v>1042</v>
      </c>
      <c r="L133" s="45" t="s">
        <v>380</v>
      </c>
      <c r="M133" s="20">
        <v>73493430</v>
      </c>
      <c r="N133" s="66" t="s">
        <v>1208</v>
      </c>
      <c r="O133" s="56" t="s">
        <v>1218</v>
      </c>
      <c r="P133" s="56" t="s">
        <v>1216</v>
      </c>
      <c r="Q133" s="51" t="s">
        <v>25</v>
      </c>
      <c r="R133" s="58"/>
    </row>
    <row r="134" spans="2:18" ht="20.100000000000001" customHeight="1">
      <c r="B134" s="50">
        <v>2020</v>
      </c>
      <c r="C134" s="51">
        <v>4</v>
      </c>
      <c r="D134" s="51" t="s">
        <v>14</v>
      </c>
      <c r="E134" s="123" t="s">
        <v>1383</v>
      </c>
      <c r="F134" s="51" t="s">
        <v>80</v>
      </c>
      <c r="G134" s="51">
        <v>3011150501</v>
      </c>
      <c r="H134" s="57" t="s">
        <v>350</v>
      </c>
      <c r="I134" s="57" t="s">
        <v>1384</v>
      </c>
      <c r="J134" s="45" t="s">
        <v>1385</v>
      </c>
      <c r="K134" s="20">
        <v>958</v>
      </c>
      <c r="L134" s="139" t="s">
        <v>380</v>
      </c>
      <c r="M134" s="20">
        <v>68235199</v>
      </c>
      <c r="N134" s="66" t="s">
        <v>1208</v>
      </c>
      <c r="O134" s="56" t="s">
        <v>1386</v>
      </c>
      <c r="P134" s="56" t="s">
        <v>1387</v>
      </c>
      <c r="Q134" s="51" t="s">
        <v>25</v>
      </c>
      <c r="R134" s="58"/>
    </row>
    <row r="135" spans="2:18" ht="20.100000000000001" customHeight="1">
      <c r="B135" s="50">
        <v>2020</v>
      </c>
      <c r="C135" s="51">
        <v>4</v>
      </c>
      <c r="D135" s="51" t="s">
        <v>14</v>
      </c>
      <c r="E135" s="123" t="s">
        <v>1383</v>
      </c>
      <c r="F135" s="51" t="s">
        <v>80</v>
      </c>
      <c r="G135" s="51">
        <v>3010161901</v>
      </c>
      <c r="H135" s="57" t="s">
        <v>1358</v>
      </c>
      <c r="I135" s="57" t="s">
        <v>1388</v>
      </c>
      <c r="J135" s="45" t="s">
        <v>18</v>
      </c>
      <c r="K135" s="20">
        <v>75</v>
      </c>
      <c r="L135" s="45" t="s">
        <v>1389</v>
      </c>
      <c r="M135" s="20">
        <v>57142300</v>
      </c>
      <c r="N135" s="66" t="s">
        <v>1208</v>
      </c>
      <c r="O135" s="56" t="s">
        <v>1386</v>
      </c>
      <c r="P135" s="56" t="s">
        <v>1387</v>
      </c>
      <c r="Q135" s="51" t="s">
        <v>25</v>
      </c>
      <c r="R135" s="58"/>
    </row>
    <row r="136" spans="2:18" ht="20.100000000000001" customHeight="1">
      <c r="B136" s="50">
        <v>2020</v>
      </c>
      <c r="C136" s="51">
        <v>4</v>
      </c>
      <c r="D136" s="51" t="s">
        <v>14</v>
      </c>
      <c r="E136" s="123" t="s">
        <v>1383</v>
      </c>
      <c r="F136" s="51" t="s">
        <v>80</v>
      </c>
      <c r="G136" s="51">
        <v>3013150201</v>
      </c>
      <c r="H136" s="57" t="s">
        <v>1390</v>
      </c>
      <c r="I136" s="57" t="s">
        <v>1391</v>
      </c>
      <c r="J136" s="45" t="s">
        <v>1392</v>
      </c>
      <c r="K136" s="20">
        <v>79902</v>
      </c>
      <c r="L136" s="45" t="s">
        <v>1393</v>
      </c>
      <c r="M136" s="20">
        <v>47397000</v>
      </c>
      <c r="N136" s="66" t="s">
        <v>1208</v>
      </c>
      <c r="O136" s="56" t="s">
        <v>1386</v>
      </c>
      <c r="P136" s="56" t="s">
        <v>1387</v>
      </c>
      <c r="Q136" s="51" t="s">
        <v>25</v>
      </c>
      <c r="R136" s="58"/>
    </row>
    <row r="137" spans="2:18" ht="20.100000000000001" customHeight="1">
      <c r="B137" s="50">
        <v>2020</v>
      </c>
      <c r="C137" s="51">
        <v>4</v>
      </c>
      <c r="D137" s="51" t="s">
        <v>16</v>
      </c>
      <c r="E137" s="123" t="s">
        <v>1394</v>
      </c>
      <c r="F137" s="51" t="s">
        <v>421</v>
      </c>
      <c r="G137" s="140">
        <v>4014218902</v>
      </c>
      <c r="H137" s="57" t="s">
        <v>865</v>
      </c>
      <c r="I137" s="57" t="s">
        <v>1395</v>
      </c>
      <c r="J137" s="45" t="s">
        <v>1396</v>
      </c>
      <c r="K137" s="20">
        <v>67</v>
      </c>
      <c r="L137" s="45" t="s">
        <v>320</v>
      </c>
      <c r="M137" s="20">
        <v>240000000</v>
      </c>
      <c r="N137" s="66" t="s">
        <v>1208</v>
      </c>
      <c r="O137" s="56" t="s">
        <v>1397</v>
      </c>
      <c r="P137" s="56" t="s">
        <v>1398</v>
      </c>
      <c r="Q137" s="51" t="s">
        <v>25</v>
      </c>
      <c r="R137" s="58"/>
    </row>
    <row r="138" spans="2:18" ht="20.100000000000001" customHeight="1">
      <c r="B138" s="50">
        <v>2020</v>
      </c>
      <c r="C138" s="51">
        <v>4</v>
      </c>
      <c r="D138" s="51" t="s">
        <v>14</v>
      </c>
      <c r="E138" s="123" t="s">
        <v>1399</v>
      </c>
      <c r="F138" s="51" t="s">
        <v>267</v>
      </c>
      <c r="G138" s="51">
        <v>3011150501</v>
      </c>
      <c r="H138" s="57" t="s">
        <v>350</v>
      </c>
      <c r="I138" s="57" t="s">
        <v>1400</v>
      </c>
      <c r="J138" s="45" t="s">
        <v>1401</v>
      </c>
      <c r="K138" s="20">
        <v>1</v>
      </c>
      <c r="L138" s="45" t="s">
        <v>688</v>
      </c>
      <c r="M138" s="20">
        <v>99587000</v>
      </c>
      <c r="N138" s="66" t="s">
        <v>1402</v>
      </c>
      <c r="O138" s="56" t="s">
        <v>1403</v>
      </c>
      <c r="P138" s="56" t="s">
        <v>1404</v>
      </c>
      <c r="Q138" s="51" t="s">
        <v>25</v>
      </c>
      <c r="R138" s="58"/>
    </row>
    <row r="139" spans="2:18" ht="20.100000000000001" customHeight="1">
      <c r="B139" s="50">
        <v>2020</v>
      </c>
      <c r="C139" s="51">
        <v>4</v>
      </c>
      <c r="D139" s="51" t="s">
        <v>14</v>
      </c>
      <c r="E139" s="123" t="s">
        <v>1313</v>
      </c>
      <c r="F139" s="51" t="s">
        <v>93</v>
      </c>
      <c r="G139" s="51">
        <v>3010161901</v>
      </c>
      <c r="H139" s="101" t="s">
        <v>1405</v>
      </c>
      <c r="I139" s="57" t="s">
        <v>1406</v>
      </c>
      <c r="J139" s="45" t="s">
        <v>1407</v>
      </c>
      <c r="K139" s="20">
        <v>90</v>
      </c>
      <c r="L139" s="45" t="s">
        <v>1408</v>
      </c>
      <c r="M139" s="20">
        <v>68168416</v>
      </c>
      <c r="N139" s="66" t="s">
        <v>1409</v>
      </c>
      <c r="O139" s="56" t="s">
        <v>1315</v>
      </c>
      <c r="P139" s="56" t="s">
        <v>1316</v>
      </c>
      <c r="Q139" s="51" t="s">
        <v>25</v>
      </c>
      <c r="R139" s="58"/>
    </row>
    <row r="140" spans="2:18" ht="20.100000000000001" customHeight="1">
      <c r="B140" s="50">
        <v>2020</v>
      </c>
      <c r="C140" s="51">
        <v>4</v>
      </c>
      <c r="D140" s="51" t="s">
        <v>16</v>
      </c>
      <c r="E140" s="122" t="s">
        <v>1410</v>
      </c>
      <c r="F140" s="51" t="s">
        <v>80</v>
      </c>
      <c r="G140" s="51">
        <v>4015151301</v>
      </c>
      <c r="H140" s="51" t="s">
        <v>1411</v>
      </c>
      <c r="I140" s="141" t="s">
        <v>1412</v>
      </c>
      <c r="J140" s="45" t="s">
        <v>1413</v>
      </c>
      <c r="K140" s="142">
        <v>2</v>
      </c>
      <c r="L140" s="45" t="s">
        <v>370</v>
      </c>
      <c r="M140" s="143">
        <v>127164000</v>
      </c>
      <c r="N140" s="66" t="s">
        <v>1345</v>
      </c>
      <c r="O140" s="56" t="s">
        <v>1346</v>
      </c>
      <c r="P140" s="56" t="s">
        <v>1347</v>
      </c>
      <c r="Q140" s="51" t="s">
        <v>25</v>
      </c>
      <c r="R140" s="58"/>
    </row>
    <row r="141" spans="2:18" ht="20.100000000000001" customHeight="1">
      <c r="B141" s="50">
        <v>2020</v>
      </c>
      <c r="C141" s="51">
        <v>4</v>
      </c>
      <c r="D141" s="51" t="s">
        <v>16</v>
      </c>
      <c r="E141" s="122" t="s">
        <v>1410</v>
      </c>
      <c r="F141" s="51" t="s">
        <v>80</v>
      </c>
      <c r="G141" s="51">
        <v>4015151301</v>
      </c>
      <c r="H141" s="51" t="s">
        <v>1411</v>
      </c>
      <c r="I141" s="141" t="s">
        <v>1414</v>
      </c>
      <c r="J141" s="45" t="s">
        <v>1413</v>
      </c>
      <c r="K141" s="142">
        <v>2</v>
      </c>
      <c r="L141" s="45" t="s">
        <v>370</v>
      </c>
      <c r="M141" s="143">
        <v>203024000</v>
      </c>
      <c r="N141" s="66" t="s">
        <v>1345</v>
      </c>
      <c r="O141" s="56" t="s">
        <v>1346</v>
      </c>
      <c r="P141" s="56" t="s">
        <v>1347</v>
      </c>
      <c r="Q141" s="51" t="s">
        <v>25</v>
      </c>
      <c r="R141" s="58"/>
    </row>
    <row r="142" spans="2:18" ht="20.100000000000001" customHeight="1">
      <c r="B142" s="50">
        <v>2020</v>
      </c>
      <c r="C142" s="51">
        <v>4</v>
      </c>
      <c r="D142" s="51" t="s">
        <v>14</v>
      </c>
      <c r="E142" s="123" t="s">
        <v>1595</v>
      </c>
      <c r="F142" s="51" t="s">
        <v>80</v>
      </c>
      <c r="G142" s="146" t="s">
        <v>1596</v>
      </c>
      <c r="H142" s="57" t="s">
        <v>350</v>
      </c>
      <c r="I142" s="57"/>
      <c r="J142" s="45" t="s">
        <v>1597</v>
      </c>
      <c r="K142" s="20"/>
      <c r="L142" s="45" t="s">
        <v>1076</v>
      </c>
      <c r="M142" s="20">
        <v>18000000</v>
      </c>
      <c r="N142" s="66" t="s">
        <v>1598</v>
      </c>
      <c r="O142" s="66" t="s">
        <v>1599</v>
      </c>
      <c r="P142" s="66" t="s">
        <v>1600</v>
      </c>
      <c r="Q142" s="57" t="s">
        <v>25</v>
      </c>
      <c r="R142" s="58"/>
    </row>
    <row r="143" spans="2:18" ht="20.100000000000001" customHeight="1">
      <c r="B143" s="50">
        <v>2020</v>
      </c>
      <c r="C143" s="51">
        <v>4</v>
      </c>
      <c r="D143" s="51" t="s">
        <v>16</v>
      </c>
      <c r="E143" s="122" t="s">
        <v>1548</v>
      </c>
      <c r="F143" s="51" t="s">
        <v>267</v>
      </c>
      <c r="G143" s="51">
        <v>3011150501</v>
      </c>
      <c r="H143" s="57" t="s">
        <v>350</v>
      </c>
      <c r="I143" s="51" t="s">
        <v>346</v>
      </c>
      <c r="J143" s="45" t="s">
        <v>17</v>
      </c>
      <c r="K143" s="20"/>
      <c r="L143" s="45" t="s">
        <v>380</v>
      </c>
      <c r="M143" s="20">
        <v>135000000</v>
      </c>
      <c r="N143" s="66" t="s">
        <v>1542</v>
      </c>
      <c r="O143" s="56" t="s">
        <v>1549</v>
      </c>
      <c r="P143" s="56" t="s">
        <v>1550</v>
      </c>
      <c r="Q143" s="51" t="s">
        <v>25</v>
      </c>
      <c r="R143" s="58"/>
    </row>
    <row r="144" spans="2:18" ht="20.100000000000001" customHeight="1">
      <c r="B144" s="50">
        <v>2020</v>
      </c>
      <c r="C144" s="51">
        <v>4</v>
      </c>
      <c r="D144" s="51" t="s">
        <v>16</v>
      </c>
      <c r="E144" s="122" t="s">
        <v>1548</v>
      </c>
      <c r="F144" s="51" t="s">
        <v>267</v>
      </c>
      <c r="G144" s="51">
        <v>3011180101</v>
      </c>
      <c r="H144" s="57" t="s">
        <v>874</v>
      </c>
      <c r="I144" s="57" t="s">
        <v>1601</v>
      </c>
      <c r="J144" s="45" t="s">
        <v>17</v>
      </c>
      <c r="K144" s="20"/>
      <c r="L144" s="45" t="s">
        <v>335</v>
      </c>
      <c r="M144" s="20">
        <v>15000000</v>
      </c>
      <c r="N144" s="66" t="s">
        <v>1542</v>
      </c>
      <c r="O144" s="56" t="s">
        <v>1549</v>
      </c>
      <c r="P144" s="56" t="s">
        <v>1550</v>
      </c>
      <c r="Q144" s="51" t="s">
        <v>25</v>
      </c>
      <c r="R144" s="58"/>
    </row>
    <row r="145" spans="2:18" ht="20.100000000000001" customHeight="1">
      <c r="B145" s="50">
        <v>2020</v>
      </c>
      <c r="C145" s="51">
        <v>4</v>
      </c>
      <c r="D145" s="51" t="s">
        <v>16</v>
      </c>
      <c r="E145" s="122" t="s">
        <v>1602</v>
      </c>
      <c r="F145" s="51" t="s">
        <v>267</v>
      </c>
      <c r="G145" s="51">
        <v>4014178201</v>
      </c>
      <c r="H145" s="57" t="s">
        <v>800</v>
      </c>
      <c r="I145" s="51" t="s">
        <v>346</v>
      </c>
      <c r="J145" s="45" t="s">
        <v>17</v>
      </c>
      <c r="K145" s="20"/>
      <c r="L145" s="45" t="s">
        <v>320</v>
      </c>
      <c r="M145" s="20">
        <v>300000000</v>
      </c>
      <c r="N145" s="66" t="s">
        <v>1542</v>
      </c>
      <c r="O145" s="56" t="s">
        <v>1549</v>
      </c>
      <c r="P145" s="56" t="s">
        <v>1550</v>
      </c>
      <c r="Q145" s="51" t="s">
        <v>25</v>
      </c>
      <c r="R145" s="58"/>
    </row>
    <row r="146" spans="2:18" ht="20.100000000000001" customHeight="1">
      <c r="B146" s="120">
        <v>2020</v>
      </c>
      <c r="C146" s="77">
        <v>4</v>
      </c>
      <c r="D146" s="77" t="s">
        <v>16</v>
      </c>
      <c r="E146" s="186" t="s">
        <v>1605</v>
      </c>
      <c r="F146" s="77" t="s">
        <v>267</v>
      </c>
      <c r="G146" s="77">
        <v>3011150501</v>
      </c>
      <c r="H146" s="103" t="s">
        <v>350</v>
      </c>
      <c r="I146" s="77" t="s">
        <v>1367</v>
      </c>
      <c r="J146" s="147" t="s">
        <v>546</v>
      </c>
      <c r="K146" s="104">
        <v>1128</v>
      </c>
      <c r="L146" s="148" t="s">
        <v>380</v>
      </c>
      <c r="M146" s="104">
        <v>75966000</v>
      </c>
      <c r="N146" s="74" t="s">
        <v>1557</v>
      </c>
      <c r="O146" s="73" t="s">
        <v>1580</v>
      </c>
      <c r="P146" s="73" t="s">
        <v>1581</v>
      </c>
      <c r="Q146" s="77" t="s">
        <v>25</v>
      </c>
      <c r="R146" s="105"/>
    </row>
    <row r="147" spans="2:18" ht="20.100000000000001" customHeight="1">
      <c r="B147" s="120">
        <v>2020</v>
      </c>
      <c r="C147" s="77">
        <v>4</v>
      </c>
      <c r="D147" s="77" t="s">
        <v>16</v>
      </c>
      <c r="E147" s="186" t="s">
        <v>1605</v>
      </c>
      <c r="F147" s="77" t="s">
        <v>267</v>
      </c>
      <c r="G147" s="77">
        <v>4014210901</v>
      </c>
      <c r="H147" s="103" t="s">
        <v>1358</v>
      </c>
      <c r="I147" s="77" t="s">
        <v>1606</v>
      </c>
      <c r="J147" s="147" t="s">
        <v>546</v>
      </c>
      <c r="K147" s="104">
        <v>48</v>
      </c>
      <c r="L147" s="104" t="s">
        <v>396</v>
      </c>
      <c r="M147" s="104">
        <v>34826000</v>
      </c>
      <c r="N147" s="74" t="s">
        <v>1557</v>
      </c>
      <c r="O147" s="73" t="s">
        <v>1580</v>
      </c>
      <c r="P147" s="73" t="s">
        <v>1581</v>
      </c>
      <c r="Q147" s="77" t="s">
        <v>25</v>
      </c>
      <c r="R147" s="105"/>
    </row>
    <row r="148" spans="2:18" ht="20.100000000000001" customHeight="1">
      <c r="B148" s="50">
        <v>2020</v>
      </c>
      <c r="C148" s="51">
        <v>4</v>
      </c>
      <c r="D148" s="51" t="s">
        <v>14</v>
      </c>
      <c r="E148" s="122" t="s">
        <v>1672</v>
      </c>
      <c r="F148" s="51" t="s">
        <v>1723</v>
      </c>
      <c r="G148" s="51">
        <v>4014178201</v>
      </c>
      <c r="H148" s="51" t="s">
        <v>1724</v>
      </c>
      <c r="I148" s="51" t="s">
        <v>1725</v>
      </c>
      <c r="J148" s="78" t="s">
        <v>1726</v>
      </c>
      <c r="K148" s="80">
        <v>1</v>
      </c>
      <c r="L148" s="78" t="s">
        <v>207</v>
      </c>
      <c r="M148" s="36">
        <v>22000000</v>
      </c>
      <c r="N148" s="66" t="s">
        <v>1673</v>
      </c>
      <c r="O148" s="56" t="s">
        <v>1674</v>
      </c>
      <c r="P148" s="56" t="s">
        <v>1675</v>
      </c>
      <c r="Q148" s="51" t="s">
        <v>25</v>
      </c>
      <c r="R148" s="58"/>
    </row>
    <row r="149" spans="2:18" ht="20.100000000000001" customHeight="1">
      <c r="B149" s="50">
        <v>2020</v>
      </c>
      <c r="C149" s="51">
        <v>4</v>
      </c>
      <c r="D149" s="51" t="s">
        <v>14</v>
      </c>
      <c r="E149" s="122" t="s">
        <v>1676</v>
      </c>
      <c r="F149" s="51" t="s">
        <v>1723</v>
      </c>
      <c r="G149" s="51">
        <v>4014178201</v>
      </c>
      <c r="H149" s="51" t="s">
        <v>1724</v>
      </c>
      <c r="I149" s="51" t="s">
        <v>1725</v>
      </c>
      <c r="J149" s="78" t="s">
        <v>1726</v>
      </c>
      <c r="K149" s="80">
        <v>1</v>
      </c>
      <c r="L149" s="78" t="s">
        <v>207</v>
      </c>
      <c r="M149" s="36">
        <v>28000000</v>
      </c>
      <c r="N149" s="66" t="s">
        <v>1673</v>
      </c>
      <c r="O149" s="56" t="s">
        <v>1674</v>
      </c>
      <c r="P149" s="56" t="s">
        <v>1675</v>
      </c>
      <c r="Q149" s="51" t="s">
        <v>121</v>
      </c>
      <c r="R149" s="58"/>
    </row>
    <row r="150" spans="2:18" ht="20.100000000000001" customHeight="1">
      <c r="B150" s="50">
        <v>2020</v>
      </c>
      <c r="C150" s="51">
        <v>4</v>
      </c>
      <c r="D150" s="51" t="s">
        <v>14</v>
      </c>
      <c r="E150" s="122" t="s">
        <v>1677</v>
      </c>
      <c r="F150" s="51" t="s">
        <v>1723</v>
      </c>
      <c r="G150" s="51">
        <v>4014178201</v>
      </c>
      <c r="H150" s="51" t="s">
        <v>1724</v>
      </c>
      <c r="I150" s="51" t="s">
        <v>1725</v>
      </c>
      <c r="J150" s="78" t="s">
        <v>1726</v>
      </c>
      <c r="K150" s="80">
        <v>1</v>
      </c>
      <c r="L150" s="78" t="s">
        <v>207</v>
      </c>
      <c r="M150" s="36">
        <v>22000000</v>
      </c>
      <c r="N150" s="66" t="s">
        <v>1673</v>
      </c>
      <c r="O150" s="56" t="s">
        <v>1674</v>
      </c>
      <c r="P150" s="56" t="s">
        <v>1675</v>
      </c>
      <c r="Q150" s="51" t="s">
        <v>121</v>
      </c>
      <c r="R150" s="58"/>
    </row>
    <row r="151" spans="2:18" ht="20.100000000000001" customHeight="1">
      <c r="B151" s="50">
        <v>2020</v>
      </c>
      <c r="C151" s="51">
        <v>4</v>
      </c>
      <c r="D151" s="51" t="s">
        <v>14</v>
      </c>
      <c r="E151" s="122" t="s">
        <v>1678</v>
      </c>
      <c r="F151" s="51" t="s">
        <v>1723</v>
      </c>
      <c r="G151" s="51">
        <v>3011150501</v>
      </c>
      <c r="H151" s="51" t="s">
        <v>502</v>
      </c>
      <c r="I151" s="51" t="s">
        <v>1725</v>
      </c>
      <c r="J151" s="78" t="s">
        <v>1727</v>
      </c>
      <c r="K151" s="80">
        <v>1</v>
      </c>
      <c r="L151" s="78" t="s">
        <v>207</v>
      </c>
      <c r="M151" s="36">
        <v>28000000</v>
      </c>
      <c r="N151" s="66" t="s">
        <v>1673</v>
      </c>
      <c r="O151" s="56" t="s">
        <v>1674</v>
      </c>
      <c r="P151" s="56" t="s">
        <v>1675</v>
      </c>
      <c r="Q151" s="51" t="s">
        <v>121</v>
      </c>
      <c r="R151" s="58"/>
    </row>
    <row r="152" spans="2:18" ht="20.100000000000001" customHeight="1">
      <c r="B152" s="50">
        <v>2020</v>
      </c>
      <c r="C152" s="51">
        <v>4</v>
      </c>
      <c r="D152" s="51" t="s">
        <v>14</v>
      </c>
      <c r="E152" s="122" t="s">
        <v>1679</v>
      </c>
      <c r="F152" s="51" t="s">
        <v>1723</v>
      </c>
      <c r="G152" s="51">
        <v>3011150501</v>
      </c>
      <c r="H152" s="51" t="s">
        <v>502</v>
      </c>
      <c r="I152" s="51" t="s">
        <v>1725</v>
      </c>
      <c r="J152" s="78" t="s">
        <v>1728</v>
      </c>
      <c r="K152" s="80">
        <v>1</v>
      </c>
      <c r="L152" s="78" t="s">
        <v>207</v>
      </c>
      <c r="M152" s="36">
        <v>40000000</v>
      </c>
      <c r="N152" s="66" t="s">
        <v>1673</v>
      </c>
      <c r="O152" s="56" t="s">
        <v>1674</v>
      </c>
      <c r="P152" s="56" t="s">
        <v>1675</v>
      </c>
      <c r="Q152" s="51" t="s">
        <v>121</v>
      </c>
      <c r="R152" s="58"/>
    </row>
    <row r="153" spans="2:18" ht="20.100000000000001" customHeight="1">
      <c r="B153" s="50">
        <v>2020</v>
      </c>
      <c r="C153" s="51">
        <v>4</v>
      </c>
      <c r="D153" s="51" t="s">
        <v>14</v>
      </c>
      <c r="E153" s="122" t="s">
        <v>1680</v>
      </c>
      <c r="F153" s="51" t="s">
        <v>1723</v>
      </c>
      <c r="G153" s="51">
        <v>3011150501</v>
      </c>
      <c r="H153" s="51" t="s">
        <v>502</v>
      </c>
      <c r="I153" s="51" t="s">
        <v>1725</v>
      </c>
      <c r="J153" s="78" t="s">
        <v>1729</v>
      </c>
      <c r="K153" s="80">
        <v>1</v>
      </c>
      <c r="L153" s="78" t="s">
        <v>207</v>
      </c>
      <c r="M153" s="36">
        <v>28000000</v>
      </c>
      <c r="N153" s="66" t="s">
        <v>1673</v>
      </c>
      <c r="O153" s="56" t="s">
        <v>1674</v>
      </c>
      <c r="P153" s="56" t="s">
        <v>1675</v>
      </c>
      <c r="Q153" s="51" t="s">
        <v>121</v>
      </c>
      <c r="R153" s="58"/>
    </row>
    <row r="154" spans="2:18" ht="20.100000000000001" customHeight="1">
      <c r="B154" s="50">
        <v>2020</v>
      </c>
      <c r="C154" s="51">
        <v>4</v>
      </c>
      <c r="D154" s="51" t="s">
        <v>14</v>
      </c>
      <c r="E154" s="122" t="s">
        <v>1681</v>
      </c>
      <c r="F154" s="51" t="s">
        <v>1723</v>
      </c>
      <c r="G154" s="51">
        <v>4014178201</v>
      </c>
      <c r="H154" s="51" t="s">
        <v>1724</v>
      </c>
      <c r="I154" s="51" t="s">
        <v>1725</v>
      </c>
      <c r="J154" s="78" t="s">
        <v>1726</v>
      </c>
      <c r="K154" s="80">
        <v>1</v>
      </c>
      <c r="L154" s="78" t="s">
        <v>207</v>
      </c>
      <c r="M154" s="36">
        <v>20000000</v>
      </c>
      <c r="N154" s="66" t="s">
        <v>1673</v>
      </c>
      <c r="O154" s="56" t="s">
        <v>1674</v>
      </c>
      <c r="P154" s="56" t="s">
        <v>1675</v>
      </c>
      <c r="Q154" s="51" t="s">
        <v>121</v>
      </c>
      <c r="R154" s="58"/>
    </row>
    <row r="155" spans="2:18" ht="20.100000000000001" customHeight="1">
      <c r="B155" s="50">
        <v>2020</v>
      </c>
      <c r="C155" s="51">
        <v>4</v>
      </c>
      <c r="D155" s="51" t="s">
        <v>14</v>
      </c>
      <c r="E155" s="122" t="s">
        <v>1690</v>
      </c>
      <c r="F155" s="51" t="s">
        <v>94</v>
      </c>
      <c r="G155" s="51">
        <v>4015151301</v>
      </c>
      <c r="H155" s="51" t="s">
        <v>1113</v>
      </c>
      <c r="I155" s="51" t="s">
        <v>1725</v>
      </c>
      <c r="J155" s="78" t="s">
        <v>424</v>
      </c>
      <c r="K155" s="80">
        <v>1</v>
      </c>
      <c r="L155" s="78" t="s">
        <v>207</v>
      </c>
      <c r="M155" s="36">
        <v>36010000</v>
      </c>
      <c r="N155" s="66" t="s">
        <v>1686</v>
      </c>
      <c r="O155" s="56" t="s">
        <v>1733</v>
      </c>
      <c r="P155" s="56" t="s">
        <v>1734</v>
      </c>
      <c r="Q155" s="51" t="s">
        <v>121</v>
      </c>
      <c r="R155" s="58"/>
    </row>
    <row r="156" spans="2:18" ht="20.100000000000001" customHeight="1">
      <c r="B156" s="50">
        <v>2020</v>
      </c>
      <c r="C156" s="51">
        <v>4</v>
      </c>
      <c r="D156" s="51" t="s">
        <v>14</v>
      </c>
      <c r="E156" s="122" t="s">
        <v>1735</v>
      </c>
      <c r="F156" s="51" t="s">
        <v>267</v>
      </c>
      <c r="G156" s="51">
        <v>4924151101</v>
      </c>
      <c r="H156" s="51" t="s">
        <v>1736</v>
      </c>
      <c r="I156" s="51" t="s">
        <v>1737</v>
      </c>
      <c r="J156" s="80" t="s">
        <v>1738</v>
      </c>
      <c r="K156" s="20">
        <v>1</v>
      </c>
      <c r="L156" s="45" t="s">
        <v>688</v>
      </c>
      <c r="M156" s="20">
        <v>62000000</v>
      </c>
      <c r="N156" s="66" t="s">
        <v>1739</v>
      </c>
      <c r="O156" s="56" t="s">
        <v>1695</v>
      </c>
      <c r="P156" s="56" t="s">
        <v>1696</v>
      </c>
      <c r="Q156" s="51" t="s">
        <v>25</v>
      </c>
      <c r="R156" s="58"/>
    </row>
    <row r="157" spans="2:18" ht="20.100000000000001" customHeight="1">
      <c r="B157" s="50">
        <v>2020</v>
      </c>
      <c r="C157" s="51">
        <v>4</v>
      </c>
      <c r="D157" s="51" t="s">
        <v>14</v>
      </c>
      <c r="E157" s="123" t="s">
        <v>1740</v>
      </c>
      <c r="F157" s="51" t="s">
        <v>267</v>
      </c>
      <c r="G157" s="51">
        <v>4924151101</v>
      </c>
      <c r="H157" s="51" t="s">
        <v>1741</v>
      </c>
      <c r="I157" s="51" t="s">
        <v>1742</v>
      </c>
      <c r="J157" s="80" t="s">
        <v>1738</v>
      </c>
      <c r="K157" s="20">
        <v>1</v>
      </c>
      <c r="L157" s="45" t="s">
        <v>688</v>
      </c>
      <c r="M157" s="20">
        <v>47000000</v>
      </c>
      <c r="N157" s="66" t="s">
        <v>1739</v>
      </c>
      <c r="O157" s="56" t="s">
        <v>1743</v>
      </c>
      <c r="P157" s="56" t="s">
        <v>1744</v>
      </c>
      <c r="Q157" s="51" t="s">
        <v>25</v>
      </c>
      <c r="R157" s="58"/>
    </row>
    <row r="158" spans="2:18" ht="20.100000000000001" customHeight="1">
      <c r="B158" s="50">
        <v>2020</v>
      </c>
      <c r="C158" s="51">
        <v>4</v>
      </c>
      <c r="D158" s="51" t="s">
        <v>14</v>
      </c>
      <c r="E158" s="123" t="s">
        <v>1740</v>
      </c>
      <c r="F158" s="51" t="s">
        <v>267</v>
      </c>
      <c r="G158" s="51">
        <v>4924151101</v>
      </c>
      <c r="H158" s="51" t="s">
        <v>1736</v>
      </c>
      <c r="I158" s="51" t="s">
        <v>1745</v>
      </c>
      <c r="J158" s="80" t="s">
        <v>1738</v>
      </c>
      <c r="K158" s="20">
        <v>1</v>
      </c>
      <c r="L158" s="45" t="s">
        <v>688</v>
      </c>
      <c r="M158" s="20">
        <v>24700000</v>
      </c>
      <c r="N158" s="66" t="s">
        <v>1739</v>
      </c>
      <c r="O158" s="56" t="s">
        <v>1743</v>
      </c>
      <c r="P158" s="56" t="s">
        <v>1744</v>
      </c>
      <c r="Q158" s="51" t="s">
        <v>25</v>
      </c>
      <c r="R158" s="58"/>
    </row>
    <row r="159" spans="2:18" ht="20.100000000000001" customHeight="1">
      <c r="B159" s="50">
        <v>2020</v>
      </c>
      <c r="C159" s="51">
        <v>4</v>
      </c>
      <c r="D159" s="51" t="s">
        <v>14</v>
      </c>
      <c r="E159" s="123" t="s">
        <v>1746</v>
      </c>
      <c r="F159" s="51" t="s">
        <v>80</v>
      </c>
      <c r="G159" s="51">
        <v>4016169001</v>
      </c>
      <c r="H159" s="51" t="s">
        <v>1747</v>
      </c>
      <c r="I159" s="51" t="s">
        <v>1748</v>
      </c>
      <c r="J159" s="78" t="s">
        <v>1749</v>
      </c>
      <c r="K159" s="20">
        <v>2</v>
      </c>
      <c r="L159" s="45" t="s">
        <v>347</v>
      </c>
      <c r="M159" s="20">
        <v>100000000</v>
      </c>
      <c r="N159" s="66" t="s">
        <v>1739</v>
      </c>
      <c r="O159" s="56" t="s">
        <v>1750</v>
      </c>
      <c r="P159" s="56" t="s">
        <v>1751</v>
      </c>
      <c r="Q159" s="51" t="s">
        <v>25</v>
      </c>
      <c r="R159" s="58"/>
    </row>
    <row r="160" spans="2:18" ht="20.100000000000001" customHeight="1">
      <c r="B160" s="50">
        <v>2020</v>
      </c>
      <c r="C160" s="51">
        <v>4</v>
      </c>
      <c r="D160" s="51" t="s">
        <v>16</v>
      </c>
      <c r="E160" s="123" t="s">
        <v>1752</v>
      </c>
      <c r="F160" s="51" t="s">
        <v>267</v>
      </c>
      <c r="G160" s="51">
        <v>3011150501</v>
      </c>
      <c r="H160" s="51" t="s">
        <v>502</v>
      </c>
      <c r="I160" s="51" t="s">
        <v>1753</v>
      </c>
      <c r="J160" s="78" t="s">
        <v>525</v>
      </c>
      <c r="K160" s="20">
        <v>350</v>
      </c>
      <c r="L160" s="45" t="s">
        <v>1754</v>
      </c>
      <c r="M160" s="20">
        <v>22991500</v>
      </c>
      <c r="N160" s="66" t="s">
        <v>1705</v>
      </c>
      <c r="O160" s="56" t="s">
        <v>1755</v>
      </c>
      <c r="P160" s="56" t="s">
        <v>1756</v>
      </c>
      <c r="Q160" s="51" t="s">
        <v>25</v>
      </c>
      <c r="R160" s="58"/>
    </row>
    <row r="161" spans="2:18" ht="20.100000000000001" customHeight="1">
      <c r="B161" s="50">
        <v>2020</v>
      </c>
      <c r="C161" s="51">
        <v>4</v>
      </c>
      <c r="D161" s="51" t="s">
        <v>16</v>
      </c>
      <c r="E161" s="123" t="s">
        <v>1752</v>
      </c>
      <c r="F161" s="51" t="s">
        <v>267</v>
      </c>
      <c r="G161" s="51">
        <v>4014178209</v>
      </c>
      <c r="H161" s="51" t="s">
        <v>1757</v>
      </c>
      <c r="I161" s="51" t="s">
        <v>1758</v>
      </c>
      <c r="J161" s="78" t="s">
        <v>525</v>
      </c>
      <c r="K161" s="20">
        <v>62</v>
      </c>
      <c r="L161" s="45" t="s">
        <v>510</v>
      </c>
      <c r="M161" s="20">
        <v>10285800</v>
      </c>
      <c r="N161" s="66" t="s">
        <v>1705</v>
      </c>
      <c r="O161" s="56" t="s">
        <v>1755</v>
      </c>
      <c r="P161" s="56" t="s">
        <v>1756</v>
      </c>
      <c r="Q161" s="51" t="s">
        <v>25</v>
      </c>
      <c r="R161" s="58"/>
    </row>
    <row r="162" spans="2:18" ht="20.100000000000001" customHeight="1">
      <c r="B162" s="50">
        <v>2020</v>
      </c>
      <c r="C162" s="51">
        <v>4</v>
      </c>
      <c r="D162" s="51" t="s">
        <v>16</v>
      </c>
      <c r="E162" s="123" t="s">
        <v>1762</v>
      </c>
      <c r="F162" s="51" t="s">
        <v>267</v>
      </c>
      <c r="G162" s="51">
        <v>4320180301</v>
      </c>
      <c r="H162" s="51" t="s">
        <v>1763</v>
      </c>
      <c r="I162" s="51" t="s">
        <v>1764</v>
      </c>
      <c r="J162" s="78" t="s">
        <v>1019</v>
      </c>
      <c r="K162" s="20">
        <v>4</v>
      </c>
      <c r="L162" s="45" t="s">
        <v>1760</v>
      </c>
      <c r="M162" s="20">
        <v>12608000</v>
      </c>
      <c r="N162" s="66" t="s">
        <v>1705</v>
      </c>
      <c r="O162" s="56" t="s">
        <v>1710</v>
      </c>
      <c r="P162" s="56" t="s">
        <v>1711</v>
      </c>
      <c r="Q162" s="51" t="s">
        <v>25</v>
      </c>
      <c r="R162" s="58"/>
    </row>
    <row r="163" spans="2:18" ht="20.100000000000001" customHeight="1">
      <c r="B163" s="50">
        <v>2020</v>
      </c>
      <c r="C163" s="51">
        <v>4</v>
      </c>
      <c r="D163" s="51" t="s">
        <v>16</v>
      </c>
      <c r="E163" s="123" t="s">
        <v>1771</v>
      </c>
      <c r="F163" s="51" t="s">
        <v>267</v>
      </c>
      <c r="G163" s="51">
        <v>4015157001</v>
      </c>
      <c r="H163" s="51" t="s">
        <v>1772</v>
      </c>
      <c r="I163" s="51" t="s">
        <v>1773</v>
      </c>
      <c r="J163" s="78" t="s">
        <v>424</v>
      </c>
      <c r="K163" s="20">
        <v>2</v>
      </c>
      <c r="L163" s="45" t="s">
        <v>370</v>
      </c>
      <c r="M163" s="20">
        <v>191239000</v>
      </c>
      <c r="N163" s="66" t="s">
        <v>1705</v>
      </c>
      <c r="O163" s="56" t="s">
        <v>1774</v>
      </c>
      <c r="P163" s="56" t="s">
        <v>1775</v>
      </c>
      <c r="Q163" s="51" t="s">
        <v>25</v>
      </c>
      <c r="R163" s="58"/>
    </row>
    <row r="164" spans="2:18" ht="20.100000000000001" customHeight="1">
      <c r="B164" s="50">
        <v>2020</v>
      </c>
      <c r="C164" s="51">
        <v>4</v>
      </c>
      <c r="D164" s="51" t="s">
        <v>16</v>
      </c>
      <c r="E164" s="123" t="s">
        <v>1771</v>
      </c>
      <c r="F164" s="51" t="s">
        <v>267</v>
      </c>
      <c r="G164" s="51">
        <v>4014162001</v>
      </c>
      <c r="H164" s="51" t="s">
        <v>354</v>
      </c>
      <c r="I164" s="51" t="s">
        <v>1776</v>
      </c>
      <c r="J164" s="78" t="s">
        <v>424</v>
      </c>
      <c r="K164" s="20">
        <v>2</v>
      </c>
      <c r="L164" s="45" t="s">
        <v>370</v>
      </c>
      <c r="M164" s="20">
        <v>19506000</v>
      </c>
      <c r="N164" s="66" t="s">
        <v>1705</v>
      </c>
      <c r="O164" s="56" t="s">
        <v>1774</v>
      </c>
      <c r="P164" s="56" t="s">
        <v>1775</v>
      </c>
      <c r="Q164" s="51" t="s">
        <v>25</v>
      </c>
      <c r="R164" s="58"/>
    </row>
    <row r="165" spans="2:18" ht="20.100000000000001" customHeight="1">
      <c r="B165" s="50">
        <v>2020</v>
      </c>
      <c r="C165" s="51">
        <v>4</v>
      </c>
      <c r="D165" s="51" t="s">
        <v>16</v>
      </c>
      <c r="E165" s="123" t="s">
        <v>1771</v>
      </c>
      <c r="F165" s="51" t="s">
        <v>267</v>
      </c>
      <c r="G165" s="51">
        <v>4014168801</v>
      </c>
      <c r="H165" s="51" t="s">
        <v>860</v>
      </c>
      <c r="I165" s="51" t="s">
        <v>1777</v>
      </c>
      <c r="J165" s="78" t="s">
        <v>424</v>
      </c>
      <c r="K165" s="20">
        <v>2</v>
      </c>
      <c r="L165" s="45" t="s">
        <v>370</v>
      </c>
      <c r="M165" s="20">
        <v>10526000</v>
      </c>
      <c r="N165" s="66" t="s">
        <v>1705</v>
      </c>
      <c r="O165" s="56" t="s">
        <v>1774</v>
      </c>
      <c r="P165" s="56" t="s">
        <v>1775</v>
      </c>
      <c r="Q165" s="51" t="s">
        <v>25</v>
      </c>
      <c r="R165" s="58"/>
    </row>
    <row r="166" spans="2:18" ht="20.100000000000001" customHeight="1">
      <c r="B166" s="50">
        <v>2020</v>
      </c>
      <c r="C166" s="51">
        <v>4</v>
      </c>
      <c r="D166" s="51" t="s">
        <v>16</v>
      </c>
      <c r="E166" s="123" t="s">
        <v>1771</v>
      </c>
      <c r="F166" s="51" t="s">
        <v>267</v>
      </c>
      <c r="G166" s="51">
        <v>3912100101</v>
      </c>
      <c r="H166" s="51" t="s">
        <v>1778</v>
      </c>
      <c r="I166" s="51" t="s">
        <v>1779</v>
      </c>
      <c r="J166" s="80" t="s">
        <v>433</v>
      </c>
      <c r="K166" s="20">
        <v>1</v>
      </c>
      <c r="L166" s="20" t="s">
        <v>370</v>
      </c>
      <c r="M166" s="20">
        <v>373997000</v>
      </c>
      <c r="N166" s="183" t="s">
        <v>1705</v>
      </c>
      <c r="O166" s="51" t="s">
        <v>1780</v>
      </c>
      <c r="P166" s="51" t="s">
        <v>1781</v>
      </c>
      <c r="Q166" s="51" t="s">
        <v>25</v>
      </c>
      <c r="R166" s="58"/>
    </row>
    <row r="167" spans="2:18" ht="20.100000000000001" customHeight="1">
      <c r="B167" s="50">
        <v>2020</v>
      </c>
      <c r="C167" s="51">
        <v>4</v>
      </c>
      <c r="D167" s="51" t="s">
        <v>14</v>
      </c>
      <c r="E167" s="123" t="s">
        <v>1868</v>
      </c>
      <c r="F167" s="51" t="s">
        <v>267</v>
      </c>
      <c r="G167" s="51">
        <v>3020179401</v>
      </c>
      <c r="H167" s="51" t="s">
        <v>350</v>
      </c>
      <c r="I167" s="51" t="s">
        <v>1869</v>
      </c>
      <c r="J167" s="78" t="s">
        <v>546</v>
      </c>
      <c r="K167" s="80">
        <v>1000</v>
      </c>
      <c r="L167" s="78" t="s">
        <v>380</v>
      </c>
      <c r="M167" s="80">
        <v>72000000</v>
      </c>
      <c r="N167" s="56" t="s">
        <v>1830</v>
      </c>
      <c r="O167" s="56" t="s">
        <v>1831</v>
      </c>
      <c r="P167" s="56" t="s">
        <v>1832</v>
      </c>
      <c r="Q167" s="51" t="s">
        <v>25</v>
      </c>
      <c r="R167" s="98"/>
    </row>
    <row r="168" spans="2:18" ht="20.100000000000001" customHeight="1">
      <c r="B168" s="50">
        <v>2020</v>
      </c>
      <c r="C168" s="51">
        <v>4</v>
      </c>
      <c r="D168" s="51" t="s">
        <v>14</v>
      </c>
      <c r="E168" s="123" t="s">
        <v>1868</v>
      </c>
      <c r="F168" s="51" t="s">
        <v>267</v>
      </c>
      <c r="G168" s="51">
        <v>3010161901</v>
      </c>
      <c r="H168" s="51" t="s">
        <v>1358</v>
      </c>
      <c r="I168" s="51" t="s">
        <v>1870</v>
      </c>
      <c r="J168" s="78" t="s">
        <v>546</v>
      </c>
      <c r="K168" s="80">
        <v>150</v>
      </c>
      <c r="L168" s="78" t="s">
        <v>375</v>
      </c>
      <c r="M168" s="80">
        <v>110000000</v>
      </c>
      <c r="N168" s="56" t="s">
        <v>1830</v>
      </c>
      <c r="O168" s="56" t="s">
        <v>1831</v>
      </c>
      <c r="P168" s="56" t="s">
        <v>1832</v>
      </c>
      <c r="Q168" s="51" t="s">
        <v>25</v>
      </c>
      <c r="R168" s="98"/>
    </row>
    <row r="169" spans="2:18" ht="20.100000000000001" customHeight="1">
      <c r="B169" s="50">
        <v>2020</v>
      </c>
      <c r="C169" s="51">
        <v>4</v>
      </c>
      <c r="D169" s="51" t="s">
        <v>113</v>
      </c>
      <c r="E169" s="122" t="s">
        <v>1887</v>
      </c>
      <c r="F169" s="51" t="s">
        <v>80</v>
      </c>
      <c r="G169" s="51">
        <v>3912118901</v>
      </c>
      <c r="H169" s="51" t="s">
        <v>1352</v>
      </c>
      <c r="I169" s="51" t="s">
        <v>1888</v>
      </c>
      <c r="J169" s="78" t="s">
        <v>1889</v>
      </c>
      <c r="K169" s="80">
        <v>1</v>
      </c>
      <c r="L169" s="78" t="s">
        <v>207</v>
      </c>
      <c r="M169" s="80">
        <v>635126000</v>
      </c>
      <c r="N169" s="151" t="s">
        <v>1890</v>
      </c>
      <c r="O169" s="51" t="s">
        <v>1891</v>
      </c>
      <c r="P169" s="51" t="s">
        <v>1892</v>
      </c>
      <c r="Q169" s="51" t="s">
        <v>121</v>
      </c>
      <c r="R169" s="98"/>
    </row>
    <row r="170" spans="2:18" ht="20.100000000000001" customHeight="1">
      <c r="B170" s="50">
        <v>2020</v>
      </c>
      <c r="C170" s="51">
        <v>4</v>
      </c>
      <c r="D170" s="51" t="s">
        <v>167</v>
      </c>
      <c r="E170" s="122" t="s">
        <v>1893</v>
      </c>
      <c r="F170" s="51" t="s">
        <v>81</v>
      </c>
      <c r="G170" s="51">
        <v>4617162201</v>
      </c>
      <c r="H170" s="51" t="s">
        <v>1894</v>
      </c>
      <c r="I170" s="51" t="s">
        <v>1894</v>
      </c>
      <c r="J170" s="78" t="s">
        <v>1889</v>
      </c>
      <c r="K170" s="80">
        <v>11</v>
      </c>
      <c r="L170" s="78" t="s">
        <v>158</v>
      </c>
      <c r="M170" s="80">
        <v>104874000</v>
      </c>
      <c r="N170" s="151" t="s">
        <v>1890</v>
      </c>
      <c r="O170" s="51" t="s">
        <v>1891</v>
      </c>
      <c r="P170" s="51" t="s">
        <v>1892</v>
      </c>
      <c r="Q170" s="51" t="s">
        <v>121</v>
      </c>
      <c r="R170" s="98"/>
    </row>
    <row r="171" spans="2:18" ht="20.100000000000001" customHeight="1">
      <c r="B171" s="50">
        <v>2020</v>
      </c>
      <c r="C171" s="51">
        <v>4</v>
      </c>
      <c r="D171" s="51" t="s">
        <v>16</v>
      </c>
      <c r="E171" s="122" t="s">
        <v>2082</v>
      </c>
      <c r="F171" s="51" t="s">
        <v>421</v>
      </c>
      <c r="G171" s="51">
        <v>4617162201</v>
      </c>
      <c r="H171" s="51" t="s">
        <v>1139</v>
      </c>
      <c r="I171" s="51" t="s">
        <v>2083</v>
      </c>
      <c r="J171" s="78" t="s">
        <v>1889</v>
      </c>
      <c r="K171" s="78">
        <v>1</v>
      </c>
      <c r="L171" s="78" t="s">
        <v>207</v>
      </c>
      <c r="M171" s="78">
        <v>1050948000</v>
      </c>
      <c r="N171" s="56" t="s">
        <v>2084</v>
      </c>
      <c r="O171" s="56" t="s">
        <v>2085</v>
      </c>
      <c r="P171" s="56" t="s">
        <v>2086</v>
      </c>
      <c r="Q171" s="51" t="s">
        <v>25</v>
      </c>
      <c r="R171" s="98"/>
    </row>
    <row r="172" spans="2:18" ht="20.100000000000001" customHeight="1">
      <c r="B172" s="50">
        <v>2020</v>
      </c>
      <c r="C172" s="51">
        <v>4</v>
      </c>
      <c r="D172" s="51" t="s">
        <v>14</v>
      </c>
      <c r="E172" s="123" t="s">
        <v>2087</v>
      </c>
      <c r="F172" s="51" t="s">
        <v>80</v>
      </c>
      <c r="G172" s="51">
        <v>2611160701</v>
      </c>
      <c r="H172" s="51" t="s">
        <v>1077</v>
      </c>
      <c r="I172" s="51" t="s">
        <v>2088</v>
      </c>
      <c r="J172" s="130" t="s">
        <v>433</v>
      </c>
      <c r="K172" s="78">
        <v>1</v>
      </c>
      <c r="L172" s="130" t="s">
        <v>2089</v>
      </c>
      <c r="M172" s="78">
        <v>3516922000</v>
      </c>
      <c r="N172" s="56" t="s">
        <v>2090</v>
      </c>
      <c r="O172" s="56" t="s">
        <v>2091</v>
      </c>
      <c r="P172" s="56" t="s">
        <v>2092</v>
      </c>
      <c r="Q172" s="51" t="s">
        <v>121</v>
      </c>
      <c r="R172" s="98"/>
    </row>
    <row r="173" spans="2:18" ht="20.100000000000001" customHeight="1">
      <c r="B173" s="50">
        <v>2020</v>
      </c>
      <c r="C173" s="51">
        <v>4</v>
      </c>
      <c r="D173" s="51" t="s">
        <v>16</v>
      </c>
      <c r="E173" s="123" t="s">
        <v>2093</v>
      </c>
      <c r="F173" s="51" t="s">
        <v>421</v>
      </c>
      <c r="G173" s="51">
        <v>3912118901</v>
      </c>
      <c r="H173" s="51" t="s">
        <v>2094</v>
      </c>
      <c r="I173" s="51" t="s">
        <v>2095</v>
      </c>
      <c r="J173" s="78" t="s">
        <v>2096</v>
      </c>
      <c r="K173" s="78">
        <v>1</v>
      </c>
      <c r="L173" s="78" t="s">
        <v>2097</v>
      </c>
      <c r="M173" s="78">
        <v>1708742000</v>
      </c>
      <c r="N173" s="56" t="s">
        <v>2090</v>
      </c>
      <c r="O173" s="56" t="s">
        <v>2098</v>
      </c>
      <c r="P173" s="56" t="s">
        <v>2099</v>
      </c>
      <c r="Q173" s="51" t="s">
        <v>121</v>
      </c>
      <c r="R173" s="98"/>
    </row>
    <row r="174" spans="2:18" ht="20.100000000000001" customHeight="1">
      <c r="B174" s="50">
        <v>2020</v>
      </c>
      <c r="C174" s="51">
        <v>4</v>
      </c>
      <c r="D174" s="51" t="s">
        <v>16</v>
      </c>
      <c r="E174" s="123" t="s">
        <v>2100</v>
      </c>
      <c r="F174" s="51" t="s">
        <v>421</v>
      </c>
      <c r="G174" s="51">
        <v>4617162201</v>
      </c>
      <c r="H174" s="51" t="s">
        <v>2101</v>
      </c>
      <c r="I174" s="51" t="s">
        <v>2102</v>
      </c>
      <c r="J174" s="78" t="s">
        <v>2096</v>
      </c>
      <c r="K174" s="78">
        <v>1</v>
      </c>
      <c r="L174" s="78" t="s">
        <v>2097</v>
      </c>
      <c r="M174" s="78">
        <v>282271000</v>
      </c>
      <c r="N174" s="56" t="s">
        <v>2090</v>
      </c>
      <c r="O174" s="56" t="s">
        <v>2098</v>
      </c>
      <c r="P174" s="56" t="s">
        <v>2099</v>
      </c>
      <c r="Q174" s="51" t="s">
        <v>25</v>
      </c>
      <c r="R174" s="98"/>
    </row>
    <row r="175" spans="2:18" ht="20.100000000000001" customHeight="1">
      <c r="B175" s="120">
        <v>2020</v>
      </c>
      <c r="C175" s="77">
        <v>4</v>
      </c>
      <c r="D175" s="77" t="s">
        <v>14</v>
      </c>
      <c r="E175" s="186" t="s">
        <v>2116</v>
      </c>
      <c r="F175" s="77" t="s">
        <v>81</v>
      </c>
      <c r="G175" s="77">
        <v>3912118901</v>
      </c>
      <c r="H175" s="51" t="s">
        <v>2094</v>
      </c>
      <c r="I175" s="77" t="s">
        <v>452</v>
      </c>
      <c r="J175" s="147" t="s">
        <v>424</v>
      </c>
      <c r="K175" s="147">
        <v>1</v>
      </c>
      <c r="L175" s="147" t="s">
        <v>207</v>
      </c>
      <c r="M175" s="147">
        <v>63151000</v>
      </c>
      <c r="N175" s="73" t="s">
        <v>2113</v>
      </c>
      <c r="O175" s="73" t="s">
        <v>2117</v>
      </c>
      <c r="P175" s="73" t="s">
        <v>2118</v>
      </c>
      <c r="Q175" s="77" t="s">
        <v>25</v>
      </c>
      <c r="R175" s="98"/>
    </row>
    <row r="176" spans="2:18" ht="20.100000000000001" customHeight="1">
      <c r="B176" s="120">
        <v>2020</v>
      </c>
      <c r="C176" s="77">
        <v>4</v>
      </c>
      <c r="D176" s="77" t="s">
        <v>14</v>
      </c>
      <c r="E176" s="186" t="s">
        <v>2116</v>
      </c>
      <c r="F176" s="77" t="s">
        <v>81</v>
      </c>
      <c r="G176" s="77">
        <v>3912100101</v>
      </c>
      <c r="H176" s="77" t="s">
        <v>2119</v>
      </c>
      <c r="I176" s="77" t="s">
        <v>2120</v>
      </c>
      <c r="J176" s="147" t="s">
        <v>424</v>
      </c>
      <c r="K176" s="147">
        <v>2</v>
      </c>
      <c r="L176" s="147" t="s">
        <v>207</v>
      </c>
      <c r="M176" s="147">
        <v>80663000</v>
      </c>
      <c r="N176" s="73" t="s">
        <v>2113</v>
      </c>
      <c r="O176" s="73" t="s">
        <v>2117</v>
      </c>
      <c r="P176" s="73" t="s">
        <v>2118</v>
      </c>
      <c r="Q176" s="77" t="s">
        <v>25</v>
      </c>
      <c r="R176" s="98"/>
    </row>
    <row r="177" spans="2:18" ht="20.100000000000001" customHeight="1">
      <c r="B177" s="50">
        <v>2020</v>
      </c>
      <c r="C177" s="51">
        <v>4</v>
      </c>
      <c r="D177" s="51" t="s">
        <v>16</v>
      </c>
      <c r="E177" s="123" t="s">
        <v>2121</v>
      </c>
      <c r="F177" s="51" t="s">
        <v>267</v>
      </c>
      <c r="G177" s="51">
        <v>4014218902</v>
      </c>
      <c r="H177" s="93" t="s">
        <v>2122</v>
      </c>
      <c r="I177" s="51" t="s">
        <v>2123</v>
      </c>
      <c r="J177" s="147" t="s">
        <v>424</v>
      </c>
      <c r="K177" s="78">
        <v>306</v>
      </c>
      <c r="L177" s="78" t="s">
        <v>1051</v>
      </c>
      <c r="M177" s="78">
        <v>45660000</v>
      </c>
      <c r="N177" s="73" t="s">
        <v>2113</v>
      </c>
      <c r="O177" s="51" t="s">
        <v>2124</v>
      </c>
      <c r="P177" s="51" t="s">
        <v>2125</v>
      </c>
      <c r="Q177" s="51" t="s">
        <v>25</v>
      </c>
      <c r="R177" s="98"/>
    </row>
    <row r="178" spans="2:18" ht="20.100000000000001" customHeight="1">
      <c r="B178" s="50">
        <v>2020</v>
      </c>
      <c r="C178" s="51">
        <v>4</v>
      </c>
      <c r="D178" s="51" t="s">
        <v>16</v>
      </c>
      <c r="E178" s="123" t="s">
        <v>2126</v>
      </c>
      <c r="F178" s="51" t="s">
        <v>267</v>
      </c>
      <c r="G178" s="51">
        <v>4010170101</v>
      </c>
      <c r="H178" s="51" t="s">
        <v>2127</v>
      </c>
      <c r="I178" s="51" t="s">
        <v>2128</v>
      </c>
      <c r="J178" s="78" t="s">
        <v>2129</v>
      </c>
      <c r="K178" s="78">
        <v>16</v>
      </c>
      <c r="L178" s="78" t="s">
        <v>370</v>
      </c>
      <c r="M178" s="78">
        <v>29477000</v>
      </c>
      <c r="N178" s="56" t="s">
        <v>1977</v>
      </c>
      <c r="O178" s="56" t="s">
        <v>2130</v>
      </c>
      <c r="P178" s="56" t="s">
        <v>2131</v>
      </c>
      <c r="Q178" s="51" t="s">
        <v>25</v>
      </c>
      <c r="R178" s="98"/>
    </row>
    <row r="179" spans="2:18" ht="20.100000000000001" customHeight="1">
      <c r="B179" s="50">
        <v>2020</v>
      </c>
      <c r="C179" s="51">
        <v>4</v>
      </c>
      <c r="D179" s="51" t="s">
        <v>16</v>
      </c>
      <c r="E179" s="123" t="s">
        <v>2126</v>
      </c>
      <c r="F179" s="51" t="s">
        <v>267</v>
      </c>
      <c r="G179" s="51">
        <v>3013150301</v>
      </c>
      <c r="H179" s="51" t="s">
        <v>2132</v>
      </c>
      <c r="I179" s="51" t="s">
        <v>2133</v>
      </c>
      <c r="J179" s="78" t="s">
        <v>1738</v>
      </c>
      <c r="K179" s="78">
        <v>860</v>
      </c>
      <c r="L179" s="78" t="s">
        <v>688</v>
      </c>
      <c r="M179" s="78">
        <v>21190000</v>
      </c>
      <c r="N179" s="56" t="s">
        <v>1977</v>
      </c>
      <c r="O179" s="56" t="s">
        <v>2130</v>
      </c>
      <c r="P179" s="56" t="s">
        <v>2131</v>
      </c>
      <c r="Q179" s="51" t="s">
        <v>25</v>
      </c>
      <c r="R179" s="98"/>
    </row>
    <row r="180" spans="2:18" ht="20.100000000000001" customHeight="1">
      <c r="B180" s="50">
        <v>2020</v>
      </c>
      <c r="C180" s="51">
        <v>4</v>
      </c>
      <c r="D180" s="51" t="s">
        <v>14</v>
      </c>
      <c r="E180" s="123" t="s">
        <v>2134</v>
      </c>
      <c r="F180" s="51" t="s">
        <v>81</v>
      </c>
      <c r="G180" s="51">
        <v>2410171201</v>
      </c>
      <c r="H180" s="51" t="s">
        <v>2135</v>
      </c>
      <c r="I180" s="93" t="s">
        <v>2136</v>
      </c>
      <c r="J180" s="78" t="s">
        <v>2137</v>
      </c>
      <c r="K180" s="78">
        <v>2</v>
      </c>
      <c r="L180" s="78" t="s">
        <v>158</v>
      </c>
      <c r="M180" s="78">
        <v>68901000</v>
      </c>
      <c r="N180" s="56" t="s">
        <v>1977</v>
      </c>
      <c r="O180" s="56" t="s">
        <v>2138</v>
      </c>
      <c r="P180" s="56" t="s">
        <v>2139</v>
      </c>
      <c r="Q180" s="51" t="s">
        <v>25</v>
      </c>
      <c r="R180" s="98"/>
    </row>
    <row r="181" spans="2:18" ht="20.100000000000001" customHeight="1">
      <c r="B181" s="50">
        <v>2020</v>
      </c>
      <c r="C181" s="51">
        <v>4</v>
      </c>
      <c r="D181" s="51" t="s">
        <v>14</v>
      </c>
      <c r="E181" s="123" t="s">
        <v>1987</v>
      </c>
      <c r="F181" s="51" t="s">
        <v>82</v>
      </c>
      <c r="G181" s="51">
        <v>4015150303</v>
      </c>
      <c r="H181" s="51" t="s">
        <v>422</v>
      </c>
      <c r="I181" s="93" t="s">
        <v>2140</v>
      </c>
      <c r="J181" s="78" t="s">
        <v>2141</v>
      </c>
      <c r="K181" s="78">
        <v>2</v>
      </c>
      <c r="L181" s="78" t="s">
        <v>158</v>
      </c>
      <c r="M181" s="78">
        <v>34800000</v>
      </c>
      <c r="N181" s="56" t="s">
        <v>1977</v>
      </c>
      <c r="O181" s="56" t="s">
        <v>1988</v>
      </c>
      <c r="P181" s="56" t="s">
        <v>1989</v>
      </c>
      <c r="Q181" s="51" t="s">
        <v>25</v>
      </c>
      <c r="R181" s="98"/>
    </row>
    <row r="182" spans="2:18" ht="20.100000000000001" customHeight="1">
      <c r="B182" s="50">
        <v>2020</v>
      </c>
      <c r="C182" s="51">
        <v>4</v>
      </c>
      <c r="D182" s="51" t="s">
        <v>16</v>
      </c>
      <c r="E182" s="123" t="s">
        <v>2164</v>
      </c>
      <c r="F182" s="51" t="s">
        <v>267</v>
      </c>
      <c r="G182" s="51">
        <v>3012189701</v>
      </c>
      <c r="H182" s="51" t="s">
        <v>2165</v>
      </c>
      <c r="I182" s="51" t="s">
        <v>2166</v>
      </c>
      <c r="J182" s="78" t="s">
        <v>2167</v>
      </c>
      <c r="K182" s="78">
        <v>850</v>
      </c>
      <c r="L182" s="78" t="s">
        <v>335</v>
      </c>
      <c r="M182" s="78">
        <v>54400000</v>
      </c>
      <c r="N182" s="56" t="s">
        <v>1991</v>
      </c>
      <c r="O182" s="56" t="s">
        <v>2168</v>
      </c>
      <c r="P182" s="56" t="s">
        <v>2169</v>
      </c>
      <c r="Q182" s="51" t="s">
        <v>25</v>
      </c>
      <c r="R182" s="98"/>
    </row>
    <row r="183" spans="2:18" ht="20.100000000000001" customHeight="1">
      <c r="B183" s="50">
        <v>2020</v>
      </c>
      <c r="C183" s="51">
        <v>4</v>
      </c>
      <c r="D183" s="51" t="s">
        <v>16</v>
      </c>
      <c r="E183" s="123" t="s">
        <v>2164</v>
      </c>
      <c r="F183" s="51" t="s">
        <v>267</v>
      </c>
      <c r="G183" s="51">
        <v>3011159501</v>
      </c>
      <c r="H183" s="51" t="s">
        <v>882</v>
      </c>
      <c r="I183" s="51" t="s">
        <v>2170</v>
      </c>
      <c r="J183" s="78" t="s">
        <v>2171</v>
      </c>
      <c r="K183" s="78">
        <v>473</v>
      </c>
      <c r="L183" s="78" t="s">
        <v>335</v>
      </c>
      <c r="M183" s="78">
        <v>22940500</v>
      </c>
      <c r="N183" s="56" t="s">
        <v>1991</v>
      </c>
      <c r="O183" s="56" t="s">
        <v>2168</v>
      </c>
      <c r="P183" s="56" t="s">
        <v>2169</v>
      </c>
      <c r="Q183" s="51" t="s">
        <v>25</v>
      </c>
      <c r="R183" s="98"/>
    </row>
    <row r="184" spans="2:18" ht="20.100000000000001" customHeight="1">
      <c r="B184" s="50">
        <v>2020</v>
      </c>
      <c r="C184" s="51">
        <v>4</v>
      </c>
      <c r="D184" s="51" t="s">
        <v>16</v>
      </c>
      <c r="E184" s="123" t="s">
        <v>2164</v>
      </c>
      <c r="F184" s="51" t="s">
        <v>267</v>
      </c>
      <c r="G184" s="51">
        <v>3013160201</v>
      </c>
      <c r="H184" s="51" t="s">
        <v>2172</v>
      </c>
      <c r="I184" s="51" t="s">
        <v>2166</v>
      </c>
      <c r="J184" s="78" t="s">
        <v>2171</v>
      </c>
      <c r="K184" s="78">
        <v>32452</v>
      </c>
      <c r="L184" s="78" t="s">
        <v>1393</v>
      </c>
      <c r="M184" s="78">
        <v>19631940</v>
      </c>
      <c r="N184" s="56" t="s">
        <v>1991</v>
      </c>
      <c r="O184" s="56" t="s">
        <v>2168</v>
      </c>
      <c r="P184" s="56" t="s">
        <v>2169</v>
      </c>
      <c r="Q184" s="51" t="s">
        <v>25</v>
      </c>
      <c r="R184" s="98"/>
    </row>
    <row r="185" spans="2:18" ht="20.100000000000001" customHeight="1">
      <c r="B185" s="50">
        <v>2020</v>
      </c>
      <c r="C185" s="51">
        <v>4</v>
      </c>
      <c r="D185" s="51" t="s">
        <v>16</v>
      </c>
      <c r="E185" s="123" t="s">
        <v>2164</v>
      </c>
      <c r="F185" s="51" t="s">
        <v>267</v>
      </c>
      <c r="G185" s="51">
        <v>4014219701</v>
      </c>
      <c r="H185" s="51" t="s">
        <v>2173</v>
      </c>
      <c r="I185" s="51" t="s">
        <v>2174</v>
      </c>
      <c r="J185" s="78" t="s">
        <v>1608</v>
      </c>
      <c r="K185" s="78">
        <v>89</v>
      </c>
      <c r="L185" s="78" t="s">
        <v>320</v>
      </c>
      <c r="M185" s="78">
        <v>11698000</v>
      </c>
      <c r="N185" s="56" t="s">
        <v>1991</v>
      </c>
      <c r="O185" s="56" t="s">
        <v>2168</v>
      </c>
      <c r="P185" s="56" t="s">
        <v>2169</v>
      </c>
      <c r="Q185" s="51" t="s">
        <v>25</v>
      </c>
      <c r="R185" s="98"/>
    </row>
    <row r="186" spans="2:18" ht="20.100000000000001" customHeight="1">
      <c r="B186" s="50">
        <v>2020</v>
      </c>
      <c r="C186" s="51">
        <v>4</v>
      </c>
      <c r="D186" s="51" t="s">
        <v>16</v>
      </c>
      <c r="E186" s="123" t="s">
        <v>2164</v>
      </c>
      <c r="F186" s="51" t="s">
        <v>267</v>
      </c>
      <c r="G186" s="51">
        <v>3017169801</v>
      </c>
      <c r="H186" s="51" t="s">
        <v>1069</v>
      </c>
      <c r="I186" s="51" t="s">
        <v>2175</v>
      </c>
      <c r="J186" s="78" t="s">
        <v>2176</v>
      </c>
      <c r="K186" s="78">
        <v>3063</v>
      </c>
      <c r="L186" s="78" t="s">
        <v>1071</v>
      </c>
      <c r="M186" s="78">
        <v>45567780</v>
      </c>
      <c r="N186" s="56" t="s">
        <v>1991</v>
      </c>
      <c r="O186" s="56" t="s">
        <v>2168</v>
      </c>
      <c r="P186" s="56" t="s">
        <v>2169</v>
      </c>
      <c r="Q186" s="51" t="s">
        <v>25</v>
      </c>
      <c r="R186" s="98"/>
    </row>
    <row r="187" spans="2:18" ht="20.100000000000001" customHeight="1">
      <c r="B187" s="50">
        <v>2020</v>
      </c>
      <c r="C187" s="51">
        <v>4</v>
      </c>
      <c r="D187" s="51" t="s">
        <v>16</v>
      </c>
      <c r="E187" s="123" t="s">
        <v>2164</v>
      </c>
      <c r="F187" s="51" t="s">
        <v>267</v>
      </c>
      <c r="G187" s="51">
        <v>4010160201</v>
      </c>
      <c r="H187" s="51" t="s">
        <v>2177</v>
      </c>
      <c r="I187" s="51" t="s">
        <v>2178</v>
      </c>
      <c r="J187" s="78" t="s">
        <v>2179</v>
      </c>
      <c r="K187" s="78">
        <v>39</v>
      </c>
      <c r="L187" s="78" t="s">
        <v>347</v>
      </c>
      <c r="M187" s="78">
        <v>11822290</v>
      </c>
      <c r="N187" s="56" t="s">
        <v>1991</v>
      </c>
      <c r="O187" s="56" t="s">
        <v>2168</v>
      </c>
      <c r="P187" s="56" t="s">
        <v>2169</v>
      </c>
      <c r="Q187" s="51" t="s">
        <v>25</v>
      </c>
      <c r="R187" s="98"/>
    </row>
    <row r="188" spans="2:18" ht="20.100000000000001" customHeight="1">
      <c r="B188" s="50">
        <v>2020</v>
      </c>
      <c r="C188" s="51">
        <v>4</v>
      </c>
      <c r="D188" s="51" t="s">
        <v>16</v>
      </c>
      <c r="E188" s="123" t="s">
        <v>2164</v>
      </c>
      <c r="F188" s="51" t="s">
        <v>267</v>
      </c>
      <c r="G188" s="51">
        <v>4010178702</v>
      </c>
      <c r="H188" s="51" t="s">
        <v>2180</v>
      </c>
      <c r="I188" s="51" t="s">
        <v>2181</v>
      </c>
      <c r="J188" s="78" t="s">
        <v>1105</v>
      </c>
      <c r="K188" s="78">
        <v>1</v>
      </c>
      <c r="L188" s="78" t="s">
        <v>347</v>
      </c>
      <c r="M188" s="78">
        <v>65918000</v>
      </c>
      <c r="N188" s="56" t="s">
        <v>1991</v>
      </c>
      <c r="O188" s="56" t="s">
        <v>2168</v>
      </c>
      <c r="P188" s="56" t="s">
        <v>2169</v>
      </c>
      <c r="Q188" s="51" t="s">
        <v>25</v>
      </c>
      <c r="R188" s="98"/>
    </row>
    <row r="189" spans="2:18" ht="20.100000000000001" customHeight="1">
      <c r="B189" s="50">
        <v>2020</v>
      </c>
      <c r="C189" s="51">
        <v>4</v>
      </c>
      <c r="D189" s="51" t="s">
        <v>16</v>
      </c>
      <c r="E189" s="123" t="s">
        <v>2164</v>
      </c>
      <c r="F189" s="51" t="s">
        <v>267</v>
      </c>
      <c r="G189" s="51">
        <v>2410160101</v>
      </c>
      <c r="H189" s="51" t="s">
        <v>2182</v>
      </c>
      <c r="I189" s="51" t="s">
        <v>2183</v>
      </c>
      <c r="J189" s="78" t="s">
        <v>2184</v>
      </c>
      <c r="K189" s="78">
        <v>1</v>
      </c>
      <c r="L189" s="78" t="s">
        <v>688</v>
      </c>
      <c r="M189" s="78">
        <v>38700000</v>
      </c>
      <c r="N189" s="56" t="s">
        <v>1991</v>
      </c>
      <c r="O189" s="56" t="s">
        <v>2168</v>
      </c>
      <c r="P189" s="56" t="s">
        <v>2169</v>
      </c>
      <c r="Q189" s="51" t="s">
        <v>25</v>
      </c>
      <c r="R189" s="98"/>
    </row>
    <row r="190" spans="2:18" ht="20.100000000000001" customHeight="1">
      <c r="B190" s="50">
        <v>2020</v>
      </c>
      <c r="C190" s="51">
        <v>4</v>
      </c>
      <c r="D190" s="51" t="s">
        <v>16</v>
      </c>
      <c r="E190" s="123" t="s">
        <v>2185</v>
      </c>
      <c r="F190" s="51" t="s">
        <v>267</v>
      </c>
      <c r="G190" s="51">
        <v>3011150501</v>
      </c>
      <c r="H190" s="51" t="s">
        <v>350</v>
      </c>
      <c r="I190" s="51" t="s">
        <v>2186</v>
      </c>
      <c r="J190" s="78" t="s">
        <v>17</v>
      </c>
      <c r="K190" s="78">
        <v>307</v>
      </c>
      <c r="L190" s="78" t="s">
        <v>380</v>
      </c>
      <c r="M190" s="78">
        <v>20877000</v>
      </c>
      <c r="N190" s="56" t="s">
        <v>1991</v>
      </c>
      <c r="O190" s="56" t="s">
        <v>2007</v>
      </c>
      <c r="P190" s="56" t="s">
        <v>2008</v>
      </c>
      <c r="Q190" s="51" t="s">
        <v>25</v>
      </c>
      <c r="R190" s="98"/>
    </row>
    <row r="191" spans="2:18" ht="20.100000000000001" customHeight="1">
      <c r="B191" s="50">
        <v>2020</v>
      </c>
      <c r="C191" s="51">
        <v>4</v>
      </c>
      <c r="D191" s="51" t="s">
        <v>16</v>
      </c>
      <c r="E191" s="123" t="s">
        <v>2185</v>
      </c>
      <c r="F191" s="51" t="s">
        <v>267</v>
      </c>
      <c r="G191" s="51">
        <v>4924151101</v>
      </c>
      <c r="H191" s="51" t="s">
        <v>1127</v>
      </c>
      <c r="I191" s="51" t="s">
        <v>2187</v>
      </c>
      <c r="J191" s="78" t="s">
        <v>1738</v>
      </c>
      <c r="K191" s="78">
        <v>1</v>
      </c>
      <c r="L191" s="78" t="s">
        <v>688</v>
      </c>
      <c r="M191" s="78">
        <v>22000000</v>
      </c>
      <c r="N191" s="56" t="s">
        <v>1991</v>
      </c>
      <c r="O191" s="56" t="s">
        <v>2007</v>
      </c>
      <c r="P191" s="56" t="s">
        <v>2008</v>
      </c>
      <c r="Q191" s="51" t="s">
        <v>25</v>
      </c>
      <c r="R191" s="98"/>
    </row>
    <row r="192" spans="2:18" ht="20.100000000000001" customHeight="1">
      <c r="B192" s="50">
        <v>2020</v>
      </c>
      <c r="C192" s="51">
        <v>4</v>
      </c>
      <c r="D192" s="51" t="s">
        <v>16</v>
      </c>
      <c r="E192" s="123" t="s">
        <v>2188</v>
      </c>
      <c r="F192" s="51" t="s">
        <v>267</v>
      </c>
      <c r="G192" s="51">
        <v>3023170103</v>
      </c>
      <c r="H192" s="51" t="s">
        <v>2189</v>
      </c>
      <c r="I192" s="51" t="s">
        <v>2190</v>
      </c>
      <c r="J192" s="78" t="s">
        <v>1738</v>
      </c>
      <c r="K192" s="78">
        <v>116</v>
      </c>
      <c r="L192" s="78" t="s">
        <v>380</v>
      </c>
      <c r="M192" s="78">
        <v>52200000</v>
      </c>
      <c r="N192" s="56" t="s">
        <v>1991</v>
      </c>
      <c r="O192" s="56" t="s">
        <v>2007</v>
      </c>
      <c r="P192" s="56" t="s">
        <v>2008</v>
      </c>
      <c r="Q192" s="51" t="s">
        <v>25</v>
      </c>
      <c r="R192" s="98"/>
    </row>
    <row r="193" spans="2:18" ht="20.100000000000001" customHeight="1">
      <c r="B193" s="50">
        <v>2020</v>
      </c>
      <c r="C193" s="51">
        <v>4</v>
      </c>
      <c r="D193" s="51" t="s">
        <v>16</v>
      </c>
      <c r="E193" s="122" t="s">
        <v>2198</v>
      </c>
      <c r="F193" s="51" t="s">
        <v>267</v>
      </c>
      <c r="G193" s="51">
        <v>3911152601</v>
      </c>
      <c r="H193" s="51" t="s">
        <v>2199</v>
      </c>
      <c r="I193" s="51" t="s">
        <v>2200</v>
      </c>
      <c r="J193" s="78" t="s">
        <v>43</v>
      </c>
      <c r="K193" s="78">
        <v>14</v>
      </c>
      <c r="L193" s="78" t="s">
        <v>320</v>
      </c>
      <c r="M193" s="130">
        <v>28410000</v>
      </c>
      <c r="N193" s="56" t="s">
        <v>2201</v>
      </c>
      <c r="O193" s="56" t="s">
        <v>2202</v>
      </c>
      <c r="P193" s="56" t="s">
        <v>2203</v>
      </c>
      <c r="Q193" s="51" t="s">
        <v>25</v>
      </c>
      <c r="R193" s="98"/>
    </row>
    <row r="194" spans="2:18" ht="20.100000000000001" customHeight="1">
      <c r="B194" s="50">
        <v>2020</v>
      </c>
      <c r="C194" s="51">
        <v>4</v>
      </c>
      <c r="D194" s="51" t="s">
        <v>16</v>
      </c>
      <c r="E194" s="122" t="s">
        <v>2204</v>
      </c>
      <c r="F194" s="51" t="s">
        <v>267</v>
      </c>
      <c r="G194" s="51">
        <v>4014229801</v>
      </c>
      <c r="H194" s="51" t="s">
        <v>2205</v>
      </c>
      <c r="I194" s="51" t="s">
        <v>2206</v>
      </c>
      <c r="J194" s="78" t="s">
        <v>2207</v>
      </c>
      <c r="K194" s="78">
        <v>4</v>
      </c>
      <c r="L194" s="78" t="s">
        <v>370</v>
      </c>
      <c r="M194" s="78">
        <v>17520000</v>
      </c>
      <c r="N194" s="56" t="s">
        <v>2201</v>
      </c>
      <c r="O194" s="56" t="s">
        <v>2208</v>
      </c>
      <c r="P194" s="56" t="s">
        <v>2209</v>
      </c>
      <c r="Q194" s="51" t="s">
        <v>25</v>
      </c>
      <c r="R194" s="98"/>
    </row>
    <row r="195" spans="2:18" ht="20.100000000000001" customHeight="1">
      <c r="B195" s="50">
        <v>2020</v>
      </c>
      <c r="C195" s="51">
        <v>4</v>
      </c>
      <c r="D195" s="51" t="s">
        <v>16</v>
      </c>
      <c r="E195" s="122" t="s">
        <v>2204</v>
      </c>
      <c r="F195" s="51" t="s">
        <v>267</v>
      </c>
      <c r="G195" s="51">
        <v>4014179801</v>
      </c>
      <c r="H195" s="51" t="s">
        <v>2210</v>
      </c>
      <c r="I195" s="51" t="s">
        <v>452</v>
      </c>
      <c r="J195" s="78" t="s">
        <v>2207</v>
      </c>
      <c r="K195" s="78">
        <v>3</v>
      </c>
      <c r="L195" s="78" t="s">
        <v>569</v>
      </c>
      <c r="M195" s="78">
        <v>28296000</v>
      </c>
      <c r="N195" s="56" t="s">
        <v>2201</v>
      </c>
      <c r="O195" s="56" t="s">
        <v>2208</v>
      </c>
      <c r="P195" s="56" t="s">
        <v>2209</v>
      </c>
      <c r="Q195" s="51" t="s">
        <v>25</v>
      </c>
      <c r="R195" s="98"/>
    </row>
    <row r="196" spans="2:18" ht="20.100000000000001" customHeight="1">
      <c r="B196" s="50">
        <v>2020</v>
      </c>
      <c r="C196" s="51">
        <v>4</v>
      </c>
      <c r="D196" s="51" t="s">
        <v>16</v>
      </c>
      <c r="E196" s="122" t="s">
        <v>2211</v>
      </c>
      <c r="F196" s="51" t="s">
        <v>267</v>
      </c>
      <c r="G196" s="51">
        <v>4014179801</v>
      </c>
      <c r="H196" s="51" t="s">
        <v>2210</v>
      </c>
      <c r="I196" s="51" t="s">
        <v>452</v>
      </c>
      <c r="J196" s="78" t="s">
        <v>2207</v>
      </c>
      <c r="K196" s="78">
        <v>3</v>
      </c>
      <c r="L196" s="78" t="s">
        <v>569</v>
      </c>
      <c r="M196" s="78">
        <v>28296000</v>
      </c>
      <c r="N196" s="56" t="s">
        <v>2201</v>
      </c>
      <c r="O196" s="56" t="s">
        <v>2208</v>
      </c>
      <c r="P196" s="56" t="s">
        <v>2209</v>
      </c>
      <c r="Q196" s="51" t="s">
        <v>25</v>
      </c>
      <c r="R196" s="98"/>
    </row>
    <row r="197" spans="2:18" ht="20.100000000000001" customHeight="1">
      <c r="B197" s="50">
        <v>2020</v>
      </c>
      <c r="C197" s="51">
        <v>4</v>
      </c>
      <c r="D197" s="51" t="s">
        <v>16</v>
      </c>
      <c r="E197" s="122" t="s">
        <v>2212</v>
      </c>
      <c r="F197" s="51" t="s">
        <v>267</v>
      </c>
      <c r="G197" s="51">
        <v>3011150501</v>
      </c>
      <c r="H197" s="51" t="s">
        <v>350</v>
      </c>
      <c r="I197" s="51" t="s">
        <v>1400</v>
      </c>
      <c r="J197" s="78" t="s">
        <v>18</v>
      </c>
      <c r="K197" s="78">
        <v>925</v>
      </c>
      <c r="L197" s="78" t="s">
        <v>380</v>
      </c>
      <c r="M197" s="78">
        <v>60506991</v>
      </c>
      <c r="N197" s="56" t="s">
        <v>2201</v>
      </c>
      <c r="O197" s="56" t="s">
        <v>2213</v>
      </c>
      <c r="P197" s="56" t="s">
        <v>2214</v>
      </c>
      <c r="Q197" s="51" t="s">
        <v>25</v>
      </c>
      <c r="R197" s="98"/>
    </row>
    <row r="198" spans="2:18" ht="20.100000000000001" customHeight="1">
      <c r="B198" s="50">
        <v>2020</v>
      </c>
      <c r="C198" s="51">
        <v>4</v>
      </c>
      <c r="D198" s="51" t="s">
        <v>16</v>
      </c>
      <c r="E198" s="122" t="s">
        <v>2212</v>
      </c>
      <c r="F198" s="51" t="s">
        <v>267</v>
      </c>
      <c r="G198" s="51">
        <v>3010161901</v>
      </c>
      <c r="H198" s="51" t="s">
        <v>2215</v>
      </c>
      <c r="I198" s="51" t="s">
        <v>2216</v>
      </c>
      <c r="J198" s="78" t="s">
        <v>18</v>
      </c>
      <c r="K198" s="78">
        <v>94</v>
      </c>
      <c r="L198" s="78" t="s">
        <v>396</v>
      </c>
      <c r="M198" s="78">
        <v>70119659</v>
      </c>
      <c r="N198" s="56" t="s">
        <v>2201</v>
      </c>
      <c r="O198" s="56" t="s">
        <v>2213</v>
      </c>
      <c r="P198" s="56" t="s">
        <v>2214</v>
      </c>
      <c r="Q198" s="51" t="s">
        <v>25</v>
      </c>
      <c r="R198" s="98"/>
    </row>
    <row r="199" spans="2:18" ht="20.100000000000001" customHeight="1">
      <c r="B199" s="50">
        <v>2020</v>
      </c>
      <c r="C199" s="51">
        <v>4</v>
      </c>
      <c r="D199" s="51" t="s">
        <v>16</v>
      </c>
      <c r="E199" s="122" t="s">
        <v>2212</v>
      </c>
      <c r="F199" s="51" t="s">
        <v>267</v>
      </c>
      <c r="G199" s="51">
        <v>2411181001</v>
      </c>
      <c r="H199" s="51" t="s">
        <v>2217</v>
      </c>
      <c r="I199" s="51" t="s">
        <v>2218</v>
      </c>
      <c r="J199" s="78" t="s">
        <v>2105</v>
      </c>
      <c r="K199" s="78">
        <v>2</v>
      </c>
      <c r="L199" s="78" t="s">
        <v>569</v>
      </c>
      <c r="M199" s="78">
        <v>52863932</v>
      </c>
      <c r="N199" s="56" t="s">
        <v>2201</v>
      </c>
      <c r="O199" s="56" t="s">
        <v>2213</v>
      </c>
      <c r="P199" s="56" t="s">
        <v>2214</v>
      </c>
      <c r="Q199" s="51" t="s">
        <v>25</v>
      </c>
      <c r="R199" s="98"/>
    </row>
    <row r="200" spans="2:18" ht="20.100000000000001" customHeight="1">
      <c r="B200" s="50">
        <v>2020</v>
      </c>
      <c r="C200" s="51">
        <v>4</v>
      </c>
      <c r="D200" s="51" t="s">
        <v>14</v>
      </c>
      <c r="E200" s="122" t="s">
        <v>2212</v>
      </c>
      <c r="F200" s="51" t="s">
        <v>80</v>
      </c>
      <c r="G200" s="51">
        <v>4010182601</v>
      </c>
      <c r="H200" s="51" t="s">
        <v>2219</v>
      </c>
      <c r="I200" s="51" t="s">
        <v>452</v>
      </c>
      <c r="J200" s="78" t="s">
        <v>2105</v>
      </c>
      <c r="K200" s="78">
        <v>1</v>
      </c>
      <c r="L200" s="78" t="s">
        <v>347</v>
      </c>
      <c r="M200" s="78">
        <v>202087090</v>
      </c>
      <c r="N200" s="56" t="s">
        <v>2201</v>
      </c>
      <c r="O200" s="56" t="s">
        <v>2213</v>
      </c>
      <c r="P200" s="56" t="s">
        <v>2214</v>
      </c>
      <c r="Q200" s="51" t="s">
        <v>25</v>
      </c>
      <c r="R200" s="98"/>
    </row>
    <row r="201" spans="2:18" ht="20.100000000000001" customHeight="1">
      <c r="B201" s="50">
        <v>2020</v>
      </c>
      <c r="C201" s="51">
        <v>4</v>
      </c>
      <c r="D201" s="51" t="s">
        <v>16</v>
      </c>
      <c r="E201" s="123" t="s">
        <v>2220</v>
      </c>
      <c r="F201" s="51" t="s">
        <v>267</v>
      </c>
      <c r="G201" s="93">
        <v>3011150501</v>
      </c>
      <c r="H201" s="51" t="s">
        <v>350</v>
      </c>
      <c r="I201" s="51" t="s">
        <v>2221</v>
      </c>
      <c r="J201" s="78" t="s">
        <v>18</v>
      </c>
      <c r="K201" s="78">
        <v>574</v>
      </c>
      <c r="L201" s="78" t="s">
        <v>380</v>
      </c>
      <c r="M201" s="78">
        <v>37599000</v>
      </c>
      <c r="N201" s="56" t="s">
        <v>2201</v>
      </c>
      <c r="O201" s="56" t="s">
        <v>2213</v>
      </c>
      <c r="P201" s="56" t="s">
        <v>2214</v>
      </c>
      <c r="Q201" s="51" t="s">
        <v>25</v>
      </c>
      <c r="R201" s="98"/>
    </row>
    <row r="202" spans="2:18" ht="20.100000000000001" customHeight="1">
      <c r="B202" s="50">
        <v>2020</v>
      </c>
      <c r="C202" s="51">
        <v>4</v>
      </c>
      <c r="D202" s="51" t="s">
        <v>16</v>
      </c>
      <c r="E202" s="123" t="s">
        <v>2220</v>
      </c>
      <c r="F202" s="51" t="s">
        <v>267</v>
      </c>
      <c r="G202" s="51">
        <v>3010161901</v>
      </c>
      <c r="H202" s="51" t="s">
        <v>2215</v>
      </c>
      <c r="I202" s="51" t="s">
        <v>2222</v>
      </c>
      <c r="J202" s="78" t="s">
        <v>18</v>
      </c>
      <c r="K202" s="78">
        <v>40.81</v>
      </c>
      <c r="L202" s="78" t="s">
        <v>1389</v>
      </c>
      <c r="M202" s="78">
        <v>30240541</v>
      </c>
      <c r="N202" s="56" t="s">
        <v>2201</v>
      </c>
      <c r="O202" s="56" t="s">
        <v>2213</v>
      </c>
      <c r="P202" s="56" t="s">
        <v>2214</v>
      </c>
      <c r="Q202" s="51" t="s">
        <v>25</v>
      </c>
      <c r="R202" s="98"/>
    </row>
    <row r="203" spans="2:18" ht="20.100000000000001" customHeight="1">
      <c r="B203" s="50">
        <v>2020</v>
      </c>
      <c r="C203" s="51">
        <v>4</v>
      </c>
      <c r="D203" s="51" t="s">
        <v>16</v>
      </c>
      <c r="E203" s="123" t="s">
        <v>2220</v>
      </c>
      <c r="F203" s="51" t="s">
        <v>267</v>
      </c>
      <c r="G203" s="51">
        <v>3010170401</v>
      </c>
      <c r="H203" s="51" t="s">
        <v>2223</v>
      </c>
      <c r="I203" s="51" t="s">
        <v>2224</v>
      </c>
      <c r="J203" s="78" t="s">
        <v>18</v>
      </c>
      <c r="K203" s="78">
        <v>14.851000000000001</v>
      </c>
      <c r="L203" s="78" t="s">
        <v>1389</v>
      </c>
      <c r="M203" s="78">
        <v>12658248</v>
      </c>
      <c r="N203" s="56" t="s">
        <v>2201</v>
      </c>
      <c r="O203" s="56" t="s">
        <v>2213</v>
      </c>
      <c r="P203" s="56" t="s">
        <v>2214</v>
      </c>
      <c r="Q203" s="51" t="s">
        <v>25</v>
      </c>
      <c r="R203" s="98"/>
    </row>
    <row r="204" spans="2:18" ht="20.100000000000001" customHeight="1">
      <c r="B204" s="50">
        <v>2020</v>
      </c>
      <c r="C204" s="51">
        <v>4</v>
      </c>
      <c r="D204" s="51" t="s">
        <v>16</v>
      </c>
      <c r="E204" s="123" t="s">
        <v>2231</v>
      </c>
      <c r="F204" s="51" t="s">
        <v>267</v>
      </c>
      <c r="G204" s="51">
        <v>3015200105</v>
      </c>
      <c r="H204" s="51" t="s">
        <v>2232</v>
      </c>
      <c r="I204" s="51" t="s">
        <v>2233</v>
      </c>
      <c r="J204" s="78" t="s">
        <v>525</v>
      </c>
      <c r="K204" s="78">
        <v>70</v>
      </c>
      <c r="L204" s="78" t="s">
        <v>342</v>
      </c>
      <c r="M204" s="78">
        <v>11965000</v>
      </c>
      <c r="N204" s="56" t="s">
        <v>2234</v>
      </c>
      <c r="O204" s="56" t="s">
        <v>2235</v>
      </c>
      <c r="P204" s="56" t="s">
        <v>2236</v>
      </c>
      <c r="Q204" s="51" t="s">
        <v>25</v>
      </c>
      <c r="R204" s="98"/>
    </row>
    <row r="205" spans="2:18" ht="20.100000000000001" customHeight="1">
      <c r="B205" s="50">
        <v>2020</v>
      </c>
      <c r="C205" s="51">
        <v>4</v>
      </c>
      <c r="D205" s="51" t="s">
        <v>16</v>
      </c>
      <c r="E205" s="123" t="s">
        <v>2237</v>
      </c>
      <c r="F205" s="51" t="s">
        <v>267</v>
      </c>
      <c r="G205" s="93">
        <v>4010178702</v>
      </c>
      <c r="H205" s="51" t="s">
        <v>1045</v>
      </c>
      <c r="I205" s="51" t="s">
        <v>452</v>
      </c>
      <c r="J205" s="97" t="s">
        <v>2245</v>
      </c>
      <c r="K205" s="78">
        <v>1</v>
      </c>
      <c r="L205" s="78" t="s">
        <v>207</v>
      </c>
      <c r="M205" s="78">
        <v>72380300</v>
      </c>
      <c r="N205" s="151" t="s">
        <v>2241</v>
      </c>
      <c r="O205" s="56" t="s">
        <v>2246</v>
      </c>
      <c r="P205" s="56" t="s">
        <v>2247</v>
      </c>
      <c r="Q205" s="51" t="s">
        <v>25</v>
      </c>
      <c r="R205" s="98"/>
    </row>
    <row r="206" spans="2:18" ht="20.100000000000001" customHeight="1">
      <c r="B206" s="50">
        <v>2020</v>
      </c>
      <c r="C206" s="51">
        <v>4</v>
      </c>
      <c r="D206" s="51" t="s">
        <v>16</v>
      </c>
      <c r="E206" s="123" t="s">
        <v>2237</v>
      </c>
      <c r="F206" s="51" t="s">
        <v>267</v>
      </c>
      <c r="G206" s="93">
        <v>4010180602</v>
      </c>
      <c r="H206" s="51" t="s">
        <v>2248</v>
      </c>
      <c r="I206" s="51" t="s">
        <v>452</v>
      </c>
      <c r="J206" s="97" t="s">
        <v>2245</v>
      </c>
      <c r="K206" s="78">
        <v>1</v>
      </c>
      <c r="L206" s="78" t="s">
        <v>207</v>
      </c>
      <c r="M206" s="78">
        <v>76560000</v>
      </c>
      <c r="N206" s="151" t="s">
        <v>2241</v>
      </c>
      <c r="O206" s="56" t="s">
        <v>2246</v>
      </c>
      <c r="P206" s="56" t="s">
        <v>2247</v>
      </c>
      <c r="Q206" s="51" t="s">
        <v>25</v>
      </c>
      <c r="R206" s="98"/>
    </row>
    <row r="207" spans="2:18" ht="20.100000000000001" customHeight="1">
      <c r="B207" s="50">
        <v>2020</v>
      </c>
      <c r="C207" s="51">
        <v>4</v>
      </c>
      <c r="D207" s="51" t="s">
        <v>14</v>
      </c>
      <c r="E207" s="123" t="s">
        <v>2274</v>
      </c>
      <c r="F207" s="51" t="s">
        <v>80</v>
      </c>
      <c r="G207" s="51">
        <v>2410171201</v>
      </c>
      <c r="H207" s="51" t="s">
        <v>2135</v>
      </c>
      <c r="I207" s="51" t="s">
        <v>2275</v>
      </c>
      <c r="J207" s="78" t="s">
        <v>1118</v>
      </c>
      <c r="K207" s="78">
        <v>2</v>
      </c>
      <c r="L207" s="78" t="s">
        <v>207</v>
      </c>
      <c r="M207" s="78">
        <v>106220000</v>
      </c>
      <c r="N207" s="51" t="s">
        <v>2276</v>
      </c>
      <c r="O207" s="56" t="s">
        <v>2277</v>
      </c>
      <c r="P207" s="56" t="s">
        <v>2278</v>
      </c>
      <c r="Q207" s="51" t="s">
        <v>25</v>
      </c>
      <c r="R207" s="98"/>
    </row>
    <row r="208" spans="2:18" ht="20.100000000000001" customHeight="1">
      <c r="B208" s="50">
        <v>2020</v>
      </c>
      <c r="C208" s="51">
        <v>4</v>
      </c>
      <c r="D208" s="51" t="s">
        <v>16</v>
      </c>
      <c r="E208" s="123" t="s">
        <v>2289</v>
      </c>
      <c r="F208" s="51" t="s">
        <v>267</v>
      </c>
      <c r="G208" s="51">
        <v>4014219702</v>
      </c>
      <c r="H208" s="51" t="s">
        <v>2290</v>
      </c>
      <c r="I208" s="51" t="s">
        <v>2291</v>
      </c>
      <c r="J208" s="78" t="s">
        <v>525</v>
      </c>
      <c r="K208" s="78">
        <v>4836</v>
      </c>
      <c r="L208" s="78" t="s">
        <v>1051</v>
      </c>
      <c r="M208" s="78">
        <v>34616088</v>
      </c>
      <c r="N208" s="56" t="s">
        <v>2048</v>
      </c>
      <c r="O208" s="56" t="s">
        <v>2049</v>
      </c>
      <c r="P208" s="56" t="s">
        <v>2050</v>
      </c>
      <c r="Q208" s="51" t="s">
        <v>25</v>
      </c>
      <c r="R208" s="98"/>
    </row>
    <row r="209" spans="2:18" ht="20.100000000000001" customHeight="1">
      <c r="B209" s="50">
        <v>2020</v>
      </c>
      <c r="C209" s="51">
        <v>4</v>
      </c>
      <c r="D209" s="51" t="s">
        <v>16</v>
      </c>
      <c r="E209" s="123" t="s">
        <v>2289</v>
      </c>
      <c r="F209" s="51" t="s">
        <v>267</v>
      </c>
      <c r="G209" s="51">
        <v>2411181001</v>
      </c>
      <c r="H209" s="51" t="s">
        <v>1106</v>
      </c>
      <c r="I209" s="51" t="s">
        <v>2292</v>
      </c>
      <c r="J209" s="78" t="s">
        <v>525</v>
      </c>
      <c r="K209" s="78">
        <v>4</v>
      </c>
      <c r="L209" s="78" t="s">
        <v>513</v>
      </c>
      <c r="M209" s="78">
        <v>83359724</v>
      </c>
      <c r="N209" s="56" t="s">
        <v>2048</v>
      </c>
      <c r="O209" s="56" t="s">
        <v>2049</v>
      </c>
      <c r="P209" s="56" t="s">
        <v>2050</v>
      </c>
      <c r="Q209" s="51" t="s">
        <v>25</v>
      </c>
      <c r="R209" s="98"/>
    </row>
    <row r="210" spans="2:18" ht="20.100000000000001" customHeight="1">
      <c r="B210" s="50">
        <v>2020</v>
      </c>
      <c r="C210" s="51">
        <v>4</v>
      </c>
      <c r="D210" s="51" t="s">
        <v>14</v>
      </c>
      <c r="E210" s="123" t="s">
        <v>2289</v>
      </c>
      <c r="F210" s="51" t="s">
        <v>93</v>
      </c>
      <c r="G210" s="51">
        <v>4014229801</v>
      </c>
      <c r="H210" s="51" t="s">
        <v>2293</v>
      </c>
      <c r="I210" s="51" t="s">
        <v>2294</v>
      </c>
      <c r="J210" s="78" t="s">
        <v>525</v>
      </c>
      <c r="K210" s="78">
        <v>4</v>
      </c>
      <c r="L210" s="78" t="s">
        <v>513</v>
      </c>
      <c r="M210" s="78">
        <v>24612192</v>
      </c>
      <c r="N210" s="56" t="s">
        <v>2048</v>
      </c>
      <c r="O210" s="56" t="s">
        <v>2049</v>
      </c>
      <c r="P210" s="56" t="s">
        <v>2050</v>
      </c>
      <c r="Q210" s="51" t="s">
        <v>25</v>
      </c>
      <c r="R210" s="98"/>
    </row>
    <row r="211" spans="2:18" ht="20.100000000000001" customHeight="1">
      <c r="B211" s="50">
        <v>2020</v>
      </c>
      <c r="C211" s="51">
        <v>4</v>
      </c>
      <c r="D211" s="51" t="s">
        <v>14</v>
      </c>
      <c r="E211" s="123" t="s">
        <v>2289</v>
      </c>
      <c r="F211" s="51" t="s">
        <v>93</v>
      </c>
      <c r="G211" s="51">
        <v>4014179801</v>
      </c>
      <c r="H211" s="51" t="s">
        <v>2210</v>
      </c>
      <c r="I211" s="51" t="s">
        <v>452</v>
      </c>
      <c r="J211" s="78" t="s">
        <v>525</v>
      </c>
      <c r="K211" s="78">
        <v>4</v>
      </c>
      <c r="L211" s="78" t="s">
        <v>513</v>
      </c>
      <c r="M211" s="78">
        <v>30162000</v>
      </c>
      <c r="N211" s="56" t="s">
        <v>2048</v>
      </c>
      <c r="O211" s="56" t="s">
        <v>2049</v>
      </c>
      <c r="P211" s="56" t="s">
        <v>2050</v>
      </c>
      <c r="Q211" s="51" t="s">
        <v>25</v>
      </c>
      <c r="R211" s="98"/>
    </row>
    <row r="212" spans="2:18" ht="20.100000000000001" customHeight="1">
      <c r="B212" s="50">
        <v>2020</v>
      </c>
      <c r="C212" s="51">
        <v>4</v>
      </c>
      <c r="D212" s="51" t="s">
        <v>16</v>
      </c>
      <c r="E212" s="123" t="s">
        <v>2295</v>
      </c>
      <c r="F212" s="51" t="s">
        <v>1723</v>
      </c>
      <c r="G212" s="51">
        <v>3011150501</v>
      </c>
      <c r="H212" s="51" t="s">
        <v>502</v>
      </c>
      <c r="I212" s="51" t="s">
        <v>2296</v>
      </c>
      <c r="J212" s="78" t="s">
        <v>525</v>
      </c>
      <c r="K212" s="78">
        <v>5337</v>
      </c>
      <c r="L212" s="78" t="s">
        <v>380</v>
      </c>
      <c r="M212" s="78">
        <v>451289000</v>
      </c>
      <c r="N212" s="56" t="s">
        <v>2297</v>
      </c>
      <c r="O212" s="56" t="s">
        <v>2053</v>
      </c>
      <c r="P212" s="56" t="s">
        <v>2298</v>
      </c>
      <c r="Q212" s="51" t="s">
        <v>25</v>
      </c>
      <c r="R212" s="98"/>
    </row>
    <row r="213" spans="2:18" ht="20.100000000000001" customHeight="1">
      <c r="B213" s="50">
        <v>2020</v>
      </c>
      <c r="C213" s="51">
        <v>4</v>
      </c>
      <c r="D213" s="51" t="s">
        <v>16</v>
      </c>
      <c r="E213" s="123" t="s">
        <v>2295</v>
      </c>
      <c r="F213" s="51" t="s">
        <v>1723</v>
      </c>
      <c r="G213" s="51">
        <v>3010161901</v>
      </c>
      <c r="H213" s="51" t="s">
        <v>2215</v>
      </c>
      <c r="I213" s="51" t="s">
        <v>2299</v>
      </c>
      <c r="J213" s="78" t="s">
        <v>525</v>
      </c>
      <c r="K213" s="78">
        <v>223</v>
      </c>
      <c r="L213" s="78" t="s">
        <v>2300</v>
      </c>
      <c r="M213" s="78">
        <v>156047600</v>
      </c>
      <c r="N213" s="56" t="s">
        <v>2297</v>
      </c>
      <c r="O213" s="56" t="s">
        <v>2053</v>
      </c>
      <c r="P213" s="56" t="s">
        <v>2298</v>
      </c>
      <c r="Q213" s="51" t="s">
        <v>25</v>
      </c>
      <c r="R213" s="98"/>
    </row>
    <row r="214" spans="2:18" ht="20.100000000000001" customHeight="1">
      <c r="B214" s="50">
        <v>2020</v>
      </c>
      <c r="C214" s="51">
        <v>4</v>
      </c>
      <c r="D214" s="51" t="s">
        <v>16</v>
      </c>
      <c r="E214" s="123" t="s">
        <v>2301</v>
      </c>
      <c r="F214" s="51" t="s">
        <v>267</v>
      </c>
      <c r="G214" s="51">
        <v>3011150501</v>
      </c>
      <c r="H214" s="51" t="s">
        <v>350</v>
      </c>
      <c r="I214" s="51" t="s">
        <v>1367</v>
      </c>
      <c r="J214" s="78" t="s">
        <v>1738</v>
      </c>
      <c r="K214" s="78">
        <v>879</v>
      </c>
      <c r="L214" s="78" t="s">
        <v>380</v>
      </c>
      <c r="M214" s="78">
        <v>65941000</v>
      </c>
      <c r="N214" s="56" t="s">
        <v>2297</v>
      </c>
      <c r="O214" s="56" t="s">
        <v>2302</v>
      </c>
      <c r="P214" s="56" t="s">
        <v>2303</v>
      </c>
      <c r="Q214" s="51" t="s">
        <v>25</v>
      </c>
      <c r="R214" s="98"/>
    </row>
    <row r="215" spans="2:18" ht="20.100000000000001" customHeight="1">
      <c r="B215" s="50">
        <v>2020</v>
      </c>
      <c r="C215" s="51">
        <v>4</v>
      </c>
      <c r="D215" s="51" t="s">
        <v>16</v>
      </c>
      <c r="E215" s="123" t="s">
        <v>2301</v>
      </c>
      <c r="F215" s="51" t="s">
        <v>267</v>
      </c>
      <c r="G215" s="51">
        <v>3010161901</v>
      </c>
      <c r="H215" s="51" t="s">
        <v>2215</v>
      </c>
      <c r="I215" s="51" t="s">
        <v>2304</v>
      </c>
      <c r="J215" s="78" t="s">
        <v>1738</v>
      </c>
      <c r="K215" s="78">
        <v>20.686</v>
      </c>
      <c r="L215" s="78" t="s">
        <v>1389</v>
      </c>
      <c r="M215" s="78">
        <v>15517000</v>
      </c>
      <c r="N215" s="56" t="s">
        <v>2297</v>
      </c>
      <c r="O215" s="56" t="s">
        <v>2302</v>
      </c>
      <c r="P215" s="56" t="s">
        <v>2303</v>
      </c>
      <c r="Q215" s="51" t="s">
        <v>25</v>
      </c>
      <c r="R215" s="98"/>
    </row>
    <row r="216" spans="2:18" ht="20.100000000000001" customHeight="1">
      <c r="B216" s="50">
        <v>2020</v>
      </c>
      <c r="C216" s="51">
        <v>4</v>
      </c>
      <c r="D216" s="51" t="s">
        <v>16</v>
      </c>
      <c r="E216" s="123" t="s">
        <v>2301</v>
      </c>
      <c r="F216" s="51" t="s">
        <v>267</v>
      </c>
      <c r="G216" s="51">
        <v>3011159701</v>
      </c>
      <c r="H216" s="83" t="s">
        <v>338</v>
      </c>
      <c r="I216" s="51" t="s">
        <v>371</v>
      </c>
      <c r="J216" s="78" t="s">
        <v>1738</v>
      </c>
      <c r="K216" s="78">
        <v>574</v>
      </c>
      <c r="L216" s="78" t="s">
        <v>1389</v>
      </c>
      <c r="M216" s="78">
        <v>42691000</v>
      </c>
      <c r="N216" s="56" t="s">
        <v>2297</v>
      </c>
      <c r="O216" s="56" t="s">
        <v>2302</v>
      </c>
      <c r="P216" s="56" t="s">
        <v>2303</v>
      </c>
      <c r="Q216" s="51" t="s">
        <v>25</v>
      </c>
      <c r="R216" s="98"/>
    </row>
    <row r="217" spans="2:18" ht="20.100000000000001" customHeight="1">
      <c r="B217" s="50">
        <v>2020</v>
      </c>
      <c r="C217" s="51">
        <v>4</v>
      </c>
      <c r="D217" s="51" t="s">
        <v>16</v>
      </c>
      <c r="E217" s="123" t="s">
        <v>2301</v>
      </c>
      <c r="F217" s="51" t="s">
        <v>267</v>
      </c>
      <c r="G217" s="51">
        <v>4014178203</v>
      </c>
      <c r="H217" s="51" t="s">
        <v>2305</v>
      </c>
      <c r="I217" s="51" t="s">
        <v>861</v>
      </c>
      <c r="J217" s="78" t="s">
        <v>1738</v>
      </c>
      <c r="K217" s="78">
        <v>141</v>
      </c>
      <c r="L217" s="78" t="s">
        <v>320</v>
      </c>
      <c r="M217" s="78">
        <v>23243000</v>
      </c>
      <c r="N217" s="56" t="s">
        <v>2297</v>
      </c>
      <c r="O217" s="56" t="s">
        <v>2302</v>
      </c>
      <c r="P217" s="56" t="s">
        <v>2303</v>
      </c>
      <c r="Q217" s="51" t="s">
        <v>25</v>
      </c>
      <c r="R217" s="98"/>
    </row>
    <row r="218" spans="2:18" ht="20.100000000000001" customHeight="1">
      <c r="B218" s="50">
        <v>2020</v>
      </c>
      <c r="C218" s="51">
        <v>4</v>
      </c>
      <c r="D218" s="51" t="s">
        <v>16</v>
      </c>
      <c r="E218" s="123" t="s">
        <v>2301</v>
      </c>
      <c r="F218" s="51" t="s">
        <v>267</v>
      </c>
      <c r="G218" s="51">
        <v>3015200102</v>
      </c>
      <c r="H218" s="51" t="s">
        <v>2306</v>
      </c>
      <c r="I218" s="51" t="s">
        <v>2307</v>
      </c>
      <c r="J218" s="78" t="s">
        <v>1738</v>
      </c>
      <c r="K218" s="78">
        <v>462</v>
      </c>
      <c r="L218" s="78" t="s">
        <v>342</v>
      </c>
      <c r="M218" s="78">
        <v>122162000</v>
      </c>
      <c r="N218" s="56" t="s">
        <v>2297</v>
      </c>
      <c r="O218" s="56" t="s">
        <v>2302</v>
      </c>
      <c r="P218" s="56" t="s">
        <v>2303</v>
      </c>
      <c r="Q218" s="51" t="s">
        <v>25</v>
      </c>
      <c r="R218" s="98"/>
    </row>
    <row r="219" spans="2:18" ht="20.100000000000001" customHeight="1">
      <c r="B219" s="50">
        <v>2020</v>
      </c>
      <c r="C219" s="51">
        <v>4</v>
      </c>
      <c r="D219" s="51" t="s">
        <v>16</v>
      </c>
      <c r="E219" s="123" t="s">
        <v>2301</v>
      </c>
      <c r="F219" s="51" t="s">
        <v>267</v>
      </c>
      <c r="G219" s="51">
        <v>3911152602</v>
      </c>
      <c r="H219" s="51" t="s">
        <v>2268</v>
      </c>
      <c r="I219" s="51" t="s">
        <v>2308</v>
      </c>
      <c r="J219" s="78" t="s">
        <v>1738</v>
      </c>
      <c r="K219" s="78">
        <v>10</v>
      </c>
      <c r="L219" s="78" t="s">
        <v>2309</v>
      </c>
      <c r="M219" s="78">
        <v>13070000</v>
      </c>
      <c r="N219" s="56" t="s">
        <v>2297</v>
      </c>
      <c r="O219" s="56" t="s">
        <v>2302</v>
      </c>
      <c r="P219" s="56" t="s">
        <v>2303</v>
      </c>
      <c r="Q219" s="51" t="s">
        <v>25</v>
      </c>
      <c r="R219" s="98"/>
    </row>
    <row r="220" spans="2:18" ht="20.100000000000001" customHeight="1">
      <c r="B220" s="50">
        <v>2020</v>
      </c>
      <c r="C220" s="51">
        <v>4</v>
      </c>
      <c r="D220" s="51" t="s">
        <v>16</v>
      </c>
      <c r="E220" s="123" t="s">
        <v>2301</v>
      </c>
      <c r="F220" s="51" t="s">
        <v>267</v>
      </c>
      <c r="G220" s="51">
        <v>3017169801</v>
      </c>
      <c r="H220" s="51" t="s">
        <v>1069</v>
      </c>
      <c r="I220" s="51" t="s">
        <v>2310</v>
      </c>
      <c r="J220" s="78" t="s">
        <v>1738</v>
      </c>
      <c r="K220" s="78">
        <v>3944</v>
      </c>
      <c r="L220" s="78" t="s">
        <v>2311</v>
      </c>
      <c r="M220" s="78">
        <v>55793000</v>
      </c>
      <c r="N220" s="56" t="s">
        <v>2297</v>
      </c>
      <c r="O220" s="56" t="s">
        <v>2302</v>
      </c>
      <c r="P220" s="56" t="s">
        <v>2303</v>
      </c>
      <c r="Q220" s="51" t="s">
        <v>25</v>
      </c>
      <c r="R220" s="98"/>
    </row>
    <row r="221" spans="2:18" ht="20.100000000000001" customHeight="1">
      <c r="B221" s="50">
        <v>2020</v>
      </c>
      <c r="C221" s="51">
        <v>4</v>
      </c>
      <c r="D221" s="51" t="s">
        <v>16</v>
      </c>
      <c r="E221" s="123" t="s">
        <v>2301</v>
      </c>
      <c r="F221" s="51" t="s">
        <v>267</v>
      </c>
      <c r="G221" s="51">
        <v>4511170501</v>
      </c>
      <c r="H221" s="51" t="s">
        <v>2312</v>
      </c>
      <c r="I221" s="51" t="s">
        <v>2313</v>
      </c>
      <c r="J221" s="78" t="s">
        <v>1738</v>
      </c>
      <c r="K221" s="78">
        <v>2</v>
      </c>
      <c r="L221" s="78" t="s">
        <v>2309</v>
      </c>
      <c r="M221" s="78">
        <v>15081000</v>
      </c>
      <c r="N221" s="56" t="s">
        <v>2297</v>
      </c>
      <c r="O221" s="56" t="s">
        <v>2302</v>
      </c>
      <c r="P221" s="56" t="s">
        <v>2303</v>
      </c>
      <c r="Q221" s="51" t="s">
        <v>25</v>
      </c>
      <c r="R221" s="98"/>
    </row>
    <row r="222" spans="2:18" ht="20.100000000000001" customHeight="1">
      <c r="B222" s="50">
        <v>2020</v>
      </c>
      <c r="C222" s="51">
        <v>4</v>
      </c>
      <c r="D222" s="51" t="s">
        <v>16</v>
      </c>
      <c r="E222" s="123" t="s">
        <v>2301</v>
      </c>
      <c r="F222" s="51" t="s">
        <v>267</v>
      </c>
      <c r="G222" s="51">
        <v>3911160302</v>
      </c>
      <c r="H222" s="51" t="s">
        <v>2314</v>
      </c>
      <c r="I222" s="51" t="s">
        <v>2315</v>
      </c>
      <c r="J222" s="78" t="s">
        <v>1738</v>
      </c>
      <c r="K222" s="78">
        <v>2</v>
      </c>
      <c r="L222" s="78" t="s">
        <v>2309</v>
      </c>
      <c r="M222" s="78">
        <v>13150000</v>
      </c>
      <c r="N222" s="56" t="s">
        <v>2297</v>
      </c>
      <c r="O222" s="56" t="s">
        <v>2302</v>
      </c>
      <c r="P222" s="56" t="s">
        <v>2303</v>
      </c>
      <c r="Q222" s="51" t="s">
        <v>25</v>
      </c>
      <c r="R222" s="98"/>
    </row>
    <row r="223" spans="2:18" ht="20.100000000000001" customHeight="1">
      <c r="B223" s="50">
        <v>2020</v>
      </c>
      <c r="C223" s="51">
        <v>4</v>
      </c>
      <c r="D223" s="51" t="s">
        <v>16</v>
      </c>
      <c r="E223" s="123" t="s">
        <v>2301</v>
      </c>
      <c r="F223" s="51" t="s">
        <v>267</v>
      </c>
      <c r="G223" s="51">
        <v>3012170208</v>
      </c>
      <c r="H223" s="51" t="s">
        <v>2316</v>
      </c>
      <c r="I223" s="51" t="s">
        <v>2317</v>
      </c>
      <c r="J223" s="78" t="s">
        <v>1738</v>
      </c>
      <c r="K223" s="78">
        <v>344</v>
      </c>
      <c r="L223" s="160" t="s">
        <v>335</v>
      </c>
      <c r="M223" s="78">
        <v>11205000</v>
      </c>
      <c r="N223" s="56" t="s">
        <v>2297</v>
      </c>
      <c r="O223" s="56" t="s">
        <v>2302</v>
      </c>
      <c r="P223" s="56" t="s">
        <v>2303</v>
      </c>
      <c r="Q223" s="51" t="s">
        <v>25</v>
      </c>
      <c r="R223" s="98"/>
    </row>
    <row r="224" spans="2:18" ht="20.100000000000001" customHeight="1">
      <c r="B224" s="50">
        <v>2020</v>
      </c>
      <c r="C224" s="51">
        <v>4</v>
      </c>
      <c r="D224" s="51" t="s">
        <v>16</v>
      </c>
      <c r="E224" s="123" t="s">
        <v>2301</v>
      </c>
      <c r="F224" s="51" t="s">
        <v>267</v>
      </c>
      <c r="G224" s="51">
        <v>5512171801</v>
      </c>
      <c r="H224" s="51" t="s">
        <v>2318</v>
      </c>
      <c r="I224" s="51" t="s">
        <v>2319</v>
      </c>
      <c r="J224" s="78" t="s">
        <v>1738</v>
      </c>
      <c r="K224" s="78">
        <v>6</v>
      </c>
      <c r="L224" s="78" t="s">
        <v>1076</v>
      </c>
      <c r="M224" s="78">
        <v>18298000</v>
      </c>
      <c r="N224" s="56" t="s">
        <v>2297</v>
      </c>
      <c r="O224" s="56" t="s">
        <v>2302</v>
      </c>
      <c r="P224" s="56" t="s">
        <v>2303</v>
      </c>
      <c r="Q224" s="51" t="s">
        <v>25</v>
      </c>
      <c r="R224" s="98"/>
    </row>
    <row r="225" spans="2:18" ht="20.100000000000001" customHeight="1">
      <c r="B225" s="50">
        <v>2020</v>
      </c>
      <c r="C225" s="51">
        <v>4</v>
      </c>
      <c r="D225" s="51" t="s">
        <v>16</v>
      </c>
      <c r="E225" s="123" t="s">
        <v>2301</v>
      </c>
      <c r="F225" s="51" t="s">
        <v>267</v>
      </c>
      <c r="G225" s="51">
        <v>3015200105</v>
      </c>
      <c r="H225" s="51" t="s">
        <v>2320</v>
      </c>
      <c r="I225" s="51" t="s">
        <v>2321</v>
      </c>
      <c r="J225" s="78" t="s">
        <v>1738</v>
      </c>
      <c r="K225" s="78">
        <v>517</v>
      </c>
      <c r="L225" s="78" t="s">
        <v>332</v>
      </c>
      <c r="M225" s="78">
        <v>332272000</v>
      </c>
      <c r="N225" s="56" t="s">
        <v>2297</v>
      </c>
      <c r="O225" s="56" t="s">
        <v>2302</v>
      </c>
      <c r="P225" s="56" t="s">
        <v>2303</v>
      </c>
      <c r="Q225" s="51" t="s">
        <v>25</v>
      </c>
      <c r="R225" s="98"/>
    </row>
    <row r="226" spans="2:18" ht="20.100000000000001" customHeight="1">
      <c r="B226" s="50">
        <v>2020</v>
      </c>
      <c r="C226" s="51">
        <v>4</v>
      </c>
      <c r="D226" s="51" t="s">
        <v>16</v>
      </c>
      <c r="E226" s="123" t="s">
        <v>2301</v>
      </c>
      <c r="F226" s="51" t="s">
        <v>267</v>
      </c>
      <c r="G226" s="51">
        <v>3016190801</v>
      </c>
      <c r="H226" s="51" t="s">
        <v>2322</v>
      </c>
      <c r="I226" s="51" t="s">
        <v>2323</v>
      </c>
      <c r="J226" s="78" t="s">
        <v>1738</v>
      </c>
      <c r="K226" s="78">
        <v>2611</v>
      </c>
      <c r="L226" s="160" t="s">
        <v>335</v>
      </c>
      <c r="M226" s="78">
        <v>102904000</v>
      </c>
      <c r="N226" s="56" t="s">
        <v>2297</v>
      </c>
      <c r="O226" s="56" t="s">
        <v>2302</v>
      </c>
      <c r="P226" s="56" t="s">
        <v>2303</v>
      </c>
      <c r="Q226" s="51" t="s">
        <v>25</v>
      </c>
      <c r="R226" s="98"/>
    </row>
    <row r="227" spans="2:18" ht="20.100000000000001" customHeight="1">
      <c r="B227" s="50">
        <v>2020</v>
      </c>
      <c r="C227" s="51">
        <v>4</v>
      </c>
      <c r="D227" s="51" t="s">
        <v>16</v>
      </c>
      <c r="E227" s="123" t="s">
        <v>2301</v>
      </c>
      <c r="F227" s="51" t="s">
        <v>267</v>
      </c>
      <c r="G227" s="51">
        <v>4924151101</v>
      </c>
      <c r="H227" s="51" t="s">
        <v>2261</v>
      </c>
      <c r="I227" s="51" t="s">
        <v>2324</v>
      </c>
      <c r="J227" s="78" t="s">
        <v>1738</v>
      </c>
      <c r="K227" s="78">
        <v>1</v>
      </c>
      <c r="L227" s="78" t="s">
        <v>569</v>
      </c>
      <c r="M227" s="78">
        <v>16086000</v>
      </c>
      <c r="N227" s="56" t="s">
        <v>2297</v>
      </c>
      <c r="O227" s="56" t="s">
        <v>2302</v>
      </c>
      <c r="P227" s="56" t="s">
        <v>2303</v>
      </c>
      <c r="Q227" s="51" t="s">
        <v>25</v>
      </c>
      <c r="R227" s="98"/>
    </row>
    <row r="228" spans="2:18" ht="20.100000000000001" customHeight="1">
      <c r="B228" s="50">
        <v>2020</v>
      </c>
      <c r="C228" s="51">
        <v>4</v>
      </c>
      <c r="D228" s="51" t="s">
        <v>16</v>
      </c>
      <c r="E228" s="123" t="s">
        <v>2301</v>
      </c>
      <c r="F228" s="51" t="s">
        <v>267</v>
      </c>
      <c r="G228" s="51">
        <v>3013150301</v>
      </c>
      <c r="H228" s="51" t="s">
        <v>2325</v>
      </c>
      <c r="I228" s="51" t="s">
        <v>2326</v>
      </c>
      <c r="J228" s="78" t="s">
        <v>1738</v>
      </c>
      <c r="K228" s="78">
        <v>691</v>
      </c>
      <c r="L228" s="160" t="s">
        <v>335</v>
      </c>
      <c r="M228" s="78">
        <v>20841000</v>
      </c>
      <c r="N228" s="56" t="s">
        <v>2297</v>
      </c>
      <c r="O228" s="56" t="s">
        <v>2302</v>
      </c>
      <c r="P228" s="56" t="s">
        <v>2303</v>
      </c>
      <c r="Q228" s="51" t="s">
        <v>25</v>
      </c>
      <c r="R228" s="98"/>
    </row>
    <row r="229" spans="2:18" ht="20.100000000000001" customHeight="1">
      <c r="B229" s="50">
        <v>2020</v>
      </c>
      <c r="C229" s="51">
        <v>4</v>
      </c>
      <c r="D229" s="51" t="s">
        <v>16</v>
      </c>
      <c r="E229" s="123" t="s">
        <v>2330</v>
      </c>
      <c r="F229" s="51" t="s">
        <v>267</v>
      </c>
      <c r="G229" s="51">
        <v>3011150501</v>
      </c>
      <c r="H229" s="51" t="s">
        <v>502</v>
      </c>
      <c r="I229" s="51" t="s">
        <v>2331</v>
      </c>
      <c r="J229" s="78" t="s">
        <v>525</v>
      </c>
      <c r="K229" s="78">
        <v>2007</v>
      </c>
      <c r="L229" s="161" t="s">
        <v>504</v>
      </c>
      <c r="M229" s="78">
        <v>129444000</v>
      </c>
      <c r="N229" s="51" t="s">
        <v>2032</v>
      </c>
      <c r="O229" s="56" t="s">
        <v>2332</v>
      </c>
      <c r="P229" s="56" t="s">
        <v>2333</v>
      </c>
      <c r="Q229" s="51" t="s">
        <v>25</v>
      </c>
      <c r="R229" s="98"/>
    </row>
    <row r="230" spans="2:18" ht="20.100000000000001" customHeight="1">
      <c r="B230" s="50">
        <v>2020</v>
      </c>
      <c r="C230" s="51">
        <v>4</v>
      </c>
      <c r="D230" s="51" t="s">
        <v>16</v>
      </c>
      <c r="E230" s="123" t="s">
        <v>2330</v>
      </c>
      <c r="F230" s="51" t="s">
        <v>267</v>
      </c>
      <c r="G230" s="51">
        <v>3010161901</v>
      </c>
      <c r="H230" s="51" t="s">
        <v>2334</v>
      </c>
      <c r="I230" s="51" t="s">
        <v>2335</v>
      </c>
      <c r="J230" s="78" t="s">
        <v>525</v>
      </c>
      <c r="K230" s="162">
        <v>68.259</v>
      </c>
      <c r="L230" s="161" t="s">
        <v>1408</v>
      </c>
      <c r="M230" s="78">
        <v>50481000</v>
      </c>
      <c r="N230" s="56" t="s">
        <v>2032</v>
      </c>
      <c r="O230" s="56" t="s">
        <v>2332</v>
      </c>
      <c r="P230" s="56" t="s">
        <v>2333</v>
      </c>
      <c r="Q230" s="51" t="s">
        <v>25</v>
      </c>
      <c r="R230" s="98"/>
    </row>
    <row r="231" spans="2:18" ht="20.100000000000001" customHeight="1">
      <c r="B231" s="50">
        <v>2020</v>
      </c>
      <c r="C231" s="51">
        <v>4</v>
      </c>
      <c r="D231" s="83" t="s">
        <v>16</v>
      </c>
      <c r="E231" s="123" t="s">
        <v>2346</v>
      </c>
      <c r="F231" s="51" t="s">
        <v>267</v>
      </c>
      <c r="G231" s="51">
        <v>4924151101</v>
      </c>
      <c r="H231" s="51" t="s">
        <v>1127</v>
      </c>
      <c r="I231" s="51" t="s">
        <v>2347</v>
      </c>
      <c r="J231" s="78" t="s">
        <v>1738</v>
      </c>
      <c r="K231" s="78">
        <v>1</v>
      </c>
      <c r="L231" s="78" t="s">
        <v>688</v>
      </c>
      <c r="M231" s="78">
        <v>29000000</v>
      </c>
      <c r="N231" s="154" t="s">
        <v>2348</v>
      </c>
      <c r="O231" s="56" t="s">
        <v>2041</v>
      </c>
      <c r="P231" s="56" t="s">
        <v>2042</v>
      </c>
      <c r="Q231" s="51" t="s">
        <v>25</v>
      </c>
      <c r="R231" s="98"/>
    </row>
    <row r="232" spans="2:18" ht="20.100000000000001" customHeight="1">
      <c r="B232" s="50">
        <v>2020</v>
      </c>
      <c r="C232" s="51">
        <v>4</v>
      </c>
      <c r="D232" s="51" t="s">
        <v>16</v>
      </c>
      <c r="E232" s="123" t="s">
        <v>2355</v>
      </c>
      <c r="F232" s="51" t="s">
        <v>267</v>
      </c>
      <c r="G232" s="51">
        <v>3010161901</v>
      </c>
      <c r="H232" s="51" t="s">
        <v>2215</v>
      </c>
      <c r="I232" s="51" t="s">
        <v>2356</v>
      </c>
      <c r="J232" s="163" t="s">
        <v>525</v>
      </c>
      <c r="K232" s="164">
        <v>23.27</v>
      </c>
      <c r="L232" s="163" t="s">
        <v>2357</v>
      </c>
      <c r="M232" s="163">
        <v>17311328</v>
      </c>
      <c r="N232" s="56" t="s">
        <v>2060</v>
      </c>
      <c r="O232" s="56" t="s">
        <v>2358</v>
      </c>
      <c r="P232" s="56" t="s">
        <v>2359</v>
      </c>
      <c r="Q232" s="51" t="s">
        <v>25</v>
      </c>
      <c r="R232" s="98"/>
    </row>
    <row r="233" spans="2:18" ht="20.100000000000001" customHeight="1">
      <c r="B233" s="50">
        <v>2020</v>
      </c>
      <c r="C233" s="51">
        <v>4</v>
      </c>
      <c r="D233" s="51" t="s">
        <v>16</v>
      </c>
      <c r="E233" s="123" t="s">
        <v>2355</v>
      </c>
      <c r="F233" s="51" t="s">
        <v>267</v>
      </c>
      <c r="G233" s="51">
        <v>3013150202</v>
      </c>
      <c r="H233" s="51" t="s">
        <v>2146</v>
      </c>
      <c r="I233" s="51" t="s">
        <v>2360</v>
      </c>
      <c r="J233" s="163" t="s">
        <v>525</v>
      </c>
      <c r="K233" s="163">
        <v>390</v>
      </c>
      <c r="L233" s="163" t="s">
        <v>688</v>
      </c>
      <c r="M233" s="163">
        <v>12090000</v>
      </c>
      <c r="N233" s="56" t="s">
        <v>2060</v>
      </c>
      <c r="O233" s="56" t="s">
        <v>2358</v>
      </c>
      <c r="P233" s="56" t="s">
        <v>2359</v>
      </c>
      <c r="Q233" s="51" t="s">
        <v>25</v>
      </c>
      <c r="R233" s="98"/>
    </row>
    <row r="234" spans="2:18" ht="20.100000000000001" customHeight="1">
      <c r="B234" s="50">
        <v>2020</v>
      </c>
      <c r="C234" s="51">
        <v>4</v>
      </c>
      <c r="D234" s="51" t="s">
        <v>16</v>
      </c>
      <c r="E234" s="123" t="s">
        <v>2059</v>
      </c>
      <c r="F234" s="51" t="s">
        <v>267</v>
      </c>
      <c r="G234" s="51">
        <v>3010161901</v>
      </c>
      <c r="H234" s="51" t="s">
        <v>2215</v>
      </c>
      <c r="I234" s="51" t="s">
        <v>2356</v>
      </c>
      <c r="J234" s="163" t="s">
        <v>525</v>
      </c>
      <c r="K234" s="163">
        <v>59</v>
      </c>
      <c r="L234" s="163" t="s">
        <v>2357</v>
      </c>
      <c r="M234" s="163">
        <v>44200000</v>
      </c>
      <c r="N234" s="56" t="s">
        <v>2060</v>
      </c>
      <c r="O234" s="56" t="s">
        <v>2061</v>
      </c>
      <c r="P234" s="56" t="s">
        <v>2062</v>
      </c>
      <c r="Q234" s="51" t="s">
        <v>25</v>
      </c>
      <c r="R234" s="98"/>
    </row>
    <row r="235" spans="2:18" ht="20.100000000000001" customHeight="1">
      <c r="B235" s="50">
        <v>2020</v>
      </c>
      <c r="C235" s="51">
        <v>4</v>
      </c>
      <c r="D235" s="51" t="s">
        <v>16</v>
      </c>
      <c r="E235" s="123" t="s">
        <v>2059</v>
      </c>
      <c r="F235" s="51" t="s">
        <v>267</v>
      </c>
      <c r="G235" s="51">
        <v>3010150501</v>
      </c>
      <c r="H235" s="51" t="s">
        <v>350</v>
      </c>
      <c r="I235" s="51" t="s">
        <v>2361</v>
      </c>
      <c r="J235" s="163" t="s">
        <v>525</v>
      </c>
      <c r="K235" s="163">
        <v>400</v>
      </c>
      <c r="L235" s="163" t="s">
        <v>380</v>
      </c>
      <c r="M235" s="163">
        <v>24000000</v>
      </c>
      <c r="N235" s="56" t="s">
        <v>2060</v>
      </c>
      <c r="O235" s="56" t="s">
        <v>2061</v>
      </c>
      <c r="P235" s="56" t="s">
        <v>2062</v>
      </c>
      <c r="Q235" s="51" t="s">
        <v>25</v>
      </c>
      <c r="R235" s="98"/>
    </row>
    <row r="236" spans="2:18" ht="20.100000000000001" customHeight="1">
      <c r="B236" s="50">
        <v>2020</v>
      </c>
      <c r="C236" s="51">
        <v>4</v>
      </c>
      <c r="D236" s="51" t="s">
        <v>16</v>
      </c>
      <c r="E236" s="123" t="s">
        <v>2362</v>
      </c>
      <c r="F236" s="51" t="s">
        <v>267</v>
      </c>
      <c r="G236" s="51">
        <v>4014168801</v>
      </c>
      <c r="H236" s="51" t="s">
        <v>2153</v>
      </c>
      <c r="I236" s="51" t="s">
        <v>2363</v>
      </c>
      <c r="J236" s="78" t="s">
        <v>2364</v>
      </c>
      <c r="K236" s="80">
        <v>3</v>
      </c>
      <c r="L236" s="78" t="s">
        <v>91</v>
      </c>
      <c r="M236" s="80">
        <f>14200000*3</f>
        <v>42600000</v>
      </c>
      <c r="N236" s="56" t="s">
        <v>2065</v>
      </c>
      <c r="O236" s="56" t="s">
        <v>2066</v>
      </c>
      <c r="P236" s="56" t="s">
        <v>2067</v>
      </c>
      <c r="Q236" s="51" t="s">
        <v>25</v>
      </c>
      <c r="R236" s="98"/>
    </row>
    <row r="237" spans="2:18" ht="20.100000000000001" customHeight="1">
      <c r="B237" s="50">
        <v>2020</v>
      </c>
      <c r="C237" s="51">
        <v>4</v>
      </c>
      <c r="D237" s="51" t="s">
        <v>16</v>
      </c>
      <c r="E237" s="123" t="s">
        <v>2500</v>
      </c>
      <c r="F237" s="51" t="s">
        <v>267</v>
      </c>
      <c r="G237" s="77">
        <v>23734429</v>
      </c>
      <c r="H237" s="51" t="s">
        <v>502</v>
      </c>
      <c r="I237" s="51" t="s">
        <v>2501</v>
      </c>
      <c r="J237" s="97" t="s">
        <v>1407</v>
      </c>
      <c r="K237" s="131">
        <v>836</v>
      </c>
      <c r="L237" s="97" t="s">
        <v>2502</v>
      </c>
      <c r="M237" s="131">
        <v>70499880</v>
      </c>
      <c r="N237" s="56" t="s">
        <v>2503</v>
      </c>
      <c r="O237" s="56" t="s">
        <v>2504</v>
      </c>
      <c r="P237" s="56" t="s">
        <v>2449</v>
      </c>
      <c r="Q237" s="51" t="s">
        <v>25</v>
      </c>
      <c r="R237" s="98"/>
    </row>
    <row r="238" spans="2:18" ht="20.100000000000001" customHeight="1">
      <c r="B238" s="50">
        <v>2020</v>
      </c>
      <c r="C238" s="51">
        <v>4</v>
      </c>
      <c r="D238" s="51" t="s">
        <v>16</v>
      </c>
      <c r="E238" s="123" t="s">
        <v>2500</v>
      </c>
      <c r="F238" s="51" t="s">
        <v>267</v>
      </c>
      <c r="G238" s="77">
        <v>10063865</v>
      </c>
      <c r="H238" s="51" t="s">
        <v>2334</v>
      </c>
      <c r="I238" s="51" t="s">
        <v>2505</v>
      </c>
      <c r="J238" s="97" t="s">
        <v>1407</v>
      </c>
      <c r="K238" s="131">
        <v>16.271000000000001</v>
      </c>
      <c r="L238" s="97" t="s">
        <v>507</v>
      </c>
      <c r="M238" s="131">
        <v>11728950</v>
      </c>
      <c r="N238" s="56" t="s">
        <v>2503</v>
      </c>
      <c r="O238" s="56" t="s">
        <v>2504</v>
      </c>
      <c r="P238" s="56" t="s">
        <v>2449</v>
      </c>
      <c r="Q238" s="51" t="s">
        <v>25</v>
      </c>
      <c r="R238" s="98"/>
    </row>
    <row r="239" spans="2:18" ht="20.100000000000001" customHeight="1">
      <c r="B239" s="50">
        <v>2020</v>
      </c>
      <c r="C239" s="51">
        <v>4</v>
      </c>
      <c r="D239" s="51" t="s">
        <v>16</v>
      </c>
      <c r="E239" s="123" t="s">
        <v>2500</v>
      </c>
      <c r="F239" s="51" t="s">
        <v>267</v>
      </c>
      <c r="G239" s="77">
        <v>10063866</v>
      </c>
      <c r="H239" s="51" t="s">
        <v>2334</v>
      </c>
      <c r="I239" s="51" t="s">
        <v>2506</v>
      </c>
      <c r="J239" s="97" t="s">
        <v>1407</v>
      </c>
      <c r="K239" s="131">
        <v>37.313000000000002</v>
      </c>
      <c r="L239" s="97" t="s">
        <v>507</v>
      </c>
      <c r="M239" s="131">
        <v>26507528</v>
      </c>
      <c r="N239" s="56" t="s">
        <v>2503</v>
      </c>
      <c r="O239" s="56" t="s">
        <v>2504</v>
      </c>
      <c r="P239" s="56" t="s">
        <v>2449</v>
      </c>
      <c r="Q239" s="51" t="s">
        <v>25</v>
      </c>
      <c r="R239" s="98"/>
    </row>
    <row r="240" spans="2:18" ht="20.100000000000001" customHeight="1">
      <c r="B240" s="50">
        <v>2020</v>
      </c>
      <c r="C240" s="51">
        <v>4</v>
      </c>
      <c r="D240" s="51" t="s">
        <v>16</v>
      </c>
      <c r="E240" s="123" t="s">
        <v>2500</v>
      </c>
      <c r="F240" s="51" t="s">
        <v>267</v>
      </c>
      <c r="G240" s="77">
        <v>10063869</v>
      </c>
      <c r="H240" s="51" t="s">
        <v>2334</v>
      </c>
      <c r="I240" s="51" t="s">
        <v>2507</v>
      </c>
      <c r="J240" s="97" t="s">
        <v>1407</v>
      </c>
      <c r="K240" s="131">
        <v>40.798000000000002</v>
      </c>
      <c r="L240" s="97" t="s">
        <v>507</v>
      </c>
      <c r="M240" s="131">
        <v>28769525</v>
      </c>
      <c r="N240" s="56" t="s">
        <v>2503</v>
      </c>
      <c r="O240" s="56" t="s">
        <v>2504</v>
      </c>
      <c r="P240" s="56" t="s">
        <v>2449</v>
      </c>
      <c r="Q240" s="51" t="s">
        <v>25</v>
      </c>
      <c r="R240" s="98"/>
    </row>
    <row r="241" spans="2:18" ht="20.100000000000001" customHeight="1">
      <c r="B241" s="50">
        <v>2020</v>
      </c>
      <c r="C241" s="51">
        <v>4</v>
      </c>
      <c r="D241" s="51" t="s">
        <v>16</v>
      </c>
      <c r="E241" s="123" t="s">
        <v>2500</v>
      </c>
      <c r="F241" s="51" t="s">
        <v>267</v>
      </c>
      <c r="G241" s="77">
        <v>20895263</v>
      </c>
      <c r="H241" s="51" t="s">
        <v>2508</v>
      </c>
      <c r="I241" s="51" t="s">
        <v>2509</v>
      </c>
      <c r="J241" s="97" t="s">
        <v>424</v>
      </c>
      <c r="K241" s="131">
        <v>8</v>
      </c>
      <c r="L241" s="97" t="s">
        <v>158</v>
      </c>
      <c r="M241" s="131">
        <v>16720000</v>
      </c>
      <c r="N241" s="56" t="s">
        <v>2503</v>
      </c>
      <c r="O241" s="56" t="s">
        <v>2504</v>
      </c>
      <c r="P241" s="56" t="s">
        <v>2449</v>
      </c>
      <c r="Q241" s="51" t="s">
        <v>25</v>
      </c>
      <c r="R241" s="98"/>
    </row>
    <row r="242" spans="2:18" ht="20.100000000000001" customHeight="1">
      <c r="B242" s="50">
        <v>2020</v>
      </c>
      <c r="C242" s="51">
        <v>5</v>
      </c>
      <c r="D242" s="51" t="s">
        <v>14</v>
      </c>
      <c r="E242" s="123" t="s">
        <v>204</v>
      </c>
      <c r="F242" s="51" t="s">
        <v>81</v>
      </c>
      <c r="G242" s="51">
        <v>4111560902</v>
      </c>
      <c r="H242" s="51" t="s">
        <v>205</v>
      </c>
      <c r="I242" s="51" t="s">
        <v>34</v>
      </c>
      <c r="J242" s="78" t="s">
        <v>206</v>
      </c>
      <c r="K242" s="78">
        <v>6</v>
      </c>
      <c r="L242" s="78" t="s">
        <v>207</v>
      </c>
      <c r="M242" s="78">
        <v>100000000</v>
      </c>
      <c r="N242" s="56" t="s">
        <v>47</v>
      </c>
      <c r="O242" s="56" t="s">
        <v>208</v>
      </c>
      <c r="P242" s="56" t="s">
        <v>209</v>
      </c>
      <c r="Q242" s="51" t="s">
        <v>25</v>
      </c>
      <c r="R242" s="98" t="s">
        <v>210</v>
      </c>
    </row>
    <row r="243" spans="2:18" ht="20.100000000000001" customHeight="1">
      <c r="B243" s="118">
        <v>2020</v>
      </c>
      <c r="C243" s="83">
        <v>5</v>
      </c>
      <c r="D243" s="51" t="s">
        <v>167</v>
      </c>
      <c r="E243" s="119" t="s">
        <v>401</v>
      </c>
      <c r="F243" s="51" t="s">
        <v>267</v>
      </c>
      <c r="G243" s="83">
        <v>3011150501</v>
      </c>
      <c r="H243" s="83" t="s">
        <v>350</v>
      </c>
      <c r="I243" s="83" t="s">
        <v>402</v>
      </c>
      <c r="J243" s="85" t="s">
        <v>17</v>
      </c>
      <c r="K243" s="85">
        <v>3526</v>
      </c>
      <c r="L243" s="85" t="s">
        <v>380</v>
      </c>
      <c r="M243" s="85">
        <v>220293380</v>
      </c>
      <c r="N243" s="88" t="s">
        <v>321</v>
      </c>
      <c r="O243" s="88" t="s">
        <v>397</v>
      </c>
      <c r="P243" s="88" t="s">
        <v>398</v>
      </c>
      <c r="Q243" s="83" t="s">
        <v>25</v>
      </c>
      <c r="R243" s="185"/>
    </row>
    <row r="244" spans="2:18" ht="20.100000000000001" customHeight="1">
      <c r="B244" s="118">
        <v>2020</v>
      </c>
      <c r="C244" s="83">
        <v>5</v>
      </c>
      <c r="D244" s="51" t="s">
        <v>167</v>
      </c>
      <c r="E244" s="119" t="s">
        <v>401</v>
      </c>
      <c r="F244" s="51" t="s">
        <v>267</v>
      </c>
      <c r="G244" s="83">
        <v>3013150301</v>
      </c>
      <c r="H244" s="83" t="s">
        <v>403</v>
      </c>
      <c r="I244" s="83" t="s">
        <v>404</v>
      </c>
      <c r="J244" s="85" t="s">
        <v>17</v>
      </c>
      <c r="K244" s="85">
        <v>11124</v>
      </c>
      <c r="L244" s="85" t="s">
        <v>365</v>
      </c>
      <c r="M244" s="85">
        <v>131267425</v>
      </c>
      <c r="N244" s="88" t="s">
        <v>321</v>
      </c>
      <c r="O244" s="88" t="s">
        <v>397</v>
      </c>
      <c r="P244" s="88" t="s">
        <v>398</v>
      </c>
      <c r="Q244" s="83" t="s">
        <v>25</v>
      </c>
      <c r="R244" s="185"/>
    </row>
    <row r="245" spans="2:18" ht="20.100000000000001" customHeight="1">
      <c r="B245" s="50">
        <v>2020</v>
      </c>
      <c r="C245" s="51">
        <v>5</v>
      </c>
      <c r="D245" s="51" t="s">
        <v>167</v>
      </c>
      <c r="E245" s="123" t="s">
        <v>438</v>
      </c>
      <c r="F245" s="51" t="s">
        <v>267</v>
      </c>
      <c r="G245" s="51">
        <v>4014160701</v>
      </c>
      <c r="H245" s="51" t="s">
        <v>439</v>
      </c>
      <c r="I245" s="51" t="s">
        <v>440</v>
      </c>
      <c r="J245" s="78" t="s">
        <v>424</v>
      </c>
      <c r="K245" s="20">
        <v>1</v>
      </c>
      <c r="L245" s="45" t="s">
        <v>158</v>
      </c>
      <c r="M245" s="20">
        <v>69081100</v>
      </c>
      <c r="N245" s="56" t="s">
        <v>425</v>
      </c>
      <c r="O245" s="56" t="s">
        <v>426</v>
      </c>
      <c r="P245" s="56" t="s">
        <v>427</v>
      </c>
      <c r="Q245" s="51" t="s">
        <v>25</v>
      </c>
      <c r="R245" s="58"/>
    </row>
    <row r="246" spans="2:18" ht="20.100000000000001" customHeight="1">
      <c r="B246" s="50">
        <v>2020</v>
      </c>
      <c r="C246" s="51">
        <v>5</v>
      </c>
      <c r="D246" s="51" t="s">
        <v>167</v>
      </c>
      <c r="E246" s="123" t="s">
        <v>441</v>
      </c>
      <c r="F246" s="51" t="s">
        <v>267</v>
      </c>
      <c r="G246" s="51">
        <v>4014160701</v>
      </c>
      <c r="H246" s="51" t="s">
        <v>439</v>
      </c>
      <c r="I246" s="51" t="s">
        <v>440</v>
      </c>
      <c r="J246" s="78" t="s">
        <v>424</v>
      </c>
      <c r="K246" s="20">
        <v>6</v>
      </c>
      <c r="L246" s="45" t="s">
        <v>158</v>
      </c>
      <c r="M246" s="20">
        <v>414486600</v>
      </c>
      <c r="N246" s="56" t="s">
        <v>425</v>
      </c>
      <c r="O246" s="56" t="s">
        <v>426</v>
      </c>
      <c r="P246" s="56" t="s">
        <v>427</v>
      </c>
      <c r="Q246" s="51" t="s">
        <v>25</v>
      </c>
      <c r="R246" s="58"/>
    </row>
    <row r="247" spans="2:18" ht="20.100000000000001" customHeight="1">
      <c r="B247" s="50">
        <v>2020</v>
      </c>
      <c r="C247" s="51">
        <v>5</v>
      </c>
      <c r="D247" s="51" t="s">
        <v>167</v>
      </c>
      <c r="E247" s="123" t="s">
        <v>442</v>
      </c>
      <c r="F247" s="51" t="s">
        <v>267</v>
      </c>
      <c r="G247" s="51">
        <v>4014162001</v>
      </c>
      <c r="H247" s="51" t="s">
        <v>443</v>
      </c>
      <c r="I247" s="51" t="s">
        <v>444</v>
      </c>
      <c r="J247" s="78" t="s">
        <v>424</v>
      </c>
      <c r="K247" s="20">
        <v>1</v>
      </c>
      <c r="L247" s="45" t="s">
        <v>158</v>
      </c>
      <c r="M247" s="20">
        <v>11500500</v>
      </c>
      <c r="N247" s="56" t="s">
        <v>425</v>
      </c>
      <c r="O247" s="56" t="s">
        <v>426</v>
      </c>
      <c r="P247" s="56" t="s">
        <v>427</v>
      </c>
      <c r="Q247" s="51" t="s">
        <v>25</v>
      </c>
      <c r="R247" s="58"/>
    </row>
    <row r="248" spans="2:18" ht="20.100000000000001" customHeight="1">
      <c r="B248" s="50">
        <v>2020</v>
      </c>
      <c r="C248" s="51">
        <v>5</v>
      </c>
      <c r="D248" s="51" t="s">
        <v>167</v>
      </c>
      <c r="E248" s="123" t="s">
        <v>445</v>
      </c>
      <c r="F248" s="51" t="s">
        <v>267</v>
      </c>
      <c r="G248" s="51">
        <v>4014162001</v>
      </c>
      <c r="H248" s="51" t="s">
        <v>443</v>
      </c>
      <c r="I248" s="51" t="s">
        <v>444</v>
      </c>
      <c r="J248" s="78" t="s">
        <v>424</v>
      </c>
      <c r="K248" s="20">
        <v>6</v>
      </c>
      <c r="L248" s="45" t="s">
        <v>158</v>
      </c>
      <c r="M248" s="20">
        <v>69003000</v>
      </c>
      <c r="N248" s="56" t="s">
        <v>425</v>
      </c>
      <c r="O248" s="56" t="s">
        <v>426</v>
      </c>
      <c r="P248" s="56" t="s">
        <v>427</v>
      </c>
      <c r="Q248" s="51" t="s">
        <v>25</v>
      </c>
      <c r="R248" s="58"/>
    </row>
    <row r="249" spans="2:18" ht="20.100000000000001" customHeight="1">
      <c r="B249" s="50">
        <v>2020</v>
      </c>
      <c r="C249" s="51">
        <v>5</v>
      </c>
      <c r="D249" s="51" t="s">
        <v>167</v>
      </c>
      <c r="E249" s="123" t="s">
        <v>446</v>
      </c>
      <c r="F249" s="51" t="s">
        <v>267</v>
      </c>
      <c r="G249" s="51">
        <v>4014231201</v>
      </c>
      <c r="H249" s="51" t="s">
        <v>447</v>
      </c>
      <c r="I249" s="51" t="s">
        <v>448</v>
      </c>
      <c r="J249" s="78" t="s">
        <v>424</v>
      </c>
      <c r="K249" s="20">
        <v>2</v>
      </c>
      <c r="L249" s="45" t="s">
        <v>158</v>
      </c>
      <c r="M249" s="20">
        <v>5200800</v>
      </c>
      <c r="N249" s="56" t="s">
        <v>425</v>
      </c>
      <c r="O249" s="56" t="s">
        <v>426</v>
      </c>
      <c r="P249" s="56" t="s">
        <v>427</v>
      </c>
      <c r="Q249" s="51" t="s">
        <v>25</v>
      </c>
      <c r="R249" s="58"/>
    </row>
    <row r="250" spans="2:18" ht="20.100000000000001" customHeight="1">
      <c r="B250" s="50">
        <v>2020</v>
      </c>
      <c r="C250" s="51">
        <v>5</v>
      </c>
      <c r="D250" s="51" t="s">
        <v>167</v>
      </c>
      <c r="E250" s="123" t="s">
        <v>449</v>
      </c>
      <c r="F250" s="51" t="s">
        <v>267</v>
      </c>
      <c r="G250" s="51">
        <v>4014231201</v>
      </c>
      <c r="H250" s="51" t="s">
        <v>447</v>
      </c>
      <c r="I250" s="51" t="s">
        <v>448</v>
      </c>
      <c r="J250" s="78" t="s">
        <v>424</v>
      </c>
      <c r="K250" s="20">
        <v>12</v>
      </c>
      <c r="L250" s="45" t="s">
        <v>158</v>
      </c>
      <c r="M250" s="20">
        <v>31204800</v>
      </c>
      <c r="N250" s="56" t="s">
        <v>425</v>
      </c>
      <c r="O250" s="56" t="s">
        <v>426</v>
      </c>
      <c r="P250" s="56" t="s">
        <v>427</v>
      </c>
      <c r="Q250" s="51" t="s">
        <v>25</v>
      </c>
      <c r="R250" s="58"/>
    </row>
    <row r="251" spans="2:18" ht="20.100000000000001" customHeight="1">
      <c r="B251" s="50">
        <v>2020</v>
      </c>
      <c r="C251" s="51">
        <v>5</v>
      </c>
      <c r="D251" s="51" t="s">
        <v>167</v>
      </c>
      <c r="E251" s="123" t="s">
        <v>450</v>
      </c>
      <c r="F251" s="51" t="s">
        <v>267</v>
      </c>
      <c r="G251" s="51">
        <v>3912110301</v>
      </c>
      <c r="H251" s="51" t="s">
        <v>451</v>
      </c>
      <c r="I251" s="51" t="s">
        <v>452</v>
      </c>
      <c r="J251" s="78" t="s">
        <v>424</v>
      </c>
      <c r="K251" s="20">
        <v>1</v>
      </c>
      <c r="L251" s="45" t="s">
        <v>207</v>
      </c>
      <c r="M251" s="20">
        <v>62535000</v>
      </c>
      <c r="N251" s="56" t="s">
        <v>425</v>
      </c>
      <c r="O251" s="56" t="s">
        <v>434</v>
      </c>
      <c r="P251" s="56" t="s">
        <v>435</v>
      </c>
      <c r="Q251" s="51" t="s">
        <v>25</v>
      </c>
      <c r="R251" s="58"/>
    </row>
    <row r="252" spans="2:18" ht="20.100000000000001" customHeight="1">
      <c r="B252" s="50">
        <v>2020</v>
      </c>
      <c r="C252" s="51">
        <v>5</v>
      </c>
      <c r="D252" s="51" t="s">
        <v>16</v>
      </c>
      <c r="E252" s="123" t="s">
        <v>581</v>
      </c>
      <c r="F252" s="51" t="s">
        <v>267</v>
      </c>
      <c r="G252" s="51">
        <v>3011150501</v>
      </c>
      <c r="H252" s="57" t="s">
        <v>502</v>
      </c>
      <c r="I252" s="57" t="s">
        <v>582</v>
      </c>
      <c r="J252" s="78" t="s">
        <v>583</v>
      </c>
      <c r="K252" s="20">
        <v>943</v>
      </c>
      <c r="L252" s="78" t="s">
        <v>584</v>
      </c>
      <c r="M252" s="20">
        <v>80324362.800000012</v>
      </c>
      <c r="N252" s="66" t="s">
        <v>555</v>
      </c>
      <c r="O252" s="56" t="s">
        <v>585</v>
      </c>
      <c r="P252" s="56" t="s">
        <v>586</v>
      </c>
      <c r="Q252" s="51" t="s">
        <v>25</v>
      </c>
      <c r="R252" s="58"/>
    </row>
    <row r="253" spans="2:18" ht="20.100000000000001" customHeight="1">
      <c r="B253" s="50">
        <v>2020</v>
      </c>
      <c r="C253" s="51">
        <v>5</v>
      </c>
      <c r="D253" s="51" t="s">
        <v>16</v>
      </c>
      <c r="E253" s="123" t="s">
        <v>587</v>
      </c>
      <c r="F253" s="51" t="s">
        <v>267</v>
      </c>
      <c r="G253" s="51">
        <v>3011150501</v>
      </c>
      <c r="H253" s="57" t="s">
        <v>502</v>
      </c>
      <c r="I253" s="57" t="s">
        <v>588</v>
      </c>
      <c r="J253" s="80"/>
      <c r="K253" s="20">
        <v>1113</v>
      </c>
      <c r="L253" s="78" t="s">
        <v>584</v>
      </c>
      <c r="M253" s="20">
        <v>83385848.700000003</v>
      </c>
      <c r="N253" s="66" t="s">
        <v>555</v>
      </c>
      <c r="O253" s="56" t="s">
        <v>585</v>
      </c>
      <c r="P253" s="56" t="s">
        <v>586</v>
      </c>
      <c r="Q253" s="51" t="s">
        <v>25</v>
      </c>
      <c r="R253" s="58"/>
    </row>
    <row r="254" spans="2:18" ht="20.100000000000001" customHeight="1">
      <c r="B254" s="50">
        <v>2020</v>
      </c>
      <c r="C254" s="51">
        <v>5</v>
      </c>
      <c r="D254" s="51" t="s">
        <v>16</v>
      </c>
      <c r="E254" s="123" t="s">
        <v>587</v>
      </c>
      <c r="F254" s="51" t="s">
        <v>267</v>
      </c>
      <c r="G254" s="51">
        <v>3011150501</v>
      </c>
      <c r="H254" s="57" t="s">
        <v>502</v>
      </c>
      <c r="I254" s="57" t="s">
        <v>589</v>
      </c>
      <c r="J254" s="80"/>
      <c r="K254" s="20">
        <v>743</v>
      </c>
      <c r="L254" s="78" t="s">
        <v>584</v>
      </c>
      <c r="M254" s="20">
        <v>48212527.000000007</v>
      </c>
      <c r="N254" s="66" t="s">
        <v>555</v>
      </c>
      <c r="O254" s="56" t="s">
        <v>585</v>
      </c>
      <c r="P254" s="56" t="s">
        <v>586</v>
      </c>
      <c r="Q254" s="51" t="s">
        <v>25</v>
      </c>
      <c r="R254" s="58"/>
    </row>
    <row r="255" spans="2:18" ht="20.100000000000001" customHeight="1">
      <c r="B255" s="50">
        <v>2020</v>
      </c>
      <c r="C255" s="51">
        <v>5</v>
      </c>
      <c r="D255" s="51" t="s">
        <v>16</v>
      </c>
      <c r="E255" s="123" t="s">
        <v>587</v>
      </c>
      <c r="F255" s="51" t="s">
        <v>267</v>
      </c>
      <c r="G255" s="51">
        <v>3011150501</v>
      </c>
      <c r="H255" s="57" t="s">
        <v>502</v>
      </c>
      <c r="I255" s="57" t="s">
        <v>524</v>
      </c>
      <c r="J255" s="80"/>
      <c r="K255" s="20">
        <v>2346</v>
      </c>
      <c r="L255" s="78" t="s">
        <v>584</v>
      </c>
      <c r="M255" s="20">
        <v>142260736.20000002</v>
      </c>
      <c r="N255" s="66" t="s">
        <v>555</v>
      </c>
      <c r="O255" s="56" t="s">
        <v>585</v>
      </c>
      <c r="P255" s="56" t="s">
        <v>586</v>
      </c>
      <c r="Q255" s="51" t="s">
        <v>25</v>
      </c>
      <c r="R255" s="58"/>
    </row>
    <row r="256" spans="2:18" ht="20.100000000000001" customHeight="1">
      <c r="B256" s="50">
        <v>2020</v>
      </c>
      <c r="C256" s="51">
        <v>5</v>
      </c>
      <c r="D256" s="51" t="s">
        <v>16</v>
      </c>
      <c r="E256" s="123" t="s">
        <v>587</v>
      </c>
      <c r="F256" s="51" t="s">
        <v>267</v>
      </c>
      <c r="G256" s="51">
        <v>3011150501</v>
      </c>
      <c r="H256" s="57" t="s">
        <v>502</v>
      </c>
      <c r="I256" s="57" t="s">
        <v>590</v>
      </c>
      <c r="J256" s="80"/>
      <c r="K256" s="20">
        <v>1225</v>
      </c>
      <c r="L256" s="78" t="s">
        <v>584</v>
      </c>
      <c r="M256" s="20">
        <v>70522760</v>
      </c>
      <c r="N256" s="66" t="s">
        <v>555</v>
      </c>
      <c r="O256" s="56" t="s">
        <v>585</v>
      </c>
      <c r="P256" s="56" t="s">
        <v>586</v>
      </c>
      <c r="Q256" s="51" t="s">
        <v>25</v>
      </c>
      <c r="R256" s="58"/>
    </row>
    <row r="257" spans="2:18" ht="20.100000000000001" customHeight="1">
      <c r="B257" s="50">
        <v>2020</v>
      </c>
      <c r="C257" s="51">
        <v>5</v>
      </c>
      <c r="D257" s="51" t="s">
        <v>14</v>
      </c>
      <c r="E257" s="123" t="s">
        <v>587</v>
      </c>
      <c r="F257" s="51" t="s">
        <v>81</v>
      </c>
      <c r="G257" s="51">
        <v>3011150501</v>
      </c>
      <c r="H257" s="57" t="s">
        <v>502</v>
      </c>
      <c r="I257" s="57" t="s">
        <v>591</v>
      </c>
      <c r="J257" s="80"/>
      <c r="K257" s="20">
        <v>535</v>
      </c>
      <c r="L257" s="78" t="s">
        <v>584</v>
      </c>
      <c r="M257" s="20">
        <v>27942568.500000004</v>
      </c>
      <c r="N257" s="66" t="s">
        <v>555</v>
      </c>
      <c r="O257" s="56" t="s">
        <v>585</v>
      </c>
      <c r="P257" s="56" t="s">
        <v>586</v>
      </c>
      <c r="Q257" s="51" t="s">
        <v>25</v>
      </c>
      <c r="R257" s="58"/>
    </row>
    <row r="258" spans="2:18" ht="20.100000000000001" customHeight="1">
      <c r="B258" s="50">
        <v>2020</v>
      </c>
      <c r="C258" s="51">
        <v>5</v>
      </c>
      <c r="D258" s="51" t="s">
        <v>16</v>
      </c>
      <c r="E258" s="123" t="s">
        <v>587</v>
      </c>
      <c r="F258" s="51" t="s">
        <v>267</v>
      </c>
      <c r="G258" s="51">
        <v>3010161901</v>
      </c>
      <c r="H258" s="57" t="s">
        <v>505</v>
      </c>
      <c r="I258" s="57" t="s">
        <v>592</v>
      </c>
      <c r="J258" s="80"/>
      <c r="K258" s="102">
        <v>34.875</v>
      </c>
      <c r="L258" s="78" t="s">
        <v>507</v>
      </c>
      <c r="M258" s="20">
        <v>26602628.800000001</v>
      </c>
      <c r="N258" s="66" t="s">
        <v>555</v>
      </c>
      <c r="O258" s="56" t="s">
        <v>585</v>
      </c>
      <c r="P258" s="56" t="s">
        <v>586</v>
      </c>
      <c r="Q258" s="51" t="s">
        <v>25</v>
      </c>
      <c r="R258" s="58"/>
    </row>
    <row r="259" spans="2:18" ht="20.100000000000001" customHeight="1">
      <c r="B259" s="50">
        <v>2020</v>
      </c>
      <c r="C259" s="51">
        <v>5</v>
      </c>
      <c r="D259" s="51" t="s">
        <v>16</v>
      </c>
      <c r="E259" s="123" t="s">
        <v>587</v>
      </c>
      <c r="F259" s="51" t="s">
        <v>267</v>
      </c>
      <c r="G259" s="51">
        <v>3010161901</v>
      </c>
      <c r="H259" s="57" t="s">
        <v>505</v>
      </c>
      <c r="I259" s="57" t="s">
        <v>593</v>
      </c>
      <c r="J259" s="80"/>
      <c r="K259" s="102">
        <v>56.35</v>
      </c>
      <c r="L259" s="78" t="s">
        <v>507</v>
      </c>
      <c r="M259" s="20">
        <v>42681692.900000006</v>
      </c>
      <c r="N259" s="66" t="s">
        <v>555</v>
      </c>
      <c r="O259" s="56" t="s">
        <v>585</v>
      </c>
      <c r="P259" s="56" t="s">
        <v>586</v>
      </c>
      <c r="Q259" s="51" t="s">
        <v>25</v>
      </c>
      <c r="R259" s="58"/>
    </row>
    <row r="260" spans="2:18" ht="20.100000000000001" customHeight="1">
      <c r="B260" s="50">
        <v>2020</v>
      </c>
      <c r="C260" s="51">
        <v>5</v>
      </c>
      <c r="D260" s="51" t="s">
        <v>16</v>
      </c>
      <c r="E260" s="123" t="s">
        <v>587</v>
      </c>
      <c r="F260" s="51" t="s">
        <v>267</v>
      </c>
      <c r="G260" s="51">
        <v>3010161901</v>
      </c>
      <c r="H260" s="57" t="s">
        <v>505</v>
      </c>
      <c r="I260" s="57" t="s">
        <v>594</v>
      </c>
      <c r="J260" s="80"/>
      <c r="K260" s="102">
        <v>88.792000000000002</v>
      </c>
      <c r="L260" s="78" t="s">
        <v>507</v>
      </c>
      <c r="M260" s="20">
        <v>68206436.100000009</v>
      </c>
      <c r="N260" s="66" t="s">
        <v>555</v>
      </c>
      <c r="O260" s="56" t="s">
        <v>585</v>
      </c>
      <c r="P260" s="56" t="s">
        <v>586</v>
      </c>
      <c r="Q260" s="51" t="s">
        <v>25</v>
      </c>
      <c r="R260" s="58"/>
    </row>
    <row r="261" spans="2:18" ht="20.100000000000001" customHeight="1">
      <c r="B261" s="50">
        <v>2020</v>
      </c>
      <c r="C261" s="51">
        <v>5</v>
      </c>
      <c r="D261" s="51" t="s">
        <v>16</v>
      </c>
      <c r="E261" s="123" t="s">
        <v>587</v>
      </c>
      <c r="F261" s="51" t="s">
        <v>267</v>
      </c>
      <c r="G261" s="51">
        <v>3010161901</v>
      </c>
      <c r="H261" s="57" t="s">
        <v>505</v>
      </c>
      <c r="I261" s="57" t="s">
        <v>595</v>
      </c>
      <c r="J261" s="80"/>
      <c r="K261" s="102">
        <v>203.89400000000001</v>
      </c>
      <c r="L261" s="78" t="s">
        <v>507</v>
      </c>
      <c r="M261" s="20">
        <v>155530221</v>
      </c>
      <c r="N261" s="66" t="s">
        <v>555</v>
      </c>
      <c r="O261" s="56" t="s">
        <v>585</v>
      </c>
      <c r="P261" s="56" t="s">
        <v>586</v>
      </c>
      <c r="Q261" s="51" t="s">
        <v>25</v>
      </c>
      <c r="R261" s="58"/>
    </row>
    <row r="262" spans="2:18" ht="20.100000000000001" customHeight="1">
      <c r="B262" s="50">
        <v>2020</v>
      </c>
      <c r="C262" s="51">
        <v>5</v>
      </c>
      <c r="D262" s="51" t="s">
        <v>113</v>
      </c>
      <c r="E262" s="123" t="s">
        <v>668</v>
      </c>
      <c r="F262" s="51" t="s">
        <v>267</v>
      </c>
      <c r="G262" s="51">
        <v>2410168501</v>
      </c>
      <c r="H262" s="57" t="s">
        <v>669</v>
      </c>
      <c r="I262" s="57" t="s">
        <v>670</v>
      </c>
      <c r="J262" s="80" t="s">
        <v>671</v>
      </c>
      <c r="K262" s="20">
        <v>25</v>
      </c>
      <c r="L262" s="80" t="s">
        <v>158</v>
      </c>
      <c r="M262" s="20">
        <v>168304000</v>
      </c>
      <c r="N262" s="66" t="s">
        <v>611</v>
      </c>
      <c r="O262" s="56" t="s">
        <v>672</v>
      </c>
      <c r="P262" s="56" t="s">
        <v>673</v>
      </c>
      <c r="Q262" s="51" t="s">
        <v>121</v>
      </c>
      <c r="R262" s="58"/>
    </row>
    <row r="263" spans="2:18" ht="20.100000000000001" customHeight="1">
      <c r="B263" s="50">
        <v>2020</v>
      </c>
      <c r="C263" s="51">
        <v>5</v>
      </c>
      <c r="D263" s="51" t="s">
        <v>16</v>
      </c>
      <c r="E263" s="123" t="s">
        <v>674</v>
      </c>
      <c r="F263" s="51" t="s">
        <v>267</v>
      </c>
      <c r="G263" s="51">
        <v>4014162001</v>
      </c>
      <c r="H263" s="57" t="s">
        <v>675</v>
      </c>
      <c r="I263" s="57" t="s">
        <v>676</v>
      </c>
      <c r="J263" s="80" t="s">
        <v>677</v>
      </c>
      <c r="K263" s="20">
        <v>40</v>
      </c>
      <c r="L263" s="80" t="s">
        <v>158</v>
      </c>
      <c r="M263" s="20">
        <v>119347000</v>
      </c>
      <c r="N263" s="66" t="s">
        <v>611</v>
      </c>
      <c r="O263" s="56" t="s">
        <v>678</v>
      </c>
      <c r="P263" s="56" t="s">
        <v>679</v>
      </c>
      <c r="Q263" s="51" t="s">
        <v>25</v>
      </c>
      <c r="R263" s="58"/>
    </row>
    <row r="264" spans="2:18" ht="20.100000000000001" customHeight="1">
      <c r="B264" s="50">
        <v>2020</v>
      </c>
      <c r="C264" s="51">
        <v>5</v>
      </c>
      <c r="D264" s="51" t="s">
        <v>14</v>
      </c>
      <c r="E264" s="123" t="s">
        <v>680</v>
      </c>
      <c r="F264" s="51" t="s">
        <v>82</v>
      </c>
      <c r="G264" s="51">
        <v>4015151301</v>
      </c>
      <c r="H264" s="57" t="s">
        <v>681</v>
      </c>
      <c r="I264" s="57" t="s">
        <v>681</v>
      </c>
      <c r="J264" s="80" t="s">
        <v>682</v>
      </c>
      <c r="K264" s="20">
        <v>3</v>
      </c>
      <c r="L264" s="80" t="s">
        <v>158</v>
      </c>
      <c r="M264" s="20">
        <v>119000000</v>
      </c>
      <c r="N264" s="66" t="s">
        <v>611</v>
      </c>
      <c r="O264" s="56" t="s">
        <v>678</v>
      </c>
      <c r="P264" s="56" t="s">
        <v>679</v>
      </c>
      <c r="Q264" s="51" t="s">
        <v>25</v>
      </c>
      <c r="R264" s="58"/>
    </row>
    <row r="265" spans="2:18" ht="20.100000000000001" customHeight="1">
      <c r="B265" s="50">
        <v>2020</v>
      </c>
      <c r="C265" s="51">
        <v>5</v>
      </c>
      <c r="D265" s="51" t="s">
        <v>14</v>
      </c>
      <c r="E265" s="123" t="s">
        <v>692</v>
      </c>
      <c r="F265" s="51" t="s">
        <v>267</v>
      </c>
      <c r="G265" s="51">
        <v>3015200102</v>
      </c>
      <c r="H265" s="57" t="s">
        <v>693</v>
      </c>
      <c r="I265" s="57"/>
      <c r="J265" s="80"/>
      <c r="K265" s="20"/>
      <c r="L265" s="80"/>
      <c r="M265" s="20">
        <v>20000000</v>
      </c>
      <c r="N265" s="66" t="s">
        <v>694</v>
      </c>
      <c r="O265" s="56" t="s">
        <v>2548</v>
      </c>
      <c r="P265" s="56" t="s">
        <v>2549</v>
      </c>
      <c r="Q265" s="51" t="s">
        <v>25</v>
      </c>
      <c r="R265" s="58"/>
    </row>
    <row r="266" spans="2:18" ht="20.100000000000001" customHeight="1">
      <c r="B266" s="50">
        <v>2020</v>
      </c>
      <c r="C266" s="51">
        <v>5</v>
      </c>
      <c r="D266" s="51" t="s">
        <v>14</v>
      </c>
      <c r="E266" s="123" t="s">
        <v>803</v>
      </c>
      <c r="F266" s="51" t="s">
        <v>267</v>
      </c>
      <c r="G266" s="51">
        <v>4014178201</v>
      </c>
      <c r="H266" s="57" t="s">
        <v>800</v>
      </c>
      <c r="I266" s="57" t="s">
        <v>802</v>
      </c>
      <c r="J266" s="20" t="s">
        <v>529</v>
      </c>
      <c r="K266" s="20">
        <v>532</v>
      </c>
      <c r="L266" s="20" t="s">
        <v>320</v>
      </c>
      <c r="M266" s="20">
        <v>67537400</v>
      </c>
      <c r="N266" s="66" t="s">
        <v>724</v>
      </c>
      <c r="O266" s="122" t="s">
        <v>725</v>
      </c>
      <c r="P266" s="122" t="s">
        <v>726</v>
      </c>
      <c r="Q266" s="123" t="s">
        <v>25</v>
      </c>
      <c r="R266" s="58"/>
    </row>
    <row r="267" spans="2:18" ht="20.100000000000001" customHeight="1">
      <c r="B267" s="50">
        <v>2020</v>
      </c>
      <c r="C267" s="51">
        <v>5</v>
      </c>
      <c r="D267" s="51" t="s">
        <v>16</v>
      </c>
      <c r="E267" s="123" t="s">
        <v>804</v>
      </c>
      <c r="F267" s="51" t="s">
        <v>80</v>
      </c>
      <c r="G267" s="51">
        <v>3011159601</v>
      </c>
      <c r="H267" s="57" t="s">
        <v>805</v>
      </c>
      <c r="I267" s="57" t="s">
        <v>806</v>
      </c>
      <c r="J267" s="20" t="s">
        <v>395</v>
      </c>
      <c r="K267" s="20">
        <v>299</v>
      </c>
      <c r="L267" s="20" t="s">
        <v>807</v>
      </c>
      <c r="M267" s="20">
        <v>34569000</v>
      </c>
      <c r="N267" s="66" t="s">
        <v>808</v>
      </c>
      <c r="O267" s="66" t="s">
        <v>809</v>
      </c>
      <c r="P267" s="66" t="s">
        <v>810</v>
      </c>
      <c r="Q267" s="57" t="s">
        <v>25</v>
      </c>
      <c r="R267" s="58"/>
    </row>
    <row r="268" spans="2:18" ht="20.100000000000001" customHeight="1">
      <c r="B268" s="50">
        <v>2020</v>
      </c>
      <c r="C268" s="51">
        <v>5</v>
      </c>
      <c r="D268" s="51" t="s">
        <v>14</v>
      </c>
      <c r="E268" s="123" t="s">
        <v>864</v>
      </c>
      <c r="F268" s="51" t="s">
        <v>80</v>
      </c>
      <c r="G268" s="51">
        <v>4014218902</v>
      </c>
      <c r="H268" s="57" t="s">
        <v>865</v>
      </c>
      <c r="I268" s="57" t="s">
        <v>866</v>
      </c>
      <c r="J268" s="20" t="s">
        <v>867</v>
      </c>
      <c r="K268" s="20">
        <v>247</v>
      </c>
      <c r="L268" s="20" t="s">
        <v>342</v>
      </c>
      <c r="M268" s="20">
        <v>18913100</v>
      </c>
      <c r="N268" s="66" t="s">
        <v>855</v>
      </c>
      <c r="O268" s="66" t="s">
        <v>868</v>
      </c>
      <c r="P268" s="66" t="s">
        <v>869</v>
      </c>
      <c r="Q268" s="57" t="s">
        <v>25</v>
      </c>
      <c r="R268" s="58"/>
    </row>
    <row r="269" spans="2:18" ht="20.100000000000001" customHeight="1">
      <c r="B269" s="50">
        <v>2020</v>
      </c>
      <c r="C269" s="51">
        <v>5</v>
      </c>
      <c r="D269" s="51" t="s">
        <v>14</v>
      </c>
      <c r="E269" s="123" t="s">
        <v>864</v>
      </c>
      <c r="F269" s="51" t="s">
        <v>80</v>
      </c>
      <c r="G269" s="51">
        <v>4014218902</v>
      </c>
      <c r="H269" s="57" t="s">
        <v>865</v>
      </c>
      <c r="I269" s="57" t="s">
        <v>870</v>
      </c>
      <c r="J269" s="20" t="s">
        <v>867</v>
      </c>
      <c r="K269" s="20">
        <v>1962</v>
      </c>
      <c r="L269" s="20" t="s">
        <v>342</v>
      </c>
      <c r="M269" s="20">
        <v>197536200</v>
      </c>
      <c r="N269" s="66" t="s">
        <v>855</v>
      </c>
      <c r="O269" s="66" t="s">
        <v>868</v>
      </c>
      <c r="P269" s="66" t="s">
        <v>869</v>
      </c>
      <c r="Q269" s="57" t="s">
        <v>25</v>
      </c>
      <c r="R269" s="58"/>
    </row>
    <row r="270" spans="2:18" ht="20.100000000000001" customHeight="1">
      <c r="B270" s="50">
        <v>2020</v>
      </c>
      <c r="C270" s="51">
        <v>5</v>
      </c>
      <c r="D270" s="51" t="s">
        <v>14</v>
      </c>
      <c r="E270" s="123" t="s">
        <v>864</v>
      </c>
      <c r="F270" s="51" t="s">
        <v>80</v>
      </c>
      <c r="G270" s="51">
        <v>4014218902</v>
      </c>
      <c r="H270" s="57" t="s">
        <v>865</v>
      </c>
      <c r="I270" s="57" t="s">
        <v>871</v>
      </c>
      <c r="J270" s="20" t="s">
        <v>867</v>
      </c>
      <c r="K270" s="20">
        <v>738</v>
      </c>
      <c r="L270" s="20" t="s">
        <v>342</v>
      </c>
      <c r="M270" s="20">
        <v>84230800</v>
      </c>
      <c r="N270" s="66" t="s">
        <v>855</v>
      </c>
      <c r="O270" s="66" t="s">
        <v>868</v>
      </c>
      <c r="P270" s="66" t="s">
        <v>869</v>
      </c>
      <c r="Q270" s="57" t="s">
        <v>25</v>
      </c>
      <c r="R270" s="58"/>
    </row>
    <row r="271" spans="2:18" ht="20.100000000000001" customHeight="1">
      <c r="B271" s="50">
        <v>2020</v>
      </c>
      <c r="C271" s="51">
        <v>5</v>
      </c>
      <c r="D271" s="51" t="s">
        <v>14</v>
      </c>
      <c r="E271" s="123" t="s">
        <v>1038</v>
      </c>
      <c r="F271" s="51" t="s">
        <v>267</v>
      </c>
      <c r="G271" s="51">
        <v>2410160101</v>
      </c>
      <c r="H271" s="51" t="s">
        <v>1039</v>
      </c>
      <c r="I271" s="51" t="s">
        <v>1040</v>
      </c>
      <c r="J271" s="78" t="s">
        <v>1041</v>
      </c>
      <c r="K271" s="80">
        <v>1</v>
      </c>
      <c r="L271" s="78" t="s">
        <v>158</v>
      </c>
      <c r="M271" s="80">
        <v>49597000</v>
      </c>
      <c r="N271" s="51" t="s">
        <v>1042</v>
      </c>
      <c r="O271" s="56" t="s">
        <v>1043</v>
      </c>
      <c r="P271" s="56" t="s">
        <v>1044</v>
      </c>
      <c r="Q271" s="51" t="s">
        <v>25</v>
      </c>
      <c r="R271" s="127"/>
    </row>
    <row r="272" spans="2:18" ht="20.100000000000001" customHeight="1">
      <c r="B272" s="50">
        <v>2020</v>
      </c>
      <c r="C272" s="51">
        <v>5</v>
      </c>
      <c r="D272" s="51" t="s">
        <v>14</v>
      </c>
      <c r="E272" s="123" t="s">
        <v>1038</v>
      </c>
      <c r="F272" s="51" t="s">
        <v>267</v>
      </c>
      <c r="G272" s="51">
        <v>4010178702</v>
      </c>
      <c r="H272" s="51" t="s">
        <v>1045</v>
      </c>
      <c r="I272" s="51" t="s">
        <v>1046</v>
      </c>
      <c r="J272" s="78" t="s">
        <v>1041</v>
      </c>
      <c r="K272" s="80">
        <v>1</v>
      </c>
      <c r="L272" s="78" t="s">
        <v>207</v>
      </c>
      <c r="M272" s="80">
        <v>32000000</v>
      </c>
      <c r="N272" s="51" t="s">
        <v>1042</v>
      </c>
      <c r="O272" s="56" t="s">
        <v>1043</v>
      </c>
      <c r="P272" s="56" t="s">
        <v>1044</v>
      </c>
      <c r="Q272" s="51" t="s">
        <v>25</v>
      </c>
      <c r="R272" s="127"/>
    </row>
    <row r="273" spans="2:18" ht="20.100000000000001" customHeight="1">
      <c r="B273" s="50">
        <v>2020</v>
      </c>
      <c r="C273" s="51">
        <v>5</v>
      </c>
      <c r="D273" s="51" t="s">
        <v>16</v>
      </c>
      <c r="E273" s="123" t="s">
        <v>1068</v>
      </c>
      <c r="F273" s="51" t="s">
        <v>267</v>
      </c>
      <c r="G273" s="51">
        <v>2611160701</v>
      </c>
      <c r="H273" s="51" t="s">
        <v>1077</v>
      </c>
      <c r="I273" s="51" t="s">
        <v>1078</v>
      </c>
      <c r="J273" s="78" t="s">
        <v>43</v>
      </c>
      <c r="K273" s="80">
        <v>1</v>
      </c>
      <c r="L273" s="78" t="s">
        <v>569</v>
      </c>
      <c r="M273" s="80">
        <v>43430000</v>
      </c>
      <c r="N273" s="56" t="s">
        <v>1063</v>
      </c>
      <c r="O273" s="56" t="s">
        <v>1072</v>
      </c>
      <c r="P273" s="56" t="s">
        <v>1073</v>
      </c>
      <c r="Q273" s="51" t="s">
        <v>25</v>
      </c>
      <c r="R273" s="98"/>
    </row>
    <row r="274" spans="2:18" ht="20.100000000000001" customHeight="1">
      <c r="B274" s="50">
        <v>2020</v>
      </c>
      <c r="C274" s="51">
        <v>5</v>
      </c>
      <c r="D274" s="51" t="s">
        <v>16</v>
      </c>
      <c r="E274" s="123" t="s">
        <v>1081</v>
      </c>
      <c r="F274" s="51" t="s">
        <v>93</v>
      </c>
      <c r="G274" s="51">
        <v>3912110301</v>
      </c>
      <c r="H274" s="51" t="s">
        <v>451</v>
      </c>
      <c r="I274" s="51" t="s">
        <v>451</v>
      </c>
      <c r="J274" s="51" t="s">
        <v>1080</v>
      </c>
      <c r="K274" s="80">
        <v>1</v>
      </c>
      <c r="L274" s="78" t="s">
        <v>207</v>
      </c>
      <c r="M274" s="80">
        <v>87000000</v>
      </c>
      <c r="N274" s="56" t="s">
        <v>981</v>
      </c>
      <c r="O274" s="56" t="s">
        <v>982</v>
      </c>
      <c r="P274" s="56" t="s">
        <v>983</v>
      </c>
      <c r="Q274" s="51"/>
      <c r="R274" s="98"/>
    </row>
    <row r="275" spans="2:18" ht="20.100000000000001" customHeight="1">
      <c r="B275" s="50">
        <v>2020</v>
      </c>
      <c r="C275" s="51">
        <v>5</v>
      </c>
      <c r="D275" s="51" t="s">
        <v>14</v>
      </c>
      <c r="E275" s="123" t="s">
        <v>1117</v>
      </c>
      <c r="F275" s="51" t="s">
        <v>82</v>
      </c>
      <c r="G275" s="51"/>
      <c r="H275" s="51" t="s">
        <v>1118</v>
      </c>
      <c r="I275" s="51"/>
      <c r="J275" s="78" t="s">
        <v>424</v>
      </c>
      <c r="K275" s="80">
        <v>1</v>
      </c>
      <c r="L275" s="78" t="s">
        <v>207</v>
      </c>
      <c r="M275" s="80">
        <v>321000000</v>
      </c>
      <c r="N275" s="56" t="s">
        <v>1000</v>
      </c>
      <c r="O275" s="56" t="s">
        <v>1119</v>
      </c>
      <c r="P275" s="56" t="s">
        <v>1120</v>
      </c>
      <c r="Q275" s="51" t="s">
        <v>25</v>
      </c>
      <c r="R275" s="98"/>
    </row>
    <row r="276" spans="2:18" ht="20.100000000000001" customHeight="1">
      <c r="B276" s="50">
        <v>2020</v>
      </c>
      <c r="C276" s="51">
        <v>5</v>
      </c>
      <c r="D276" s="51" t="s">
        <v>14</v>
      </c>
      <c r="E276" s="123" t="s">
        <v>1357</v>
      </c>
      <c r="F276" s="51" t="s">
        <v>80</v>
      </c>
      <c r="G276" s="51">
        <v>3011150501</v>
      </c>
      <c r="H276" s="57" t="s">
        <v>350</v>
      </c>
      <c r="I276" s="57" t="s">
        <v>1365</v>
      </c>
      <c r="J276" s="45" t="s">
        <v>1360</v>
      </c>
      <c r="K276" s="20">
        <v>137.80000000000001</v>
      </c>
      <c r="L276" s="20" t="s">
        <v>380</v>
      </c>
      <c r="M276" s="20">
        <v>13856000</v>
      </c>
      <c r="N276" s="66" t="s">
        <v>1208</v>
      </c>
      <c r="O276" s="56" t="s">
        <v>1361</v>
      </c>
      <c r="P276" s="56" t="s">
        <v>1362</v>
      </c>
      <c r="Q276" s="51" t="s">
        <v>25</v>
      </c>
      <c r="R276" s="58"/>
    </row>
    <row r="277" spans="2:18" ht="20.100000000000001" customHeight="1">
      <c r="B277" s="50">
        <v>2020</v>
      </c>
      <c r="C277" s="51">
        <v>5</v>
      </c>
      <c r="D277" s="51" t="s">
        <v>16</v>
      </c>
      <c r="E277" s="123" t="s">
        <v>1357</v>
      </c>
      <c r="F277" s="51" t="s">
        <v>80</v>
      </c>
      <c r="G277" s="51">
        <v>3011150501</v>
      </c>
      <c r="H277" s="57" t="s">
        <v>350</v>
      </c>
      <c r="I277" s="57" t="s">
        <v>1366</v>
      </c>
      <c r="J277" s="45" t="s">
        <v>1360</v>
      </c>
      <c r="K277" s="20">
        <v>465</v>
      </c>
      <c r="L277" s="20" t="s">
        <v>380</v>
      </c>
      <c r="M277" s="20">
        <v>494154000</v>
      </c>
      <c r="N277" s="66" t="s">
        <v>1208</v>
      </c>
      <c r="O277" s="56" t="s">
        <v>1361</v>
      </c>
      <c r="P277" s="56" t="s">
        <v>1362</v>
      </c>
      <c r="Q277" s="51" t="s">
        <v>25</v>
      </c>
      <c r="R277" s="58"/>
    </row>
    <row r="278" spans="2:18" ht="20.100000000000001" customHeight="1">
      <c r="B278" s="50">
        <v>2020</v>
      </c>
      <c r="C278" s="51">
        <v>5</v>
      </c>
      <c r="D278" s="51" t="s">
        <v>14</v>
      </c>
      <c r="E278" s="123" t="s">
        <v>1357</v>
      </c>
      <c r="F278" s="51" t="s">
        <v>80</v>
      </c>
      <c r="G278" s="51">
        <v>4014210901</v>
      </c>
      <c r="H278" s="57" t="s">
        <v>1369</v>
      </c>
      <c r="I278" s="57" t="s">
        <v>1370</v>
      </c>
      <c r="J278" s="45" t="s">
        <v>1360</v>
      </c>
      <c r="K278" s="20">
        <v>69</v>
      </c>
      <c r="L278" s="45" t="s">
        <v>320</v>
      </c>
      <c r="M278" s="20">
        <v>11185000</v>
      </c>
      <c r="N278" s="66" t="s">
        <v>1208</v>
      </c>
      <c r="O278" s="56" t="s">
        <v>1361</v>
      </c>
      <c r="P278" s="56" t="s">
        <v>1362</v>
      </c>
      <c r="Q278" s="51" t="s">
        <v>25</v>
      </c>
      <c r="R278" s="58"/>
    </row>
    <row r="279" spans="2:18" ht="20.100000000000001" customHeight="1">
      <c r="B279" s="50">
        <v>2020</v>
      </c>
      <c r="C279" s="51">
        <v>5</v>
      </c>
      <c r="D279" s="51" t="s">
        <v>16</v>
      </c>
      <c r="E279" s="123" t="s">
        <v>1357</v>
      </c>
      <c r="F279" s="51" t="s">
        <v>80</v>
      </c>
      <c r="G279" s="51">
        <v>4014210901</v>
      </c>
      <c r="H279" s="57" t="s">
        <v>1369</v>
      </c>
      <c r="I279" s="57" t="s">
        <v>1371</v>
      </c>
      <c r="J279" s="45" t="s">
        <v>1360</v>
      </c>
      <c r="K279" s="20">
        <v>16</v>
      </c>
      <c r="L279" s="45" t="s">
        <v>320</v>
      </c>
      <c r="M279" s="20">
        <v>4091000</v>
      </c>
      <c r="N279" s="66" t="s">
        <v>1208</v>
      </c>
      <c r="O279" s="56" t="s">
        <v>1361</v>
      </c>
      <c r="P279" s="56" t="s">
        <v>1362</v>
      </c>
      <c r="Q279" s="51" t="s">
        <v>25</v>
      </c>
      <c r="R279" s="58"/>
    </row>
    <row r="280" spans="2:18" ht="20.100000000000001" customHeight="1">
      <c r="B280" s="50">
        <v>2020</v>
      </c>
      <c r="C280" s="51">
        <v>5</v>
      </c>
      <c r="D280" s="51" t="s">
        <v>16</v>
      </c>
      <c r="E280" s="122" t="s">
        <v>1377</v>
      </c>
      <c r="F280" s="51" t="s">
        <v>80</v>
      </c>
      <c r="G280" s="51">
        <v>3010280201</v>
      </c>
      <c r="H280" s="123" t="s">
        <v>1378</v>
      </c>
      <c r="I280" s="57" t="s">
        <v>1379</v>
      </c>
      <c r="J280" s="45" t="s">
        <v>1380</v>
      </c>
      <c r="K280" s="20">
        <v>246</v>
      </c>
      <c r="L280" s="45" t="s">
        <v>320</v>
      </c>
      <c r="M280" s="20">
        <v>180730000</v>
      </c>
      <c r="N280" s="56" t="s">
        <v>1208</v>
      </c>
      <c r="O280" s="51" t="s">
        <v>1381</v>
      </c>
      <c r="P280" s="51" t="s">
        <v>1382</v>
      </c>
      <c r="Q280" s="51" t="s">
        <v>25</v>
      </c>
      <c r="R280" s="58"/>
    </row>
    <row r="281" spans="2:18" ht="20.100000000000001" customHeight="1">
      <c r="B281" s="50">
        <v>2020</v>
      </c>
      <c r="C281" s="51">
        <v>5</v>
      </c>
      <c r="D281" s="51" t="s">
        <v>16</v>
      </c>
      <c r="E281" s="123" t="s">
        <v>1585</v>
      </c>
      <c r="F281" s="51" t="s">
        <v>421</v>
      </c>
      <c r="G281" s="51">
        <v>3011150501</v>
      </c>
      <c r="H281" s="57" t="s">
        <v>350</v>
      </c>
      <c r="I281" s="57" t="s">
        <v>1586</v>
      </c>
      <c r="J281" s="20"/>
      <c r="K281" s="20">
        <v>1</v>
      </c>
      <c r="L281" s="45" t="s">
        <v>688</v>
      </c>
      <c r="M281" s="20">
        <v>50000000</v>
      </c>
      <c r="N281" s="66" t="s">
        <v>1587</v>
      </c>
      <c r="O281" s="56" t="s">
        <v>1588</v>
      </c>
      <c r="P281" s="56" t="s">
        <v>1589</v>
      </c>
      <c r="Q281" s="51" t="s">
        <v>25</v>
      </c>
      <c r="R281" s="58"/>
    </row>
    <row r="282" spans="2:18" ht="20.100000000000001" customHeight="1">
      <c r="B282" s="50">
        <v>2020</v>
      </c>
      <c r="C282" s="51">
        <v>5</v>
      </c>
      <c r="D282" s="51" t="s">
        <v>16</v>
      </c>
      <c r="E282" s="187" t="s">
        <v>1590</v>
      </c>
      <c r="F282" s="51" t="s">
        <v>267</v>
      </c>
      <c r="G282" s="51">
        <v>3011150501</v>
      </c>
      <c r="H282" s="57" t="s">
        <v>350</v>
      </c>
      <c r="I282" s="51" t="s">
        <v>1591</v>
      </c>
      <c r="J282" s="20" t="s">
        <v>546</v>
      </c>
      <c r="K282" s="145">
        <v>217.6</v>
      </c>
      <c r="L282" s="45" t="s">
        <v>380</v>
      </c>
      <c r="M282" s="20">
        <v>14100480</v>
      </c>
      <c r="N282" s="66" t="s">
        <v>1592</v>
      </c>
      <c r="O282" s="56" t="s">
        <v>1593</v>
      </c>
      <c r="P282" s="56" t="s">
        <v>1594</v>
      </c>
      <c r="Q282" s="51" t="s">
        <v>25</v>
      </c>
      <c r="R282" s="58"/>
    </row>
    <row r="283" spans="2:18" ht="20.100000000000001" customHeight="1">
      <c r="B283" s="120">
        <v>2020</v>
      </c>
      <c r="C283" s="77">
        <v>5</v>
      </c>
      <c r="D283" s="77" t="s">
        <v>16</v>
      </c>
      <c r="E283" s="186" t="s">
        <v>1605</v>
      </c>
      <c r="F283" s="77" t="s">
        <v>267</v>
      </c>
      <c r="G283" s="77">
        <v>3013150202</v>
      </c>
      <c r="H283" s="103" t="s">
        <v>1612</v>
      </c>
      <c r="I283" s="77" t="s">
        <v>1613</v>
      </c>
      <c r="J283" s="147" t="s">
        <v>546</v>
      </c>
      <c r="K283" s="104">
        <v>21432</v>
      </c>
      <c r="L283" s="104" t="s">
        <v>1611</v>
      </c>
      <c r="M283" s="104">
        <v>157956000</v>
      </c>
      <c r="N283" s="74" t="s">
        <v>1557</v>
      </c>
      <c r="O283" s="73" t="s">
        <v>1580</v>
      </c>
      <c r="P283" s="73" t="s">
        <v>1581</v>
      </c>
      <c r="Q283" s="77" t="s">
        <v>25</v>
      </c>
      <c r="R283" s="105"/>
    </row>
    <row r="284" spans="2:18" ht="20.100000000000001" customHeight="1">
      <c r="B284" s="50">
        <v>2020</v>
      </c>
      <c r="C284" s="51">
        <v>5</v>
      </c>
      <c r="D284" s="51" t="s">
        <v>16</v>
      </c>
      <c r="E284" s="123" t="s">
        <v>1765</v>
      </c>
      <c r="F284" s="51" t="s">
        <v>267</v>
      </c>
      <c r="G284" s="51">
        <v>4010180601</v>
      </c>
      <c r="H284" s="51" t="s">
        <v>1766</v>
      </c>
      <c r="I284" s="51" t="s">
        <v>1767</v>
      </c>
      <c r="J284" s="78" t="s">
        <v>1768</v>
      </c>
      <c r="K284" s="20">
        <v>1</v>
      </c>
      <c r="L284" s="45" t="s">
        <v>370</v>
      </c>
      <c r="M284" s="20">
        <v>15797100</v>
      </c>
      <c r="N284" s="66" t="s">
        <v>1705</v>
      </c>
      <c r="O284" s="56" t="s">
        <v>1769</v>
      </c>
      <c r="P284" s="56" t="s">
        <v>1770</v>
      </c>
      <c r="Q284" s="51" t="s">
        <v>25</v>
      </c>
      <c r="R284" s="58"/>
    </row>
    <row r="285" spans="2:18" ht="20.100000000000001" customHeight="1">
      <c r="B285" s="50">
        <v>2020</v>
      </c>
      <c r="C285" s="51">
        <v>5</v>
      </c>
      <c r="D285" s="51" t="s">
        <v>14</v>
      </c>
      <c r="E285" s="123" t="s">
        <v>1871</v>
      </c>
      <c r="F285" s="51" t="s">
        <v>80</v>
      </c>
      <c r="G285" s="51">
        <v>5012153901</v>
      </c>
      <c r="H285" s="51" t="s">
        <v>1872</v>
      </c>
      <c r="I285" s="51" t="s">
        <v>1873</v>
      </c>
      <c r="J285" s="78" t="s">
        <v>1874</v>
      </c>
      <c r="K285" s="80">
        <v>16500</v>
      </c>
      <c r="L285" s="78" t="s">
        <v>1875</v>
      </c>
      <c r="M285" s="80">
        <v>117975000</v>
      </c>
      <c r="N285" s="56" t="s">
        <v>1876</v>
      </c>
      <c r="O285" s="56" t="s">
        <v>1877</v>
      </c>
      <c r="P285" s="56" t="s">
        <v>1878</v>
      </c>
      <c r="Q285" s="51" t="s">
        <v>25</v>
      </c>
      <c r="R285" s="98"/>
    </row>
    <row r="286" spans="2:18" ht="20.100000000000001" customHeight="1">
      <c r="B286" s="50">
        <v>2020</v>
      </c>
      <c r="C286" s="51">
        <v>5</v>
      </c>
      <c r="D286" s="51" t="s">
        <v>14</v>
      </c>
      <c r="E286" s="123" t="s">
        <v>1871</v>
      </c>
      <c r="F286" s="51" t="s">
        <v>80</v>
      </c>
      <c r="G286" s="51">
        <v>5012153901</v>
      </c>
      <c r="H286" s="51" t="s">
        <v>1879</v>
      </c>
      <c r="I286" s="51" t="s">
        <v>1880</v>
      </c>
      <c r="J286" s="78" t="s">
        <v>1874</v>
      </c>
      <c r="K286" s="80">
        <v>127750</v>
      </c>
      <c r="L286" s="78" t="s">
        <v>1875</v>
      </c>
      <c r="M286" s="80">
        <v>140525000</v>
      </c>
      <c r="N286" s="56" t="s">
        <v>1876</v>
      </c>
      <c r="O286" s="56" t="s">
        <v>1877</v>
      </c>
      <c r="P286" s="56" t="s">
        <v>1878</v>
      </c>
      <c r="Q286" s="51" t="s">
        <v>25</v>
      </c>
      <c r="R286" s="98"/>
    </row>
    <row r="287" spans="2:18" ht="20.100000000000001" customHeight="1">
      <c r="B287" s="50">
        <v>2020</v>
      </c>
      <c r="C287" s="51">
        <v>5</v>
      </c>
      <c r="D287" s="51" t="s">
        <v>16</v>
      </c>
      <c r="E287" s="123" t="s">
        <v>1881</v>
      </c>
      <c r="F287" s="51" t="s">
        <v>80</v>
      </c>
      <c r="G287" s="51">
        <v>3012179301</v>
      </c>
      <c r="H287" s="51" t="s">
        <v>1882</v>
      </c>
      <c r="I287" s="51" t="s">
        <v>1883</v>
      </c>
      <c r="J287" s="78" t="s">
        <v>17</v>
      </c>
      <c r="K287" s="80">
        <v>1</v>
      </c>
      <c r="L287" s="78" t="s">
        <v>347</v>
      </c>
      <c r="M287" s="80">
        <v>500000000</v>
      </c>
      <c r="N287" s="56" t="s">
        <v>1884</v>
      </c>
      <c r="O287" s="56" t="s">
        <v>1885</v>
      </c>
      <c r="P287" s="56" t="s">
        <v>1886</v>
      </c>
      <c r="Q287" s="51" t="s">
        <v>25</v>
      </c>
      <c r="R287" s="98"/>
    </row>
    <row r="288" spans="2:18" ht="20.100000000000001" customHeight="1">
      <c r="B288" s="50">
        <v>2020</v>
      </c>
      <c r="C288" s="51">
        <v>5</v>
      </c>
      <c r="D288" s="51" t="s">
        <v>16</v>
      </c>
      <c r="E288" s="123" t="s">
        <v>2106</v>
      </c>
      <c r="F288" s="51" t="s">
        <v>267</v>
      </c>
      <c r="G288" s="51">
        <v>7215240201</v>
      </c>
      <c r="H288" s="51" t="s">
        <v>2107</v>
      </c>
      <c r="I288" s="51" t="s">
        <v>452</v>
      </c>
      <c r="J288" s="78" t="s">
        <v>1407</v>
      </c>
      <c r="K288" s="78">
        <v>5564</v>
      </c>
      <c r="L288" s="78" t="s">
        <v>2108</v>
      </c>
      <c r="M288" s="78">
        <v>76994000</v>
      </c>
      <c r="N288" s="56" t="s">
        <v>1959</v>
      </c>
      <c r="O288" s="56" t="s">
        <v>1974</v>
      </c>
      <c r="P288" s="56" t="s">
        <v>1975</v>
      </c>
      <c r="Q288" s="51" t="s">
        <v>25</v>
      </c>
      <c r="R288" s="98"/>
    </row>
    <row r="289" spans="2:18" ht="20.100000000000001" customHeight="1">
      <c r="B289" s="120">
        <v>2020</v>
      </c>
      <c r="C289" s="77">
        <v>5</v>
      </c>
      <c r="D289" s="77" t="s">
        <v>14</v>
      </c>
      <c r="E289" s="186" t="s">
        <v>2109</v>
      </c>
      <c r="F289" s="77" t="s">
        <v>94</v>
      </c>
      <c r="G289" s="77" t="s">
        <v>2110</v>
      </c>
      <c r="H289" s="77" t="s">
        <v>2111</v>
      </c>
      <c r="I289" s="77" t="s">
        <v>2112</v>
      </c>
      <c r="J289" s="147" t="s">
        <v>424</v>
      </c>
      <c r="K289" s="147">
        <v>1</v>
      </c>
      <c r="L289" s="147" t="s">
        <v>207</v>
      </c>
      <c r="M289" s="147">
        <v>186194396</v>
      </c>
      <c r="N289" s="73" t="s">
        <v>2113</v>
      </c>
      <c r="O289" s="73" t="s">
        <v>2114</v>
      </c>
      <c r="P289" s="73" t="s">
        <v>2115</v>
      </c>
      <c r="Q289" s="77" t="s">
        <v>25</v>
      </c>
      <c r="R289" s="157"/>
    </row>
    <row r="290" spans="2:18" ht="20.100000000000001" customHeight="1">
      <c r="B290" s="50">
        <v>2020</v>
      </c>
      <c r="C290" s="51">
        <v>5</v>
      </c>
      <c r="D290" s="51" t="s">
        <v>16</v>
      </c>
      <c r="E290" s="123" t="s">
        <v>2188</v>
      </c>
      <c r="F290" s="51" t="s">
        <v>267</v>
      </c>
      <c r="G290" s="51">
        <v>4322269602</v>
      </c>
      <c r="H290" s="51" t="s">
        <v>2191</v>
      </c>
      <c r="I290" s="51" t="s">
        <v>2192</v>
      </c>
      <c r="J290" s="78" t="s">
        <v>2193</v>
      </c>
      <c r="K290" s="78">
        <v>118</v>
      </c>
      <c r="L290" s="78" t="s">
        <v>1076</v>
      </c>
      <c r="M290" s="78">
        <v>39420000</v>
      </c>
      <c r="N290" s="56" t="s">
        <v>1991</v>
      </c>
      <c r="O290" s="56" t="s">
        <v>2007</v>
      </c>
      <c r="P290" s="56" t="s">
        <v>2008</v>
      </c>
      <c r="Q290" s="51" t="s">
        <v>25</v>
      </c>
      <c r="R290" s="98"/>
    </row>
    <row r="291" spans="2:18" ht="20.100000000000001" customHeight="1">
      <c r="B291" s="50">
        <v>2020</v>
      </c>
      <c r="C291" s="51">
        <v>5</v>
      </c>
      <c r="D291" s="51" t="s">
        <v>16</v>
      </c>
      <c r="E291" s="123" t="s">
        <v>2188</v>
      </c>
      <c r="F291" s="51" t="s">
        <v>267</v>
      </c>
      <c r="G291" s="51">
        <v>4924151101</v>
      </c>
      <c r="H291" s="51" t="s">
        <v>1127</v>
      </c>
      <c r="I291" s="51" t="s">
        <v>2194</v>
      </c>
      <c r="J291" s="78" t="s">
        <v>1738</v>
      </c>
      <c r="K291" s="78">
        <v>1</v>
      </c>
      <c r="L291" s="78" t="s">
        <v>688</v>
      </c>
      <c r="M291" s="78">
        <v>22000000</v>
      </c>
      <c r="N291" s="56" t="s">
        <v>1991</v>
      </c>
      <c r="O291" s="56" t="s">
        <v>2007</v>
      </c>
      <c r="P291" s="56" t="s">
        <v>2008</v>
      </c>
      <c r="Q291" s="51" t="s">
        <v>25</v>
      </c>
      <c r="R291" s="98"/>
    </row>
    <row r="292" spans="2:18" ht="20.100000000000001" customHeight="1">
      <c r="B292" s="50">
        <v>2020</v>
      </c>
      <c r="C292" s="51">
        <v>5</v>
      </c>
      <c r="D292" s="51" t="s">
        <v>16</v>
      </c>
      <c r="E292" s="123" t="s">
        <v>2237</v>
      </c>
      <c r="F292" s="51" t="s">
        <v>267</v>
      </c>
      <c r="G292" s="51">
        <v>3017169801</v>
      </c>
      <c r="H292" s="51" t="s">
        <v>2107</v>
      </c>
      <c r="I292" s="51" t="s">
        <v>2244</v>
      </c>
      <c r="J292" s="97" t="s">
        <v>1407</v>
      </c>
      <c r="K292" s="78">
        <v>6697.97</v>
      </c>
      <c r="L292" s="78" t="s">
        <v>2108</v>
      </c>
      <c r="M292" s="78">
        <v>99475470</v>
      </c>
      <c r="N292" s="56" t="s">
        <v>2241</v>
      </c>
      <c r="O292" s="56" t="s">
        <v>2242</v>
      </c>
      <c r="P292" s="56" t="s">
        <v>2243</v>
      </c>
      <c r="Q292" s="51" t="s">
        <v>25</v>
      </c>
      <c r="R292" s="98"/>
    </row>
    <row r="293" spans="2:18" ht="20.100000000000001" customHeight="1">
      <c r="B293" s="50">
        <v>2020</v>
      </c>
      <c r="C293" s="51">
        <v>5</v>
      </c>
      <c r="D293" s="51" t="s">
        <v>16</v>
      </c>
      <c r="E293" s="123" t="s">
        <v>2237</v>
      </c>
      <c r="F293" s="51" t="s">
        <v>267</v>
      </c>
      <c r="G293" s="51">
        <v>3912110101</v>
      </c>
      <c r="H293" s="83" t="s">
        <v>2249</v>
      </c>
      <c r="I293" s="83" t="s">
        <v>2250</v>
      </c>
      <c r="J293" s="97" t="s">
        <v>433</v>
      </c>
      <c r="K293" s="78">
        <v>1</v>
      </c>
      <c r="L293" s="78" t="s">
        <v>207</v>
      </c>
      <c r="M293" s="78">
        <v>32445000</v>
      </c>
      <c r="N293" s="151" t="s">
        <v>2241</v>
      </c>
      <c r="O293" s="56" t="s">
        <v>2251</v>
      </c>
      <c r="P293" s="51" t="s">
        <v>2252</v>
      </c>
      <c r="Q293" s="51" t="s">
        <v>25</v>
      </c>
      <c r="R293" s="98"/>
    </row>
    <row r="294" spans="2:18" ht="20.100000000000001" customHeight="1">
      <c r="B294" s="50">
        <v>2020</v>
      </c>
      <c r="C294" s="51">
        <v>5</v>
      </c>
      <c r="D294" s="51" t="s">
        <v>16</v>
      </c>
      <c r="E294" s="123" t="s">
        <v>1590</v>
      </c>
      <c r="F294" s="51" t="s">
        <v>267</v>
      </c>
      <c r="G294" s="93">
        <v>3011159702</v>
      </c>
      <c r="H294" s="83" t="s">
        <v>338</v>
      </c>
      <c r="I294" s="83" t="s">
        <v>2256</v>
      </c>
      <c r="J294" s="97" t="s">
        <v>17</v>
      </c>
      <c r="K294" s="78">
        <v>676</v>
      </c>
      <c r="L294" s="78" t="s">
        <v>380</v>
      </c>
      <c r="M294" s="78">
        <v>12422000</v>
      </c>
      <c r="N294" s="151" t="s">
        <v>2241</v>
      </c>
      <c r="O294" s="56" t="s">
        <v>2257</v>
      </c>
      <c r="P294" s="51" t="s">
        <v>2258</v>
      </c>
      <c r="Q294" s="51" t="s">
        <v>25</v>
      </c>
      <c r="R294" s="98"/>
    </row>
    <row r="295" spans="2:18" ht="20.100000000000001" customHeight="1">
      <c r="B295" s="50">
        <v>2020</v>
      </c>
      <c r="C295" s="51">
        <v>5</v>
      </c>
      <c r="D295" s="51" t="s">
        <v>16</v>
      </c>
      <c r="E295" s="123" t="s">
        <v>1590</v>
      </c>
      <c r="F295" s="51" t="s">
        <v>267</v>
      </c>
      <c r="G295" s="93">
        <v>3011159702</v>
      </c>
      <c r="H295" s="83" t="s">
        <v>338</v>
      </c>
      <c r="I295" s="83" t="s">
        <v>2259</v>
      </c>
      <c r="J295" s="97" t="s">
        <v>17</v>
      </c>
      <c r="K295" s="78">
        <v>1080</v>
      </c>
      <c r="L295" s="78" t="s">
        <v>380</v>
      </c>
      <c r="M295" s="78">
        <v>32245000</v>
      </c>
      <c r="N295" s="151" t="s">
        <v>2241</v>
      </c>
      <c r="O295" s="56" t="s">
        <v>2257</v>
      </c>
      <c r="P295" s="51" t="s">
        <v>2258</v>
      </c>
      <c r="Q295" s="51" t="s">
        <v>25</v>
      </c>
      <c r="R295" s="98"/>
    </row>
    <row r="296" spans="2:18" ht="20.100000000000001" customHeight="1">
      <c r="B296" s="50">
        <v>2020</v>
      </c>
      <c r="C296" s="51">
        <v>5</v>
      </c>
      <c r="D296" s="51" t="s">
        <v>16</v>
      </c>
      <c r="E296" s="123" t="s">
        <v>1590</v>
      </c>
      <c r="F296" s="51" t="s">
        <v>267</v>
      </c>
      <c r="G296" s="93">
        <v>3015200101</v>
      </c>
      <c r="H296" s="83" t="s">
        <v>275</v>
      </c>
      <c r="I296" s="83" t="s">
        <v>2260</v>
      </c>
      <c r="J296" s="97" t="s">
        <v>17</v>
      </c>
      <c r="K296" s="78">
        <v>92</v>
      </c>
      <c r="L296" s="78" t="s">
        <v>332</v>
      </c>
      <c r="M296" s="78">
        <v>41235600</v>
      </c>
      <c r="N296" s="151" t="s">
        <v>2241</v>
      </c>
      <c r="O296" s="56" t="s">
        <v>2257</v>
      </c>
      <c r="P296" s="51" t="s">
        <v>2258</v>
      </c>
      <c r="Q296" s="51" t="s">
        <v>25</v>
      </c>
      <c r="R296" s="98"/>
    </row>
    <row r="297" spans="2:18" ht="20.100000000000001" customHeight="1">
      <c r="B297" s="50">
        <v>2020</v>
      </c>
      <c r="C297" s="51">
        <v>5</v>
      </c>
      <c r="D297" s="51" t="s">
        <v>16</v>
      </c>
      <c r="E297" s="123" t="s">
        <v>1590</v>
      </c>
      <c r="F297" s="51" t="s">
        <v>267</v>
      </c>
      <c r="G297" s="93">
        <v>4924151101</v>
      </c>
      <c r="H297" s="83" t="s">
        <v>2261</v>
      </c>
      <c r="I297" s="83" t="s">
        <v>2262</v>
      </c>
      <c r="J297" s="97" t="s">
        <v>1738</v>
      </c>
      <c r="K297" s="78">
        <v>1</v>
      </c>
      <c r="L297" s="78" t="s">
        <v>2263</v>
      </c>
      <c r="M297" s="78">
        <v>18900000</v>
      </c>
      <c r="N297" s="151" t="s">
        <v>2241</v>
      </c>
      <c r="O297" s="56" t="s">
        <v>2257</v>
      </c>
      <c r="P297" s="51" t="s">
        <v>2258</v>
      </c>
      <c r="Q297" s="51" t="s">
        <v>25</v>
      </c>
      <c r="R297" s="98"/>
    </row>
    <row r="298" spans="2:18" ht="20.100000000000001" customHeight="1">
      <c r="B298" s="50">
        <v>2020</v>
      </c>
      <c r="C298" s="51">
        <v>5</v>
      </c>
      <c r="D298" s="51" t="s">
        <v>16</v>
      </c>
      <c r="E298" s="123" t="s">
        <v>1590</v>
      </c>
      <c r="F298" s="51" t="s">
        <v>267</v>
      </c>
      <c r="G298" s="93">
        <v>3012999701</v>
      </c>
      <c r="H298" s="83" t="s">
        <v>2264</v>
      </c>
      <c r="I298" s="83" t="s">
        <v>2265</v>
      </c>
      <c r="J298" s="97" t="s">
        <v>1738</v>
      </c>
      <c r="K298" s="78">
        <v>834</v>
      </c>
      <c r="L298" s="78" t="s">
        <v>335</v>
      </c>
      <c r="M298" s="78">
        <v>30024000</v>
      </c>
      <c r="N298" s="151" t="s">
        <v>2241</v>
      </c>
      <c r="O298" s="56" t="s">
        <v>2257</v>
      </c>
      <c r="P298" s="51" t="s">
        <v>2258</v>
      </c>
      <c r="Q298" s="51" t="s">
        <v>25</v>
      </c>
      <c r="R298" s="98"/>
    </row>
    <row r="299" spans="2:18" ht="20.100000000000001" customHeight="1">
      <c r="B299" s="50">
        <v>2020</v>
      </c>
      <c r="C299" s="51">
        <v>5</v>
      </c>
      <c r="D299" s="51" t="s">
        <v>16</v>
      </c>
      <c r="E299" s="123" t="s">
        <v>1590</v>
      </c>
      <c r="F299" s="51" t="s">
        <v>267</v>
      </c>
      <c r="G299" s="93">
        <v>4920169701</v>
      </c>
      <c r="H299" s="83" t="s">
        <v>2266</v>
      </c>
      <c r="I299" s="83" t="s">
        <v>2267</v>
      </c>
      <c r="J299" s="97" t="s">
        <v>1738</v>
      </c>
      <c r="K299" s="78">
        <v>7</v>
      </c>
      <c r="L299" s="78" t="s">
        <v>2263</v>
      </c>
      <c r="M299" s="78">
        <v>15185500</v>
      </c>
      <c r="N299" s="151" t="s">
        <v>2241</v>
      </c>
      <c r="O299" s="56" t="s">
        <v>2257</v>
      </c>
      <c r="P299" s="51" t="s">
        <v>2258</v>
      </c>
      <c r="Q299" s="51" t="s">
        <v>25</v>
      </c>
      <c r="R299" s="98"/>
    </row>
    <row r="300" spans="2:18" ht="20.100000000000001" customHeight="1">
      <c r="B300" s="50">
        <v>2020</v>
      </c>
      <c r="C300" s="51">
        <v>5</v>
      </c>
      <c r="D300" s="51" t="s">
        <v>16</v>
      </c>
      <c r="E300" s="123" t="s">
        <v>1590</v>
      </c>
      <c r="F300" s="51" t="s">
        <v>267</v>
      </c>
      <c r="G300" s="93">
        <v>3911152602</v>
      </c>
      <c r="H300" s="83" t="s">
        <v>2268</v>
      </c>
      <c r="I300" s="83" t="s">
        <v>2269</v>
      </c>
      <c r="J300" s="97" t="s">
        <v>43</v>
      </c>
      <c r="K300" s="78">
        <v>31</v>
      </c>
      <c r="L300" s="78" t="s">
        <v>688</v>
      </c>
      <c r="M300" s="78">
        <v>13036000</v>
      </c>
      <c r="N300" s="151" t="s">
        <v>2241</v>
      </c>
      <c r="O300" s="56" t="s">
        <v>2257</v>
      </c>
      <c r="P300" s="51" t="s">
        <v>2258</v>
      </c>
      <c r="Q300" s="51" t="s">
        <v>25</v>
      </c>
      <c r="R300" s="98"/>
    </row>
    <row r="301" spans="2:18" ht="20.100000000000001" customHeight="1">
      <c r="B301" s="50">
        <v>2020</v>
      </c>
      <c r="C301" s="51">
        <v>5</v>
      </c>
      <c r="D301" s="51" t="s">
        <v>16</v>
      </c>
      <c r="E301" s="123" t="s">
        <v>1590</v>
      </c>
      <c r="F301" s="51" t="s">
        <v>267</v>
      </c>
      <c r="G301" s="93">
        <v>3015200101</v>
      </c>
      <c r="H301" s="83" t="s">
        <v>275</v>
      </c>
      <c r="I301" s="83" t="s">
        <v>2270</v>
      </c>
      <c r="J301" s="97" t="s">
        <v>1738</v>
      </c>
      <c r="K301" s="78">
        <v>178</v>
      </c>
      <c r="L301" s="78" t="s">
        <v>332</v>
      </c>
      <c r="M301" s="78">
        <v>48060000</v>
      </c>
      <c r="N301" s="151" t="s">
        <v>2241</v>
      </c>
      <c r="O301" s="56" t="s">
        <v>2257</v>
      </c>
      <c r="P301" s="51" t="s">
        <v>2258</v>
      </c>
      <c r="Q301" s="51" t="s">
        <v>25</v>
      </c>
      <c r="R301" s="98"/>
    </row>
    <row r="302" spans="2:18" ht="20.100000000000001" customHeight="1">
      <c r="B302" s="50">
        <v>2020</v>
      </c>
      <c r="C302" s="51">
        <v>5</v>
      </c>
      <c r="D302" s="51" t="s">
        <v>16</v>
      </c>
      <c r="E302" s="123" t="s">
        <v>1590</v>
      </c>
      <c r="F302" s="51" t="s">
        <v>267</v>
      </c>
      <c r="G302" s="93">
        <v>3023160202</v>
      </c>
      <c r="H302" s="83" t="s">
        <v>2271</v>
      </c>
      <c r="I302" s="83" t="s">
        <v>2272</v>
      </c>
      <c r="J302" s="97" t="s">
        <v>1738</v>
      </c>
      <c r="K302" s="78">
        <v>1</v>
      </c>
      <c r="L302" s="78" t="s">
        <v>2263</v>
      </c>
      <c r="M302" s="78">
        <v>17000000</v>
      </c>
      <c r="N302" s="151" t="s">
        <v>2241</v>
      </c>
      <c r="O302" s="56" t="s">
        <v>2257</v>
      </c>
      <c r="P302" s="51" t="s">
        <v>2258</v>
      </c>
      <c r="Q302" s="51" t="s">
        <v>25</v>
      </c>
      <c r="R302" s="98"/>
    </row>
    <row r="303" spans="2:18" ht="20.100000000000001" customHeight="1">
      <c r="B303" s="50">
        <v>2020</v>
      </c>
      <c r="C303" s="51">
        <v>5</v>
      </c>
      <c r="D303" s="51" t="s">
        <v>16</v>
      </c>
      <c r="E303" s="123" t="s">
        <v>1590</v>
      </c>
      <c r="F303" s="51" t="s">
        <v>267</v>
      </c>
      <c r="G303" s="93">
        <v>3013160201</v>
      </c>
      <c r="H303" s="83" t="s">
        <v>2172</v>
      </c>
      <c r="I303" s="83" t="s">
        <v>2273</v>
      </c>
      <c r="J303" s="97" t="s">
        <v>1738</v>
      </c>
      <c r="K303" s="78">
        <v>27156</v>
      </c>
      <c r="L303" s="78" t="s">
        <v>1393</v>
      </c>
      <c r="M303" s="78">
        <v>18863565</v>
      </c>
      <c r="N303" s="151" t="s">
        <v>2241</v>
      </c>
      <c r="O303" s="56" t="s">
        <v>2257</v>
      </c>
      <c r="P303" s="51" t="s">
        <v>2258</v>
      </c>
      <c r="Q303" s="51" t="s">
        <v>25</v>
      </c>
      <c r="R303" s="98"/>
    </row>
    <row r="304" spans="2:18" ht="20.100000000000001" customHeight="1">
      <c r="B304" s="50">
        <v>2020</v>
      </c>
      <c r="C304" s="51">
        <v>5</v>
      </c>
      <c r="D304" s="51" t="s">
        <v>16</v>
      </c>
      <c r="E304" s="123" t="s">
        <v>2284</v>
      </c>
      <c r="F304" s="51" t="s">
        <v>267</v>
      </c>
      <c r="G304" s="51">
        <v>4511170601</v>
      </c>
      <c r="H304" s="51" t="s">
        <v>2285</v>
      </c>
      <c r="I304" s="51" t="s">
        <v>452</v>
      </c>
      <c r="J304" s="78" t="s">
        <v>44</v>
      </c>
      <c r="K304" s="78">
        <v>1</v>
      </c>
      <c r="L304" s="78" t="s">
        <v>347</v>
      </c>
      <c r="M304" s="78">
        <v>18100800</v>
      </c>
      <c r="N304" s="51" t="s">
        <v>2286</v>
      </c>
      <c r="O304" s="56" t="s">
        <v>2287</v>
      </c>
      <c r="P304" s="56" t="s">
        <v>2288</v>
      </c>
      <c r="Q304" s="51" t="s">
        <v>25</v>
      </c>
      <c r="R304" s="98"/>
    </row>
    <row r="305" spans="2:18" ht="20.100000000000001" customHeight="1">
      <c r="B305" s="50">
        <v>2020</v>
      </c>
      <c r="C305" s="51">
        <v>5</v>
      </c>
      <c r="D305" s="51" t="s">
        <v>16</v>
      </c>
      <c r="E305" s="123" t="s">
        <v>2327</v>
      </c>
      <c r="F305" s="51" t="s">
        <v>267</v>
      </c>
      <c r="G305" s="51">
        <v>3013160201</v>
      </c>
      <c r="H305" s="51" t="s">
        <v>2172</v>
      </c>
      <c r="I305" s="51" t="s">
        <v>2328</v>
      </c>
      <c r="J305" s="78" t="s">
        <v>1738</v>
      </c>
      <c r="K305" s="78">
        <v>75967</v>
      </c>
      <c r="L305" s="78" t="s">
        <v>365</v>
      </c>
      <c r="M305" s="78">
        <v>62245000</v>
      </c>
      <c r="N305" s="56" t="s">
        <v>2297</v>
      </c>
      <c r="O305" s="56" t="s">
        <v>2057</v>
      </c>
      <c r="P305" s="56" t="s">
        <v>2058</v>
      </c>
      <c r="Q305" s="51" t="s">
        <v>25</v>
      </c>
      <c r="R305" s="98"/>
    </row>
    <row r="306" spans="2:18" ht="20.100000000000001" customHeight="1">
      <c r="B306" s="50">
        <v>2020</v>
      </c>
      <c r="C306" s="51">
        <v>5</v>
      </c>
      <c r="D306" s="51" t="s">
        <v>16</v>
      </c>
      <c r="E306" s="123" t="s">
        <v>2327</v>
      </c>
      <c r="F306" s="51" t="s">
        <v>267</v>
      </c>
      <c r="G306" s="51">
        <v>3013150301</v>
      </c>
      <c r="H306" s="51" t="s">
        <v>2325</v>
      </c>
      <c r="I306" s="51" t="s">
        <v>2329</v>
      </c>
      <c r="J306" s="78" t="s">
        <v>1738</v>
      </c>
      <c r="K306" s="78">
        <v>684</v>
      </c>
      <c r="L306" s="78" t="s">
        <v>365</v>
      </c>
      <c r="M306" s="78">
        <v>13254000</v>
      </c>
      <c r="N306" s="56" t="s">
        <v>2297</v>
      </c>
      <c r="O306" s="56" t="s">
        <v>2057</v>
      </c>
      <c r="P306" s="56" t="s">
        <v>2058</v>
      </c>
      <c r="Q306" s="51" t="s">
        <v>25</v>
      </c>
      <c r="R306" s="98"/>
    </row>
    <row r="307" spans="2:18" ht="20.100000000000001" customHeight="1">
      <c r="B307" s="50">
        <v>2020</v>
      </c>
      <c r="C307" s="51">
        <v>5</v>
      </c>
      <c r="D307" s="51" t="s">
        <v>16</v>
      </c>
      <c r="E307" s="123" t="s">
        <v>2336</v>
      </c>
      <c r="F307" s="51" t="s">
        <v>421</v>
      </c>
      <c r="G307" s="51">
        <v>4015151301</v>
      </c>
      <c r="H307" s="51" t="s">
        <v>1113</v>
      </c>
      <c r="I307" s="93" t="s">
        <v>2337</v>
      </c>
      <c r="J307" s="78" t="s">
        <v>2338</v>
      </c>
      <c r="K307" s="78">
        <v>2</v>
      </c>
      <c r="L307" s="78" t="s">
        <v>370</v>
      </c>
      <c r="M307" s="78">
        <v>264000000</v>
      </c>
      <c r="N307" s="56" t="s">
        <v>2339</v>
      </c>
      <c r="O307" s="56" t="s">
        <v>2033</v>
      </c>
      <c r="P307" s="56" t="s">
        <v>2034</v>
      </c>
      <c r="Q307" s="51" t="s">
        <v>25</v>
      </c>
      <c r="R307" s="98"/>
    </row>
    <row r="308" spans="2:18" ht="20.100000000000001" customHeight="1">
      <c r="B308" s="50">
        <v>2020</v>
      </c>
      <c r="C308" s="51">
        <v>5</v>
      </c>
      <c r="D308" s="51" t="s">
        <v>16</v>
      </c>
      <c r="E308" s="123" t="s">
        <v>2336</v>
      </c>
      <c r="F308" s="51" t="s">
        <v>1723</v>
      </c>
      <c r="G308" s="51">
        <v>4014168801</v>
      </c>
      <c r="H308" s="93" t="s">
        <v>2153</v>
      </c>
      <c r="I308" s="51" t="s">
        <v>2340</v>
      </c>
      <c r="J308" s="78" t="s">
        <v>2341</v>
      </c>
      <c r="K308" s="78">
        <v>2</v>
      </c>
      <c r="L308" s="78" t="s">
        <v>370</v>
      </c>
      <c r="M308" s="78">
        <v>27507740</v>
      </c>
      <c r="N308" s="56" t="s">
        <v>2339</v>
      </c>
      <c r="O308" s="56" t="s">
        <v>2033</v>
      </c>
      <c r="P308" s="56" t="s">
        <v>2034</v>
      </c>
      <c r="Q308" s="51" t="s">
        <v>25</v>
      </c>
      <c r="R308" s="98"/>
    </row>
    <row r="309" spans="2:18" ht="20.100000000000001" customHeight="1">
      <c r="B309" s="50">
        <v>2020</v>
      </c>
      <c r="C309" s="51">
        <v>5</v>
      </c>
      <c r="D309" s="51" t="s">
        <v>16</v>
      </c>
      <c r="E309" s="123" t="s">
        <v>2336</v>
      </c>
      <c r="F309" s="51" t="s">
        <v>1723</v>
      </c>
      <c r="G309" s="51">
        <v>4710998001</v>
      </c>
      <c r="H309" s="51" t="s">
        <v>1118</v>
      </c>
      <c r="I309" s="51" t="s">
        <v>2342</v>
      </c>
      <c r="J309" s="78" t="s">
        <v>2149</v>
      </c>
      <c r="K309" s="78">
        <v>2</v>
      </c>
      <c r="L309" s="78" t="s">
        <v>370</v>
      </c>
      <c r="M309" s="78">
        <v>290400000</v>
      </c>
      <c r="N309" s="56" t="s">
        <v>2339</v>
      </c>
      <c r="O309" s="56" t="s">
        <v>2033</v>
      </c>
      <c r="P309" s="56" t="s">
        <v>2034</v>
      </c>
      <c r="Q309" s="51" t="s">
        <v>25</v>
      </c>
      <c r="R309" s="98"/>
    </row>
    <row r="310" spans="2:18" ht="20.100000000000001" customHeight="1">
      <c r="B310" s="50">
        <v>2020</v>
      </c>
      <c r="C310" s="51">
        <v>5</v>
      </c>
      <c r="D310" s="51" t="s">
        <v>14</v>
      </c>
      <c r="E310" s="123" t="s">
        <v>2336</v>
      </c>
      <c r="F310" s="51" t="s">
        <v>82</v>
      </c>
      <c r="G310" s="51">
        <v>2410171201</v>
      </c>
      <c r="H310" s="51" t="s">
        <v>2156</v>
      </c>
      <c r="I310" s="51" t="s">
        <v>2343</v>
      </c>
      <c r="J310" s="78" t="s">
        <v>2344</v>
      </c>
      <c r="K310" s="78">
        <v>1</v>
      </c>
      <c r="L310" s="78" t="s">
        <v>370</v>
      </c>
      <c r="M310" s="78">
        <v>15118200</v>
      </c>
      <c r="N310" s="56" t="s">
        <v>2339</v>
      </c>
      <c r="O310" s="56" t="s">
        <v>2033</v>
      </c>
      <c r="P310" s="56" t="s">
        <v>2034</v>
      </c>
      <c r="Q310" s="51" t="s">
        <v>25</v>
      </c>
      <c r="R310" s="98"/>
    </row>
    <row r="311" spans="2:18" ht="20.100000000000001" customHeight="1">
      <c r="B311" s="50">
        <v>2020</v>
      </c>
      <c r="C311" s="51">
        <v>5</v>
      </c>
      <c r="D311" s="51" t="s">
        <v>16</v>
      </c>
      <c r="E311" s="123" t="s">
        <v>2336</v>
      </c>
      <c r="F311" s="51" t="s">
        <v>1723</v>
      </c>
      <c r="G311" s="51">
        <v>4014218902</v>
      </c>
      <c r="H311" s="93" t="s">
        <v>2122</v>
      </c>
      <c r="I311" s="51" t="s">
        <v>2345</v>
      </c>
      <c r="J311" s="78" t="s">
        <v>2338</v>
      </c>
      <c r="K311" s="78">
        <v>74</v>
      </c>
      <c r="L311" s="78" t="s">
        <v>1051</v>
      </c>
      <c r="M311" s="78">
        <v>16878000</v>
      </c>
      <c r="N311" s="56" t="s">
        <v>2339</v>
      </c>
      <c r="O311" s="56" t="s">
        <v>2033</v>
      </c>
      <c r="P311" s="56" t="s">
        <v>2034</v>
      </c>
      <c r="Q311" s="51" t="s">
        <v>25</v>
      </c>
      <c r="R311" s="98"/>
    </row>
    <row r="312" spans="2:18" ht="20.100000000000001" customHeight="1">
      <c r="B312" s="50">
        <v>2020</v>
      </c>
      <c r="C312" s="51">
        <v>5</v>
      </c>
      <c r="D312" s="51" t="s">
        <v>113</v>
      </c>
      <c r="E312" s="123" t="s">
        <v>2349</v>
      </c>
      <c r="F312" s="51" t="s">
        <v>1723</v>
      </c>
      <c r="G312" s="51">
        <v>3911160501</v>
      </c>
      <c r="H312" s="51" t="s">
        <v>2350</v>
      </c>
      <c r="I312" s="51" t="s">
        <v>2351</v>
      </c>
      <c r="J312" s="78" t="s">
        <v>433</v>
      </c>
      <c r="K312" s="78">
        <v>152</v>
      </c>
      <c r="L312" s="78" t="s">
        <v>510</v>
      </c>
      <c r="M312" s="78">
        <v>162520000</v>
      </c>
      <c r="N312" s="56" t="s">
        <v>2352</v>
      </c>
      <c r="O312" s="56" t="s">
        <v>2353</v>
      </c>
      <c r="P312" s="56" t="s">
        <v>2354</v>
      </c>
      <c r="Q312" s="51" t="s">
        <v>25</v>
      </c>
      <c r="R312" s="98"/>
    </row>
    <row r="313" spans="2:18" ht="20.100000000000001" customHeight="1">
      <c r="B313" s="50">
        <v>2020</v>
      </c>
      <c r="C313" s="51">
        <v>5</v>
      </c>
      <c r="D313" s="51" t="s">
        <v>16</v>
      </c>
      <c r="E313" s="123" t="s">
        <v>2370</v>
      </c>
      <c r="F313" s="51" t="s">
        <v>267</v>
      </c>
      <c r="G313" s="77">
        <v>4014178201</v>
      </c>
      <c r="H313" s="51" t="s">
        <v>2371</v>
      </c>
      <c r="I313" s="51" t="s">
        <v>2372</v>
      </c>
      <c r="J313" s="97" t="s">
        <v>2373</v>
      </c>
      <c r="K313" s="131">
        <v>45</v>
      </c>
      <c r="L313" s="97" t="s">
        <v>510</v>
      </c>
      <c r="M313" s="131">
        <v>29000000</v>
      </c>
      <c r="N313" s="56" t="s">
        <v>2065</v>
      </c>
      <c r="O313" s="56" t="s">
        <v>2374</v>
      </c>
      <c r="P313" s="56" t="s">
        <v>2375</v>
      </c>
      <c r="Q313" s="51" t="s">
        <v>25</v>
      </c>
      <c r="R313" s="98"/>
    </row>
    <row r="314" spans="2:18" ht="20.100000000000001" customHeight="1">
      <c r="B314" s="50">
        <v>2020</v>
      </c>
      <c r="C314" s="51">
        <v>5</v>
      </c>
      <c r="D314" s="51" t="s">
        <v>16</v>
      </c>
      <c r="E314" s="123" t="s">
        <v>2515</v>
      </c>
      <c r="F314" s="51" t="s">
        <v>267</v>
      </c>
      <c r="G314" s="77">
        <v>23430110</v>
      </c>
      <c r="H314" s="51" t="s">
        <v>2516</v>
      </c>
      <c r="I314" s="51" t="s">
        <v>2517</v>
      </c>
      <c r="J314" s="97" t="s">
        <v>433</v>
      </c>
      <c r="K314" s="131">
        <v>13</v>
      </c>
      <c r="L314" s="97" t="s">
        <v>91</v>
      </c>
      <c r="M314" s="131">
        <v>20423000</v>
      </c>
      <c r="N314" s="56" t="s">
        <v>2503</v>
      </c>
      <c r="O314" s="56" t="s">
        <v>2504</v>
      </c>
      <c r="P314" s="56" t="s">
        <v>2449</v>
      </c>
      <c r="Q314" s="51" t="s">
        <v>25</v>
      </c>
      <c r="R314" s="98"/>
    </row>
    <row r="315" spans="2:18" ht="20.100000000000001" customHeight="1">
      <c r="B315" s="50">
        <v>2020</v>
      </c>
      <c r="C315" s="51">
        <v>5</v>
      </c>
      <c r="D315" s="51" t="s">
        <v>16</v>
      </c>
      <c r="E315" s="123" t="s">
        <v>2518</v>
      </c>
      <c r="F315" s="51" t="s">
        <v>267</v>
      </c>
      <c r="G315" s="77">
        <v>22711016</v>
      </c>
      <c r="H315" s="51" t="s">
        <v>2519</v>
      </c>
      <c r="I315" s="51" t="s">
        <v>2520</v>
      </c>
      <c r="J315" s="97" t="s">
        <v>433</v>
      </c>
      <c r="K315" s="131">
        <v>13</v>
      </c>
      <c r="L315" s="97" t="s">
        <v>91</v>
      </c>
      <c r="M315" s="131">
        <v>637000</v>
      </c>
      <c r="N315" s="56" t="s">
        <v>2503</v>
      </c>
      <c r="O315" s="56" t="s">
        <v>2504</v>
      </c>
      <c r="P315" s="56" t="s">
        <v>2449</v>
      </c>
      <c r="Q315" s="51" t="s">
        <v>25</v>
      </c>
      <c r="R315" s="98"/>
    </row>
    <row r="316" spans="2:18" ht="20.100000000000001" customHeight="1">
      <c r="B316" s="50">
        <v>2020</v>
      </c>
      <c r="C316" s="51">
        <v>5</v>
      </c>
      <c r="D316" s="51" t="s">
        <v>16</v>
      </c>
      <c r="E316" s="123" t="s">
        <v>2521</v>
      </c>
      <c r="F316" s="51" t="s">
        <v>267</v>
      </c>
      <c r="G316" s="77">
        <v>23140444</v>
      </c>
      <c r="H316" s="51" t="s">
        <v>2522</v>
      </c>
      <c r="I316" s="51" t="s">
        <v>2523</v>
      </c>
      <c r="J316" s="97" t="s">
        <v>433</v>
      </c>
      <c r="K316" s="131">
        <v>13</v>
      </c>
      <c r="L316" s="97" t="s">
        <v>91</v>
      </c>
      <c r="M316" s="131">
        <v>3419000</v>
      </c>
      <c r="N316" s="56" t="s">
        <v>2503</v>
      </c>
      <c r="O316" s="56" t="s">
        <v>2504</v>
      </c>
      <c r="P316" s="56" t="s">
        <v>2449</v>
      </c>
      <c r="Q316" s="51" t="s">
        <v>25</v>
      </c>
      <c r="R316" s="98"/>
    </row>
    <row r="317" spans="2:18" ht="20.100000000000001" customHeight="1">
      <c r="B317" s="50">
        <v>2020</v>
      </c>
      <c r="C317" s="51">
        <v>5</v>
      </c>
      <c r="D317" s="51" t="s">
        <v>16</v>
      </c>
      <c r="E317" s="123" t="s">
        <v>2524</v>
      </c>
      <c r="F317" s="51" t="s">
        <v>80</v>
      </c>
      <c r="G317" s="77">
        <v>3912119901</v>
      </c>
      <c r="H317" s="51" t="s">
        <v>2525</v>
      </c>
      <c r="I317" s="51" t="s">
        <v>34</v>
      </c>
      <c r="J317" s="97" t="s">
        <v>2526</v>
      </c>
      <c r="K317" s="131">
        <v>5</v>
      </c>
      <c r="L317" s="97" t="s">
        <v>91</v>
      </c>
      <c r="M317" s="131">
        <v>296284000</v>
      </c>
      <c r="N317" s="56" t="s">
        <v>2527</v>
      </c>
      <c r="O317" s="56" t="s">
        <v>2528</v>
      </c>
      <c r="P317" s="56" t="s">
        <v>2529</v>
      </c>
      <c r="Q317" s="51" t="s">
        <v>25</v>
      </c>
      <c r="R317" s="98"/>
    </row>
    <row r="318" spans="2:18" ht="20.100000000000001" customHeight="1">
      <c r="B318" s="50">
        <v>2020</v>
      </c>
      <c r="C318" s="51">
        <v>6</v>
      </c>
      <c r="D318" s="51" t="s">
        <v>16</v>
      </c>
      <c r="E318" s="123" t="s">
        <v>155</v>
      </c>
      <c r="F318" s="51" t="s">
        <v>81</v>
      </c>
      <c r="G318" s="51">
        <v>4321150701</v>
      </c>
      <c r="H318" s="57" t="s">
        <v>156</v>
      </c>
      <c r="I318" s="57" t="s">
        <v>157</v>
      </c>
      <c r="J318" s="45" t="s">
        <v>146</v>
      </c>
      <c r="K318" s="20">
        <v>550</v>
      </c>
      <c r="L318" s="45" t="s">
        <v>158</v>
      </c>
      <c r="M318" s="20">
        <v>595324000</v>
      </c>
      <c r="N318" s="56" t="s">
        <v>147</v>
      </c>
      <c r="O318" s="56" t="s">
        <v>148</v>
      </c>
      <c r="P318" s="56" t="s">
        <v>149</v>
      </c>
      <c r="Q318" s="51" t="s">
        <v>25</v>
      </c>
      <c r="R318" s="58"/>
    </row>
    <row r="319" spans="2:18" ht="20.100000000000001" customHeight="1">
      <c r="B319" s="50">
        <v>2020</v>
      </c>
      <c r="C319" s="51">
        <v>6</v>
      </c>
      <c r="D319" s="51" t="s">
        <v>16</v>
      </c>
      <c r="E319" s="123" t="s">
        <v>266</v>
      </c>
      <c r="F319" s="51" t="s">
        <v>267</v>
      </c>
      <c r="G319" s="51">
        <v>3015200102</v>
      </c>
      <c r="H319" s="57" t="s">
        <v>268</v>
      </c>
      <c r="I319" s="57" t="s">
        <v>269</v>
      </c>
      <c r="J319" s="45" t="s">
        <v>270</v>
      </c>
      <c r="K319" s="20">
        <v>84</v>
      </c>
      <c r="L319" s="45">
        <v>71000</v>
      </c>
      <c r="M319" s="20">
        <v>5964000</v>
      </c>
      <c r="N319" s="56" t="s">
        <v>262</v>
      </c>
      <c r="O319" s="56" t="s">
        <v>271</v>
      </c>
      <c r="P319" s="56" t="s">
        <v>272</v>
      </c>
      <c r="Q319" s="51"/>
      <c r="R319" s="58"/>
    </row>
    <row r="320" spans="2:18" ht="20.100000000000001" customHeight="1">
      <c r="B320" s="50">
        <v>2020</v>
      </c>
      <c r="C320" s="51">
        <v>6</v>
      </c>
      <c r="D320" s="51" t="s">
        <v>16</v>
      </c>
      <c r="E320" s="123" t="s">
        <v>266</v>
      </c>
      <c r="F320" s="51" t="s">
        <v>267</v>
      </c>
      <c r="G320" s="51">
        <v>3012170301</v>
      </c>
      <c r="H320" s="57" t="s">
        <v>273</v>
      </c>
      <c r="I320" s="57" t="s">
        <v>274</v>
      </c>
      <c r="J320" s="45" t="s">
        <v>270</v>
      </c>
      <c r="K320" s="20">
        <v>156</v>
      </c>
      <c r="L320" s="20">
        <v>95000</v>
      </c>
      <c r="M320" s="20">
        <v>14820000</v>
      </c>
      <c r="N320" s="56" t="s">
        <v>262</v>
      </c>
      <c r="O320" s="56" t="s">
        <v>271</v>
      </c>
      <c r="P320" s="56" t="s">
        <v>272</v>
      </c>
      <c r="Q320" s="51"/>
      <c r="R320" s="58"/>
    </row>
    <row r="321" spans="2:18" ht="20.100000000000001" customHeight="1">
      <c r="B321" s="50">
        <v>2020</v>
      </c>
      <c r="C321" s="51">
        <v>6</v>
      </c>
      <c r="D321" s="51" t="s">
        <v>16</v>
      </c>
      <c r="E321" s="123" t="s">
        <v>266</v>
      </c>
      <c r="F321" s="51" t="s">
        <v>267</v>
      </c>
      <c r="G321" s="51">
        <v>3015200101</v>
      </c>
      <c r="H321" s="57" t="s">
        <v>275</v>
      </c>
      <c r="I321" s="57" t="s">
        <v>269</v>
      </c>
      <c r="J321" s="45" t="s">
        <v>270</v>
      </c>
      <c r="K321" s="20">
        <v>232</v>
      </c>
      <c r="L321" s="20">
        <v>150000</v>
      </c>
      <c r="M321" s="20">
        <v>34800000</v>
      </c>
      <c r="N321" s="56" t="s">
        <v>262</v>
      </c>
      <c r="O321" s="56" t="s">
        <v>271</v>
      </c>
      <c r="P321" s="56" t="s">
        <v>272</v>
      </c>
      <c r="Q321" s="57"/>
      <c r="R321" s="58"/>
    </row>
    <row r="322" spans="2:18" ht="20.100000000000001" customHeight="1">
      <c r="B322" s="50">
        <v>2020</v>
      </c>
      <c r="C322" s="51">
        <v>6</v>
      </c>
      <c r="D322" s="51" t="s">
        <v>167</v>
      </c>
      <c r="E322" s="123" t="s">
        <v>341</v>
      </c>
      <c r="F322" s="51" t="s">
        <v>267</v>
      </c>
      <c r="G322" s="51">
        <v>3012179301</v>
      </c>
      <c r="H322" s="51" t="s">
        <v>336</v>
      </c>
      <c r="I322" s="51" t="s">
        <v>337</v>
      </c>
      <c r="J322" s="78" t="s">
        <v>17</v>
      </c>
      <c r="K322" s="78">
        <v>2436</v>
      </c>
      <c r="L322" s="78" t="s">
        <v>342</v>
      </c>
      <c r="M322" s="78">
        <v>120560000</v>
      </c>
      <c r="N322" s="56" t="s">
        <v>321</v>
      </c>
      <c r="O322" s="51" t="s">
        <v>322</v>
      </c>
      <c r="P322" s="51" t="s">
        <v>323</v>
      </c>
      <c r="Q322" s="51" t="s">
        <v>25</v>
      </c>
      <c r="R322" s="98"/>
    </row>
    <row r="323" spans="2:18" ht="20.100000000000001" customHeight="1">
      <c r="B323" s="50">
        <v>2020</v>
      </c>
      <c r="C323" s="51">
        <v>6</v>
      </c>
      <c r="D323" s="51" t="s">
        <v>167</v>
      </c>
      <c r="E323" s="123" t="s">
        <v>341</v>
      </c>
      <c r="F323" s="51" t="s">
        <v>267</v>
      </c>
      <c r="G323" s="51">
        <v>3012999901</v>
      </c>
      <c r="H323" s="51" t="s">
        <v>343</v>
      </c>
      <c r="I323" s="51" t="s">
        <v>344</v>
      </c>
      <c r="J323" s="78" t="s">
        <v>17</v>
      </c>
      <c r="K323" s="78">
        <v>33000</v>
      </c>
      <c r="L323" s="78" t="s">
        <v>335</v>
      </c>
      <c r="M323" s="78">
        <v>34970000</v>
      </c>
      <c r="N323" s="56" t="s">
        <v>321</v>
      </c>
      <c r="O323" s="51" t="s">
        <v>322</v>
      </c>
      <c r="P323" s="51" t="s">
        <v>323</v>
      </c>
      <c r="Q323" s="51" t="s">
        <v>25</v>
      </c>
      <c r="R323" s="98"/>
    </row>
    <row r="324" spans="2:18" ht="20.100000000000001" customHeight="1">
      <c r="B324" s="50">
        <v>2020</v>
      </c>
      <c r="C324" s="51">
        <v>6</v>
      </c>
      <c r="D324" s="51" t="s">
        <v>167</v>
      </c>
      <c r="E324" s="123" t="s">
        <v>341</v>
      </c>
      <c r="F324" s="51" t="s">
        <v>267</v>
      </c>
      <c r="G324" s="51">
        <v>3911152602</v>
      </c>
      <c r="H324" s="51" t="s">
        <v>345</v>
      </c>
      <c r="I324" s="51" t="s">
        <v>346</v>
      </c>
      <c r="J324" s="78" t="s">
        <v>43</v>
      </c>
      <c r="K324" s="78">
        <v>1</v>
      </c>
      <c r="L324" s="78" t="s">
        <v>347</v>
      </c>
      <c r="M324" s="78">
        <v>169763800</v>
      </c>
      <c r="N324" s="56" t="s">
        <v>321</v>
      </c>
      <c r="O324" s="51" t="s">
        <v>322</v>
      </c>
      <c r="P324" s="51" t="s">
        <v>323</v>
      </c>
      <c r="Q324" s="51" t="s">
        <v>25</v>
      </c>
      <c r="R324" s="98"/>
    </row>
    <row r="325" spans="2:18" ht="20.100000000000001" customHeight="1">
      <c r="B325" s="50">
        <v>2020</v>
      </c>
      <c r="C325" s="51">
        <v>6</v>
      </c>
      <c r="D325" s="51" t="s">
        <v>167</v>
      </c>
      <c r="E325" s="123" t="s">
        <v>341</v>
      </c>
      <c r="F325" s="51" t="s">
        <v>267</v>
      </c>
      <c r="G325" s="51">
        <v>4616150401</v>
      </c>
      <c r="H325" s="51" t="s">
        <v>348</v>
      </c>
      <c r="I325" s="51" t="s">
        <v>346</v>
      </c>
      <c r="J325" s="78" t="s">
        <v>43</v>
      </c>
      <c r="K325" s="78">
        <v>1</v>
      </c>
      <c r="L325" s="78" t="s">
        <v>347</v>
      </c>
      <c r="M325" s="78">
        <v>24853500</v>
      </c>
      <c r="N325" s="56" t="s">
        <v>321</v>
      </c>
      <c r="O325" s="51" t="s">
        <v>322</v>
      </c>
      <c r="P325" s="51" t="s">
        <v>323</v>
      </c>
      <c r="Q325" s="51" t="s">
        <v>25</v>
      </c>
      <c r="R325" s="98"/>
    </row>
    <row r="326" spans="2:18" ht="20.100000000000001" customHeight="1">
      <c r="B326" s="118">
        <v>2020</v>
      </c>
      <c r="C326" s="83">
        <v>6</v>
      </c>
      <c r="D326" s="51" t="s">
        <v>167</v>
      </c>
      <c r="E326" s="119" t="s">
        <v>349</v>
      </c>
      <c r="F326" s="51" t="s">
        <v>267</v>
      </c>
      <c r="G326" s="83">
        <v>4014162001</v>
      </c>
      <c r="H326" s="83" t="s">
        <v>354</v>
      </c>
      <c r="I326" s="83" t="s">
        <v>355</v>
      </c>
      <c r="J326" s="85" t="s">
        <v>17</v>
      </c>
      <c r="K326" s="86">
        <v>2</v>
      </c>
      <c r="L326" s="85" t="s">
        <v>356</v>
      </c>
      <c r="M326" s="87">
        <v>8094000.1000000006</v>
      </c>
      <c r="N326" s="88" t="s">
        <v>321</v>
      </c>
      <c r="O326" s="88" t="s">
        <v>352</v>
      </c>
      <c r="P326" s="88" t="s">
        <v>353</v>
      </c>
      <c r="Q326" s="83" t="s">
        <v>25</v>
      </c>
      <c r="R326" s="184"/>
    </row>
    <row r="327" spans="2:18" ht="20.100000000000001" customHeight="1">
      <c r="B327" s="118">
        <v>2020</v>
      </c>
      <c r="C327" s="83">
        <v>6</v>
      </c>
      <c r="D327" s="51" t="s">
        <v>167</v>
      </c>
      <c r="E327" s="119" t="s">
        <v>349</v>
      </c>
      <c r="F327" s="51" t="s">
        <v>267</v>
      </c>
      <c r="G327" s="84">
        <v>4014169401</v>
      </c>
      <c r="H327" s="83" t="s">
        <v>357</v>
      </c>
      <c r="I327" s="83" t="s">
        <v>358</v>
      </c>
      <c r="J327" s="85" t="s">
        <v>17</v>
      </c>
      <c r="K327" s="86">
        <v>14</v>
      </c>
      <c r="L327" s="85" t="s">
        <v>356</v>
      </c>
      <c r="M327" s="87">
        <v>2756499.9000000004</v>
      </c>
      <c r="N327" s="88" t="s">
        <v>321</v>
      </c>
      <c r="O327" s="88" t="s">
        <v>352</v>
      </c>
      <c r="P327" s="88" t="s">
        <v>353</v>
      </c>
      <c r="Q327" s="83" t="s">
        <v>25</v>
      </c>
      <c r="R327" s="184"/>
    </row>
    <row r="328" spans="2:18" ht="20.100000000000001" customHeight="1">
      <c r="B328" s="118">
        <v>2020</v>
      </c>
      <c r="C328" s="83">
        <v>6</v>
      </c>
      <c r="D328" s="51" t="s">
        <v>167</v>
      </c>
      <c r="E328" s="119" t="s">
        <v>349</v>
      </c>
      <c r="F328" s="51" t="s">
        <v>267</v>
      </c>
      <c r="G328" s="83">
        <v>4014169301</v>
      </c>
      <c r="H328" s="83" t="s">
        <v>359</v>
      </c>
      <c r="I328" s="83" t="s">
        <v>360</v>
      </c>
      <c r="J328" s="85" t="s">
        <v>17</v>
      </c>
      <c r="K328" s="86">
        <v>10</v>
      </c>
      <c r="L328" s="85" t="s">
        <v>356</v>
      </c>
      <c r="M328" s="87">
        <v>7788000.0000000009</v>
      </c>
      <c r="N328" s="88" t="s">
        <v>321</v>
      </c>
      <c r="O328" s="88" t="s">
        <v>352</v>
      </c>
      <c r="P328" s="88" t="s">
        <v>353</v>
      </c>
      <c r="Q328" s="83" t="s">
        <v>25</v>
      </c>
      <c r="R328" s="184"/>
    </row>
    <row r="329" spans="2:18" ht="20.100000000000001" customHeight="1">
      <c r="B329" s="118">
        <v>2020</v>
      </c>
      <c r="C329" s="83">
        <v>6</v>
      </c>
      <c r="D329" s="51" t="s">
        <v>167</v>
      </c>
      <c r="E329" s="119" t="s">
        <v>349</v>
      </c>
      <c r="F329" s="51" t="s">
        <v>267</v>
      </c>
      <c r="G329" s="83">
        <v>4014179501</v>
      </c>
      <c r="H329" s="83" t="s">
        <v>361</v>
      </c>
      <c r="I329" s="83" t="s">
        <v>362</v>
      </c>
      <c r="J329" s="85" t="s">
        <v>17</v>
      </c>
      <c r="K329" s="86">
        <v>10</v>
      </c>
      <c r="L329" s="85" t="s">
        <v>356</v>
      </c>
      <c r="M329" s="87">
        <v>5500000</v>
      </c>
      <c r="N329" s="88" t="s">
        <v>321</v>
      </c>
      <c r="O329" s="88" t="s">
        <v>352</v>
      </c>
      <c r="P329" s="88" t="s">
        <v>353</v>
      </c>
      <c r="Q329" s="83" t="s">
        <v>25</v>
      </c>
      <c r="R329" s="184"/>
    </row>
    <row r="330" spans="2:18" ht="20.100000000000001" customHeight="1">
      <c r="B330" s="118">
        <v>2020</v>
      </c>
      <c r="C330" s="83">
        <v>6</v>
      </c>
      <c r="D330" s="51" t="s">
        <v>167</v>
      </c>
      <c r="E330" s="119" t="s">
        <v>349</v>
      </c>
      <c r="F330" s="51" t="s">
        <v>267</v>
      </c>
      <c r="G330" s="83">
        <v>4014179501</v>
      </c>
      <c r="H330" s="83" t="s">
        <v>363</v>
      </c>
      <c r="I330" s="83" t="s">
        <v>364</v>
      </c>
      <c r="J330" s="85" t="s">
        <v>17</v>
      </c>
      <c r="K330" s="86">
        <v>10</v>
      </c>
      <c r="L330" s="85" t="s">
        <v>365</v>
      </c>
      <c r="M330" s="87">
        <v>69438400.200000003</v>
      </c>
      <c r="N330" s="88" t="s">
        <v>321</v>
      </c>
      <c r="O330" s="88" t="s">
        <v>352</v>
      </c>
      <c r="P330" s="88" t="s">
        <v>353</v>
      </c>
      <c r="Q330" s="83" t="s">
        <v>25</v>
      </c>
      <c r="R330" s="184"/>
    </row>
    <row r="331" spans="2:18" ht="20.100000000000001" customHeight="1">
      <c r="B331" s="118">
        <v>2020</v>
      </c>
      <c r="C331" s="83">
        <v>6</v>
      </c>
      <c r="D331" s="51" t="s">
        <v>167</v>
      </c>
      <c r="E331" s="119" t="s">
        <v>349</v>
      </c>
      <c r="F331" s="51" t="s">
        <v>267</v>
      </c>
      <c r="G331" s="83">
        <v>4014179501</v>
      </c>
      <c r="H331" s="83" t="s">
        <v>366</v>
      </c>
      <c r="I331" s="83" t="s">
        <v>367</v>
      </c>
      <c r="J331" s="85" t="s">
        <v>17</v>
      </c>
      <c r="K331" s="86">
        <v>10</v>
      </c>
      <c r="L331" s="85" t="s">
        <v>365</v>
      </c>
      <c r="M331" s="87">
        <v>111179560.2</v>
      </c>
      <c r="N331" s="88" t="s">
        <v>321</v>
      </c>
      <c r="O331" s="88" t="s">
        <v>352</v>
      </c>
      <c r="P331" s="88" t="s">
        <v>353</v>
      </c>
      <c r="Q331" s="83" t="s">
        <v>25</v>
      </c>
      <c r="R331" s="184"/>
    </row>
    <row r="332" spans="2:18" ht="20.100000000000001" customHeight="1">
      <c r="B332" s="118">
        <v>2020</v>
      </c>
      <c r="C332" s="83">
        <v>6</v>
      </c>
      <c r="D332" s="51" t="s">
        <v>167</v>
      </c>
      <c r="E332" s="119" t="s">
        <v>349</v>
      </c>
      <c r="F332" s="51" t="s">
        <v>267</v>
      </c>
      <c r="G332" s="83">
        <v>3011160102</v>
      </c>
      <c r="H332" s="83" t="s">
        <v>368</v>
      </c>
      <c r="I332" s="83" t="s">
        <v>369</v>
      </c>
      <c r="J332" s="85" t="s">
        <v>17</v>
      </c>
      <c r="K332" s="86">
        <v>192</v>
      </c>
      <c r="L332" s="85" t="s">
        <v>370</v>
      </c>
      <c r="M332" s="87">
        <v>733290.40000000014</v>
      </c>
      <c r="N332" s="88" t="s">
        <v>321</v>
      </c>
      <c r="O332" s="88" t="s">
        <v>352</v>
      </c>
      <c r="P332" s="88" t="s">
        <v>353</v>
      </c>
      <c r="Q332" s="83" t="s">
        <v>25</v>
      </c>
      <c r="R332" s="184"/>
    </row>
    <row r="333" spans="2:18" ht="20.100000000000001" customHeight="1">
      <c r="B333" s="118">
        <v>2020</v>
      </c>
      <c r="C333" s="83">
        <v>6</v>
      </c>
      <c r="D333" s="51" t="s">
        <v>167</v>
      </c>
      <c r="E333" s="119" t="s">
        <v>349</v>
      </c>
      <c r="F333" s="51" t="s">
        <v>267</v>
      </c>
      <c r="G333" s="83">
        <v>3011159701</v>
      </c>
      <c r="H333" s="83" t="s">
        <v>338</v>
      </c>
      <c r="I333" s="83" t="s">
        <v>371</v>
      </c>
      <c r="J333" s="85" t="s">
        <v>17</v>
      </c>
      <c r="K333" s="86">
        <v>10213</v>
      </c>
      <c r="L333" s="85" t="s">
        <v>372</v>
      </c>
      <c r="M333" s="87">
        <v>505430060.00000006</v>
      </c>
      <c r="N333" s="88" t="s">
        <v>321</v>
      </c>
      <c r="O333" s="88" t="s">
        <v>352</v>
      </c>
      <c r="P333" s="88" t="s">
        <v>353</v>
      </c>
      <c r="Q333" s="83" t="s">
        <v>25</v>
      </c>
      <c r="R333" s="184"/>
    </row>
    <row r="334" spans="2:18" ht="20.100000000000001" customHeight="1">
      <c r="B334" s="118">
        <v>2020</v>
      </c>
      <c r="C334" s="83">
        <v>6</v>
      </c>
      <c r="D334" s="51" t="s">
        <v>167</v>
      </c>
      <c r="E334" s="119" t="s">
        <v>349</v>
      </c>
      <c r="F334" s="51" t="s">
        <v>267</v>
      </c>
      <c r="G334" s="83">
        <v>3011159702</v>
      </c>
      <c r="H334" s="83" t="s">
        <v>373</v>
      </c>
      <c r="I334" s="83" t="s">
        <v>374</v>
      </c>
      <c r="J334" s="85" t="s">
        <v>17</v>
      </c>
      <c r="K334" s="86">
        <v>4377</v>
      </c>
      <c r="L334" s="85" t="s">
        <v>375</v>
      </c>
      <c r="M334" s="87">
        <v>185014479.90000001</v>
      </c>
      <c r="N334" s="88" t="s">
        <v>321</v>
      </c>
      <c r="O334" s="88" t="s">
        <v>352</v>
      </c>
      <c r="P334" s="88" t="s">
        <v>353</v>
      </c>
      <c r="Q334" s="83" t="s">
        <v>25</v>
      </c>
      <c r="R334" s="184"/>
    </row>
    <row r="335" spans="2:18" ht="20.100000000000001" customHeight="1">
      <c r="B335" s="118">
        <v>2020</v>
      </c>
      <c r="C335" s="83">
        <v>6</v>
      </c>
      <c r="D335" s="51" t="s">
        <v>167</v>
      </c>
      <c r="E335" s="119" t="s">
        <v>349</v>
      </c>
      <c r="F335" s="51" t="s">
        <v>267</v>
      </c>
      <c r="G335" s="83">
        <v>3013150301</v>
      </c>
      <c r="H335" s="83" t="s">
        <v>376</v>
      </c>
      <c r="I335" s="83" t="s">
        <v>377</v>
      </c>
      <c r="J335" s="85" t="s">
        <v>17</v>
      </c>
      <c r="K335" s="86">
        <v>10592</v>
      </c>
      <c r="L335" s="85" t="s">
        <v>329</v>
      </c>
      <c r="M335" s="87">
        <v>232383180.00000003</v>
      </c>
      <c r="N335" s="88" t="s">
        <v>321</v>
      </c>
      <c r="O335" s="88" t="s">
        <v>352</v>
      </c>
      <c r="P335" s="88" t="s">
        <v>353</v>
      </c>
      <c r="Q335" s="83" t="s">
        <v>25</v>
      </c>
      <c r="R335" s="184"/>
    </row>
    <row r="336" spans="2:18" ht="20.100000000000001" customHeight="1">
      <c r="B336" s="118">
        <v>2020</v>
      </c>
      <c r="C336" s="83">
        <v>6</v>
      </c>
      <c r="D336" s="51" t="s">
        <v>167</v>
      </c>
      <c r="E336" s="119" t="s">
        <v>349</v>
      </c>
      <c r="F336" s="51" t="s">
        <v>267</v>
      </c>
      <c r="G336" s="83">
        <v>3013150301</v>
      </c>
      <c r="H336" s="83" t="s">
        <v>378</v>
      </c>
      <c r="I336" s="83" t="s">
        <v>377</v>
      </c>
      <c r="J336" s="85" t="s">
        <v>17</v>
      </c>
      <c r="K336" s="86">
        <v>168</v>
      </c>
      <c r="L336" s="85" t="s">
        <v>329</v>
      </c>
      <c r="M336" s="87">
        <v>6064760.4000000004</v>
      </c>
      <c r="N336" s="88" t="s">
        <v>321</v>
      </c>
      <c r="O336" s="88" t="s">
        <v>352</v>
      </c>
      <c r="P336" s="88" t="s">
        <v>353</v>
      </c>
      <c r="Q336" s="83" t="s">
        <v>25</v>
      </c>
      <c r="R336" s="184"/>
    </row>
    <row r="337" spans="2:18" ht="20.100000000000001" customHeight="1">
      <c r="B337" s="50">
        <v>2020</v>
      </c>
      <c r="C337" s="51">
        <v>6</v>
      </c>
      <c r="D337" s="51" t="s">
        <v>14</v>
      </c>
      <c r="E337" s="123" t="s">
        <v>453</v>
      </c>
      <c r="F337" s="51" t="s">
        <v>93</v>
      </c>
      <c r="G337" s="51">
        <v>4014179501</v>
      </c>
      <c r="H337" s="96" t="s">
        <v>497</v>
      </c>
      <c r="I337" s="51" t="s">
        <v>498</v>
      </c>
      <c r="J337" s="51" t="s">
        <v>456</v>
      </c>
      <c r="K337" s="94">
        <v>65</v>
      </c>
      <c r="L337" s="96" t="s">
        <v>488</v>
      </c>
      <c r="M337" s="94">
        <v>808689762</v>
      </c>
      <c r="N337" s="56" t="s">
        <v>457</v>
      </c>
      <c r="O337" s="56" t="s">
        <v>458</v>
      </c>
      <c r="P337" s="56" t="s">
        <v>459</v>
      </c>
      <c r="Q337" s="56" t="s">
        <v>121</v>
      </c>
      <c r="R337" s="63"/>
    </row>
    <row r="338" spans="2:18" ht="20.100000000000001" customHeight="1">
      <c r="B338" s="50">
        <v>2020</v>
      </c>
      <c r="C338" s="51">
        <v>6</v>
      </c>
      <c r="D338" s="51" t="s">
        <v>14</v>
      </c>
      <c r="E338" s="123" t="s">
        <v>453</v>
      </c>
      <c r="F338" s="51" t="s">
        <v>93</v>
      </c>
      <c r="G338" s="51">
        <v>4014210201</v>
      </c>
      <c r="H338" s="96" t="s">
        <v>499</v>
      </c>
      <c r="I338" s="51" t="s">
        <v>500</v>
      </c>
      <c r="J338" s="51" t="s">
        <v>456</v>
      </c>
      <c r="K338" s="94">
        <v>50</v>
      </c>
      <c r="L338" s="96" t="s">
        <v>477</v>
      </c>
      <c r="M338" s="94">
        <v>33669238</v>
      </c>
      <c r="N338" s="56" t="s">
        <v>457</v>
      </c>
      <c r="O338" s="56" t="s">
        <v>458</v>
      </c>
      <c r="P338" s="56" t="s">
        <v>459</v>
      </c>
      <c r="Q338" s="56" t="s">
        <v>121</v>
      </c>
      <c r="R338" s="63"/>
    </row>
    <row r="339" spans="2:18" ht="20.100000000000001" customHeight="1">
      <c r="B339" s="50">
        <v>2020</v>
      </c>
      <c r="C339" s="51">
        <v>6</v>
      </c>
      <c r="D339" s="51" t="s">
        <v>14</v>
      </c>
      <c r="E339" s="123" t="s">
        <v>501</v>
      </c>
      <c r="F339" s="51" t="s">
        <v>93</v>
      </c>
      <c r="G339" s="51">
        <v>3011150501</v>
      </c>
      <c r="H339" s="51" t="s">
        <v>502</v>
      </c>
      <c r="I339" s="51" t="s">
        <v>503</v>
      </c>
      <c r="J339" s="51" t="s">
        <v>456</v>
      </c>
      <c r="K339" s="94">
        <v>3911</v>
      </c>
      <c r="L339" s="97" t="s">
        <v>504</v>
      </c>
      <c r="M339" s="94">
        <v>260660406</v>
      </c>
      <c r="N339" s="56" t="s">
        <v>457</v>
      </c>
      <c r="O339" s="56" t="s">
        <v>458</v>
      </c>
      <c r="P339" s="56" t="s">
        <v>459</v>
      </c>
      <c r="Q339" s="51" t="s">
        <v>121</v>
      </c>
      <c r="R339" s="98"/>
    </row>
    <row r="340" spans="2:18" ht="20.100000000000001" customHeight="1">
      <c r="B340" s="50">
        <v>2020</v>
      </c>
      <c r="C340" s="51">
        <v>6</v>
      </c>
      <c r="D340" s="51" t="s">
        <v>14</v>
      </c>
      <c r="E340" s="123" t="s">
        <v>501</v>
      </c>
      <c r="F340" s="51" t="s">
        <v>93</v>
      </c>
      <c r="G340" s="51">
        <v>4014210901</v>
      </c>
      <c r="H340" s="51" t="s">
        <v>505</v>
      </c>
      <c r="I340" s="51" t="s">
        <v>506</v>
      </c>
      <c r="J340" s="51" t="s">
        <v>456</v>
      </c>
      <c r="K340" s="94">
        <v>80.578999999999994</v>
      </c>
      <c r="L340" s="97" t="s">
        <v>507</v>
      </c>
      <c r="M340" s="94">
        <v>58133730</v>
      </c>
      <c r="N340" s="56" t="s">
        <v>457</v>
      </c>
      <c r="O340" s="56" t="s">
        <v>458</v>
      </c>
      <c r="P340" s="56" t="s">
        <v>459</v>
      </c>
      <c r="Q340" s="51" t="s">
        <v>121</v>
      </c>
      <c r="R340" s="98"/>
    </row>
    <row r="341" spans="2:18" ht="20.100000000000001" customHeight="1">
      <c r="B341" s="50">
        <v>2020</v>
      </c>
      <c r="C341" s="51">
        <v>6</v>
      </c>
      <c r="D341" s="51" t="s">
        <v>14</v>
      </c>
      <c r="E341" s="123" t="s">
        <v>501</v>
      </c>
      <c r="F341" s="51" t="s">
        <v>93</v>
      </c>
      <c r="G341" s="51">
        <v>4014210901</v>
      </c>
      <c r="H341" s="51" t="s">
        <v>508</v>
      </c>
      <c r="I341" s="51" t="s">
        <v>509</v>
      </c>
      <c r="J341" s="51" t="s">
        <v>456</v>
      </c>
      <c r="K341" s="94">
        <v>149</v>
      </c>
      <c r="L341" s="97" t="s">
        <v>510</v>
      </c>
      <c r="M341" s="94">
        <v>21919682</v>
      </c>
      <c r="N341" s="56" t="s">
        <v>457</v>
      </c>
      <c r="O341" s="56" t="s">
        <v>458</v>
      </c>
      <c r="P341" s="56" t="s">
        <v>459</v>
      </c>
      <c r="Q341" s="51" t="s">
        <v>121</v>
      </c>
      <c r="R341" s="98"/>
    </row>
    <row r="342" spans="2:18" ht="20.100000000000001" customHeight="1">
      <c r="B342" s="50">
        <v>2020</v>
      </c>
      <c r="C342" s="51">
        <v>6</v>
      </c>
      <c r="D342" s="51" t="s">
        <v>167</v>
      </c>
      <c r="E342" s="123" t="s">
        <v>501</v>
      </c>
      <c r="F342" s="51" t="s">
        <v>93</v>
      </c>
      <c r="G342" s="51">
        <v>2410168501</v>
      </c>
      <c r="H342" s="51" t="s">
        <v>511</v>
      </c>
      <c r="I342" s="51" t="s">
        <v>512</v>
      </c>
      <c r="J342" s="51" t="s">
        <v>456</v>
      </c>
      <c r="K342" s="94">
        <v>27</v>
      </c>
      <c r="L342" s="97" t="s">
        <v>513</v>
      </c>
      <c r="M342" s="94">
        <v>35199043</v>
      </c>
      <c r="N342" s="56" t="s">
        <v>457</v>
      </c>
      <c r="O342" s="56" t="s">
        <v>458</v>
      </c>
      <c r="P342" s="56" t="s">
        <v>459</v>
      </c>
      <c r="Q342" s="51" t="s">
        <v>121</v>
      </c>
      <c r="R342" s="98"/>
    </row>
    <row r="343" spans="2:18" ht="20.100000000000001" customHeight="1">
      <c r="B343" s="50">
        <v>2020</v>
      </c>
      <c r="C343" s="51">
        <v>6</v>
      </c>
      <c r="D343" s="51" t="s">
        <v>14</v>
      </c>
      <c r="E343" s="123" t="s">
        <v>526</v>
      </c>
      <c r="F343" s="51" t="s">
        <v>80</v>
      </c>
      <c r="G343" s="51">
        <v>4014219401</v>
      </c>
      <c r="H343" s="51" t="s">
        <v>527</v>
      </c>
      <c r="I343" s="51" t="s">
        <v>528</v>
      </c>
      <c r="J343" s="78" t="s">
        <v>529</v>
      </c>
      <c r="K343" s="80">
        <v>232</v>
      </c>
      <c r="L343" s="78" t="s">
        <v>320</v>
      </c>
      <c r="M343" s="80">
        <v>1403052600</v>
      </c>
      <c r="N343" s="56" t="s">
        <v>530</v>
      </c>
      <c r="O343" s="56" t="s">
        <v>531</v>
      </c>
      <c r="P343" s="56" t="s">
        <v>532</v>
      </c>
      <c r="Q343" s="51" t="s">
        <v>53</v>
      </c>
      <c r="R343" s="58"/>
    </row>
    <row r="344" spans="2:18" ht="20.100000000000001" customHeight="1">
      <c r="B344" s="50">
        <v>2020</v>
      </c>
      <c r="C344" s="51">
        <v>6</v>
      </c>
      <c r="D344" s="51" t="s">
        <v>14</v>
      </c>
      <c r="E344" s="123" t="s">
        <v>526</v>
      </c>
      <c r="F344" s="51" t="s">
        <v>80</v>
      </c>
      <c r="G344" s="51">
        <v>4014219401</v>
      </c>
      <c r="H344" s="51" t="s">
        <v>527</v>
      </c>
      <c r="I344" s="51" t="s">
        <v>533</v>
      </c>
      <c r="J344" s="78" t="s">
        <v>529</v>
      </c>
      <c r="K344" s="80">
        <v>85</v>
      </c>
      <c r="L344" s="78" t="s">
        <v>320</v>
      </c>
      <c r="M344" s="80">
        <v>342700000</v>
      </c>
      <c r="N344" s="56" t="s">
        <v>530</v>
      </c>
      <c r="O344" s="56" t="s">
        <v>531</v>
      </c>
      <c r="P344" s="56" t="s">
        <v>532</v>
      </c>
      <c r="Q344" s="51" t="s">
        <v>25</v>
      </c>
      <c r="R344" s="58"/>
    </row>
    <row r="345" spans="2:18" ht="20.100000000000001" customHeight="1">
      <c r="B345" s="50">
        <v>2020</v>
      </c>
      <c r="C345" s="51">
        <v>6</v>
      </c>
      <c r="D345" s="51" t="s">
        <v>14</v>
      </c>
      <c r="E345" s="123" t="s">
        <v>534</v>
      </c>
      <c r="F345" s="51" t="s">
        <v>80</v>
      </c>
      <c r="G345" s="51">
        <v>4014219401</v>
      </c>
      <c r="H345" s="51" t="s">
        <v>527</v>
      </c>
      <c r="I345" s="51" t="s">
        <v>535</v>
      </c>
      <c r="J345" s="78" t="s">
        <v>529</v>
      </c>
      <c r="K345" s="80">
        <v>145</v>
      </c>
      <c r="L345" s="78" t="s">
        <v>320</v>
      </c>
      <c r="M345" s="80">
        <v>554625000</v>
      </c>
      <c r="N345" s="56" t="s">
        <v>530</v>
      </c>
      <c r="O345" s="56" t="s">
        <v>531</v>
      </c>
      <c r="P345" s="56" t="s">
        <v>532</v>
      </c>
      <c r="Q345" s="51" t="s">
        <v>25</v>
      </c>
      <c r="R345" s="58"/>
    </row>
    <row r="346" spans="2:18" ht="20.100000000000001" customHeight="1">
      <c r="B346" s="50">
        <v>2020</v>
      </c>
      <c r="C346" s="51">
        <v>6</v>
      </c>
      <c r="D346" s="51" t="s">
        <v>14</v>
      </c>
      <c r="E346" s="123" t="s">
        <v>534</v>
      </c>
      <c r="F346" s="51" t="s">
        <v>80</v>
      </c>
      <c r="G346" s="51">
        <v>4014219401</v>
      </c>
      <c r="H346" s="51" t="s">
        <v>527</v>
      </c>
      <c r="I346" s="51" t="s">
        <v>536</v>
      </c>
      <c r="J346" s="78" t="s">
        <v>529</v>
      </c>
      <c r="K346" s="80">
        <v>7</v>
      </c>
      <c r="L346" s="78" t="s">
        <v>320</v>
      </c>
      <c r="M346" s="80">
        <v>17850000</v>
      </c>
      <c r="N346" s="56" t="s">
        <v>530</v>
      </c>
      <c r="O346" s="56" t="s">
        <v>531</v>
      </c>
      <c r="P346" s="56" t="s">
        <v>532</v>
      </c>
      <c r="Q346" s="51" t="s">
        <v>25</v>
      </c>
      <c r="R346" s="58"/>
    </row>
    <row r="347" spans="2:18" ht="20.100000000000001" customHeight="1">
      <c r="B347" s="50">
        <v>2020</v>
      </c>
      <c r="C347" s="51">
        <v>6</v>
      </c>
      <c r="D347" s="51" t="s">
        <v>14</v>
      </c>
      <c r="E347" s="123" t="s">
        <v>534</v>
      </c>
      <c r="F347" s="51" t="s">
        <v>80</v>
      </c>
      <c r="G347" s="51">
        <v>4014219401</v>
      </c>
      <c r="H347" s="51" t="s">
        <v>527</v>
      </c>
      <c r="I347" s="51" t="s">
        <v>537</v>
      </c>
      <c r="J347" s="78" t="s">
        <v>529</v>
      </c>
      <c r="K347" s="80">
        <v>222</v>
      </c>
      <c r="L347" s="78" t="s">
        <v>320</v>
      </c>
      <c r="M347" s="80">
        <v>315604000</v>
      </c>
      <c r="N347" s="56" t="s">
        <v>530</v>
      </c>
      <c r="O347" s="56" t="s">
        <v>531</v>
      </c>
      <c r="P347" s="56" t="s">
        <v>532</v>
      </c>
      <c r="Q347" s="51" t="s">
        <v>25</v>
      </c>
      <c r="R347" s="58"/>
    </row>
    <row r="348" spans="2:18" ht="20.100000000000001" customHeight="1">
      <c r="B348" s="50">
        <v>2020</v>
      </c>
      <c r="C348" s="51">
        <v>6</v>
      </c>
      <c r="D348" s="51" t="s">
        <v>14</v>
      </c>
      <c r="E348" s="123" t="s">
        <v>534</v>
      </c>
      <c r="F348" s="51" t="s">
        <v>80</v>
      </c>
      <c r="G348" s="51">
        <v>4014219401</v>
      </c>
      <c r="H348" s="51" t="s">
        <v>527</v>
      </c>
      <c r="I348" s="51" t="s">
        <v>538</v>
      </c>
      <c r="J348" s="78" t="s">
        <v>529</v>
      </c>
      <c r="K348" s="80">
        <v>9</v>
      </c>
      <c r="L348" s="78" t="s">
        <v>320</v>
      </c>
      <c r="M348" s="80">
        <v>82530000</v>
      </c>
      <c r="N348" s="56" t="s">
        <v>530</v>
      </c>
      <c r="O348" s="56" t="s">
        <v>531</v>
      </c>
      <c r="P348" s="56" t="s">
        <v>532</v>
      </c>
      <c r="Q348" s="51" t="s">
        <v>25</v>
      </c>
      <c r="R348" s="58"/>
    </row>
    <row r="349" spans="2:18" ht="20.100000000000001" customHeight="1">
      <c r="B349" s="50">
        <v>2020</v>
      </c>
      <c r="C349" s="51">
        <v>6</v>
      </c>
      <c r="D349" s="51" t="s">
        <v>14</v>
      </c>
      <c r="E349" s="123" t="s">
        <v>587</v>
      </c>
      <c r="F349" s="51" t="s">
        <v>82</v>
      </c>
      <c r="G349" s="51">
        <v>3012169501</v>
      </c>
      <c r="H349" s="57" t="s">
        <v>599</v>
      </c>
      <c r="I349" s="57" t="s">
        <v>600</v>
      </c>
      <c r="J349" s="80" t="s">
        <v>601</v>
      </c>
      <c r="K349" s="20">
        <v>61</v>
      </c>
      <c r="L349" s="78" t="s">
        <v>513</v>
      </c>
      <c r="M349" s="20">
        <v>21807500</v>
      </c>
      <c r="N349" s="66" t="s">
        <v>555</v>
      </c>
      <c r="O349" s="56" t="s">
        <v>585</v>
      </c>
      <c r="P349" s="56" t="s">
        <v>586</v>
      </c>
      <c r="Q349" s="51" t="s">
        <v>25</v>
      </c>
      <c r="R349" s="58"/>
    </row>
    <row r="350" spans="2:18" ht="20.100000000000001" customHeight="1">
      <c r="B350" s="50">
        <v>2020</v>
      </c>
      <c r="C350" s="51">
        <v>6</v>
      </c>
      <c r="D350" s="51" t="s">
        <v>16</v>
      </c>
      <c r="E350" s="123" t="s">
        <v>587</v>
      </c>
      <c r="F350" s="51" t="s">
        <v>267</v>
      </c>
      <c r="G350" s="51">
        <v>4014219702</v>
      </c>
      <c r="H350" s="57" t="s">
        <v>602</v>
      </c>
      <c r="I350" s="57" t="s">
        <v>603</v>
      </c>
      <c r="J350" s="78" t="s">
        <v>604</v>
      </c>
      <c r="K350" s="20">
        <v>214</v>
      </c>
      <c r="L350" s="78" t="s">
        <v>510</v>
      </c>
      <c r="M350" s="20">
        <v>34204797</v>
      </c>
      <c r="N350" s="66" t="s">
        <v>555</v>
      </c>
      <c r="O350" s="56" t="s">
        <v>585</v>
      </c>
      <c r="P350" s="56" t="s">
        <v>586</v>
      </c>
      <c r="Q350" s="51" t="s">
        <v>25</v>
      </c>
      <c r="R350" s="58"/>
    </row>
    <row r="351" spans="2:18" ht="20.100000000000001" customHeight="1">
      <c r="B351" s="50">
        <v>2020</v>
      </c>
      <c r="C351" s="51">
        <v>6</v>
      </c>
      <c r="D351" s="51" t="s">
        <v>16</v>
      </c>
      <c r="E351" s="123" t="s">
        <v>587</v>
      </c>
      <c r="F351" s="51" t="s">
        <v>267</v>
      </c>
      <c r="G351" s="51">
        <v>4014219702</v>
      </c>
      <c r="H351" s="57" t="s">
        <v>602</v>
      </c>
      <c r="I351" s="57" t="s">
        <v>605</v>
      </c>
      <c r="J351" s="80" t="s">
        <v>601</v>
      </c>
      <c r="K351" s="20">
        <v>458</v>
      </c>
      <c r="L351" s="78" t="s">
        <v>320</v>
      </c>
      <c r="M351" s="20">
        <v>143484759</v>
      </c>
      <c r="N351" s="66" t="s">
        <v>555</v>
      </c>
      <c r="O351" s="56" t="s">
        <v>585</v>
      </c>
      <c r="P351" s="56" t="s">
        <v>586</v>
      </c>
      <c r="Q351" s="51" t="s">
        <v>25</v>
      </c>
      <c r="R351" s="58"/>
    </row>
    <row r="352" spans="2:18" ht="20.100000000000001" customHeight="1">
      <c r="B352" s="50">
        <v>2020</v>
      </c>
      <c r="C352" s="51">
        <v>6</v>
      </c>
      <c r="D352" s="51" t="s">
        <v>16</v>
      </c>
      <c r="E352" s="123" t="s">
        <v>587</v>
      </c>
      <c r="F352" s="51" t="s">
        <v>267</v>
      </c>
      <c r="G352" s="51">
        <v>4014219702</v>
      </c>
      <c r="H352" s="57" t="s">
        <v>602</v>
      </c>
      <c r="I352" s="57" t="s">
        <v>606</v>
      </c>
      <c r="J352" s="80" t="s">
        <v>601</v>
      </c>
      <c r="K352" s="20">
        <v>42</v>
      </c>
      <c r="L352" s="78" t="s">
        <v>320</v>
      </c>
      <c r="M352" s="20">
        <v>13449189.600000001</v>
      </c>
      <c r="N352" s="66" t="s">
        <v>555</v>
      </c>
      <c r="O352" s="56" t="s">
        <v>585</v>
      </c>
      <c r="P352" s="56" t="s">
        <v>586</v>
      </c>
      <c r="Q352" s="51" t="s">
        <v>25</v>
      </c>
      <c r="R352" s="58"/>
    </row>
    <row r="353" spans="2:18" ht="20.100000000000001" customHeight="1">
      <c r="B353" s="50">
        <v>2020</v>
      </c>
      <c r="C353" s="51">
        <v>6</v>
      </c>
      <c r="D353" s="51" t="s">
        <v>16</v>
      </c>
      <c r="E353" s="123" t="s">
        <v>587</v>
      </c>
      <c r="F353" s="51" t="s">
        <v>267</v>
      </c>
      <c r="G353" s="51">
        <v>4014219702</v>
      </c>
      <c r="H353" s="57" t="s">
        <v>602</v>
      </c>
      <c r="I353" s="57" t="s">
        <v>607</v>
      </c>
      <c r="J353" s="80" t="s">
        <v>601</v>
      </c>
      <c r="K353" s="20">
        <v>440</v>
      </c>
      <c r="L353" s="78" t="s">
        <v>320</v>
      </c>
      <c r="M353" s="20">
        <v>211344408.00000003</v>
      </c>
      <c r="N353" s="66" t="s">
        <v>555</v>
      </c>
      <c r="O353" s="56" t="s">
        <v>585</v>
      </c>
      <c r="P353" s="56" t="s">
        <v>586</v>
      </c>
      <c r="Q353" s="51" t="s">
        <v>25</v>
      </c>
      <c r="R353" s="58"/>
    </row>
    <row r="354" spans="2:18" ht="20.100000000000001" customHeight="1">
      <c r="B354" s="50">
        <v>2020</v>
      </c>
      <c r="C354" s="51">
        <v>6</v>
      </c>
      <c r="D354" s="51" t="s">
        <v>16</v>
      </c>
      <c r="E354" s="123" t="s">
        <v>587</v>
      </c>
      <c r="F354" s="51" t="s">
        <v>267</v>
      </c>
      <c r="G354" s="51">
        <v>4014219702</v>
      </c>
      <c r="H354" s="57" t="s">
        <v>602</v>
      </c>
      <c r="I354" s="57" t="s">
        <v>608</v>
      </c>
      <c r="J354" s="80" t="s">
        <v>601</v>
      </c>
      <c r="K354" s="20">
        <v>277</v>
      </c>
      <c r="L354" s="80" t="s">
        <v>320</v>
      </c>
      <c r="M354" s="20">
        <v>168898257</v>
      </c>
      <c r="N354" s="66" t="s">
        <v>555</v>
      </c>
      <c r="O354" s="56" t="s">
        <v>585</v>
      </c>
      <c r="P354" s="56" t="s">
        <v>586</v>
      </c>
      <c r="Q354" s="51" t="s">
        <v>25</v>
      </c>
      <c r="R354" s="58"/>
    </row>
    <row r="355" spans="2:18" ht="20.100000000000001" customHeight="1">
      <c r="B355" s="50">
        <v>2020</v>
      </c>
      <c r="C355" s="51">
        <v>6</v>
      </c>
      <c r="D355" s="51" t="s">
        <v>14</v>
      </c>
      <c r="E355" s="123" t="s">
        <v>876</v>
      </c>
      <c r="F355" s="51" t="s">
        <v>267</v>
      </c>
      <c r="G355" s="51">
        <v>3011159702</v>
      </c>
      <c r="H355" s="57" t="s">
        <v>877</v>
      </c>
      <c r="I355" s="57" t="s">
        <v>878</v>
      </c>
      <c r="J355" s="20" t="s">
        <v>17</v>
      </c>
      <c r="K355" s="20">
        <v>359</v>
      </c>
      <c r="L355" s="20" t="s">
        <v>879</v>
      </c>
      <c r="M355" s="20">
        <v>24573327</v>
      </c>
      <c r="N355" s="66" t="s">
        <v>782</v>
      </c>
      <c r="O355" s="66" t="s">
        <v>880</v>
      </c>
      <c r="P355" s="66" t="s">
        <v>881</v>
      </c>
      <c r="Q355" s="57" t="s">
        <v>25</v>
      </c>
      <c r="R355" s="58"/>
    </row>
    <row r="356" spans="2:18" ht="20.100000000000001" customHeight="1">
      <c r="B356" s="50">
        <v>2020</v>
      </c>
      <c r="C356" s="51">
        <v>6</v>
      </c>
      <c r="D356" s="51" t="s">
        <v>14</v>
      </c>
      <c r="E356" s="123" t="s">
        <v>876</v>
      </c>
      <c r="F356" s="51" t="s">
        <v>267</v>
      </c>
      <c r="G356" s="51">
        <v>30111159501</v>
      </c>
      <c r="H356" s="57" t="s">
        <v>882</v>
      </c>
      <c r="I356" s="57" t="s">
        <v>883</v>
      </c>
      <c r="J356" s="20" t="s">
        <v>17</v>
      </c>
      <c r="K356" s="20">
        <v>552</v>
      </c>
      <c r="L356" s="20" t="s">
        <v>884</v>
      </c>
      <c r="M356" s="20">
        <v>13800000</v>
      </c>
      <c r="N356" s="66" t="s">
        <v>782</v>
      </c>
      <c r="O356" s="66" t="s">
        <v>880</v>
      </c>
      <c r="P356" s="66" t="s">
        <v>881</v>
      </c>
      <c r="Q356" s="57" t="s">
        <v>25</v>
      </c>
      <c r="R356" s="58"/>
    </row>
    <row r="357" spans="2:18" ht="20.100000000000001" customHeight="1">
      <c r="B357" s="50">
        <v>2020</v>
      </c>
      <c r="C357" s="51">
        <v>6</v>
      </c>
      <c r="D357" s="51" t="s">
        <v>14</v>
      </c>
      <c r="E357" s="123" t="s">
        <v>1038</v>
      </c>
      <c r="F357" s="51" t="s">
        <v>267</v>
      </c>
      <c r="G357" s="51">
        <v>3015200101</v>
      </c>
      <c r="H357" s="51" t="s">
        <v>1049</v>
      </c>
      <c r="I357" s="51" t="s">
        <v>1050</v>
      </c>
      <c r="J357" s="78" t="s">
        <v>1041</v>
      </c>
      <c r="K357" s="80">
        <v>77</v>
      </c>
      <c r="L357" s="78" t="s">
        <v>1051</v>
      </c>
      <c r="M357" s="80">
        <v>17556000</v>
      </c>
      <c r="N357" s="51" t="s">
        <v>1042</v>
      </c>
      <c r="O357" s="56" t="s">
        <v>1043</v>
      </c>
      <c r="P357" s="56" t="s">
        <v>1052</v>
      </c>
      <c r="Q357" s="51" t="s">
        <v>25</v>
      </c>
      <c r="R357" s="127"/>
    </row>
    <row r="358" spans="2:18" ht="20.100000000000001" customHeight="1">
      <c r="B358" s="50">
        <v>2020</v>
      </c>
      <c r="C358" s="51">
        <v>6</v>
      </c>
      <c r="D358" s="51" t="s">
        <v>14</v>
      </c>
      <c r="E358" s="123" t="s">
        <v>1038</v>
      </c>
      <c r="F358" s="51" t="s">
        <v>267</v>
      </c>
      <c r="G358" s="51">
        <v>3023160202</v>
      </c>
      <c r="H358" s="51" t="s">
        <v>1053</v>
      </c>
      <c r="I358" s="51" t="s">
        <v>1054</v>
      </c>
      <c r="J358" s="78" t="s">
        <v>1041</v>
      </c>
      <c r="K358" s="80">
        <v>1</v>
      </c>
      <c r="L358" s="78" t="s">
        <v>513</v>
      </c>
      <c r="M358" s="80">
        <v>36800000</v>
      </c>
      <c r="N358" s="51" t="s">
        <v>1042</v>
      </c>
      <c r="O358" s="56" t="s">
        <v>1043</v>
      </c>
      <c r="P358" s="56" t="s">
        <v>1052</v>
      </c>
      <c r="Q358" s="51" t="s">
        <v>25</v>
      </c>
      <c r="R358" s="98"/>
    </row>
    <row r="359" spans="2:18" ht="20.100000000000001" customHeight="1">
      <c r="B359" s="50">
        <v>2020</v>
      </c>
      <c r="C359" s="51">
        <v>6</v>
      </c>
      <c r="D359" s="51" t="s">
        <v>14</v>
      </c>
      <c r="E359" s="123" t="s">
        <v>1082</v>
      </c>
      <c r="F359" s="51" t="s">
        <v>80</v>
      </c>
      <c r="G359" s="51">
        <v>3013170405</v>
      </c>
      <c r="H359" s="51" t="s">
        <v>1083</v>
      </c>
      <c r="I359" s="51" t="s">
        <v>1084</v>
      </c>
      <c r="J359" s="97" t="s">
        <v>1085</v>
      </c>
      <c r="K359" s="131">
        <v>500</v>
      </c>
      <c r="L359" s="97" t="s">
        <v>335</v>
      </c>
      <c r="M359" s="131">
        <v>200000000</v>
      </c>
      <c r="N359" s="56" t="s">
        <v>1086</v>
      </c>
      <c r="O359" s="56" t="s">
        <v>1087</v>
      </c>
      <c r="P359" s="56" t="s">
        <v>1088</v>
      </c>
      <c r="Q359" s="51"/>
      <c r="R359" s="98"/>
    </row>
    <row r="360" spans="2:18" ht="20.100000000000001" customHeight="1">
      <c r="B360" s="50">
        <v>2020</v>
      </c>
      <c r="C360" s="51">
        <v>6</v>
      </c>
      <c r="D360" s="51" t="s">
        <v>16</v>
      </c>
      <c r="E360" s="123" t="s">
        <v>1357</v>
      </c>
      <c r="F360" s="51" t="s">
        <v>80</v>
      </c>
      <c r="G360" s="51">
        <v>3011150501</v>
      </c>
      <c r="H360" s="57" t="s">
        <v>350</v>
      </c>
      <c r="I360" s="57" t="s">
        <v>1367</v>
      </c>
      <c r="J360" s="45" t="s">
        <v>1360</v>
      </c>
      <c r="K360" s="20">
        <v>95</v>
      </c>
      <c r="L360" s="20" t="s">
        <v>380</v>
      </c>
      <c r="M360" s="20">
        <v>10176000</v>
      </c>
      <c r="N360" s="66" t="s">
        <v>1208</v>
      </c>
      <c r="O360" s="56" t="s">
        <v>1361</v>
      </c>
      <c r="P360" s="56" t="s">
        <v>1362</v>
      </c>
      <c r="Q360" s="51" t="s">
        <v>25</v>
      </c>
      <c r="R360" s="58"/>
    </row>
    <row r="361" spans="2:18" ht="20.100000000000001" customHeight="1">
      <c r="B361" s="50">
        <v>2020</v>
      </c>
      <c r="C361" s="51">
        <v>6</v>
      </c>
      <c r="D361" s="51" t="s">
        <v>16</v>
      </c>
      <c r="E361" s="123" t="s">
        <v>1357</v>
      </c>
      <c r="F361" s="51" t="s">
        <v>80</v>
      </c>
      <c r="G361" s="51">
        <v>4014218902</v>
      </c>
      <c r="H361" s="57" t="s">
        <v>865</v>
      </c>
      <c r="I361" s="57" t="s">
        <v>1372</v>
      </c>
      <c r="J361" s="45" t="s">
        <v>1373</v>
      </c>
      <c r="K361" s="20">
        <v>54</v>
      </c>
      <c r="L361" s="45" t="s">
        <v>342</v>
      </c>
      <c r="M361" s="20">
        <v>19821000</v>
      </c>
      <c r="N361" s="66" t="s">
        <v>1208</v>
      </c>
      <c r="O361" s="56" t="s">
        <v>1361</v>
      </c>
      <c r="P361" s="56" t="s">
        <v>1362</v>
      </c>
      <c r="Q361" s="51" t="s">
        <v>25</v>
      </c>
      <c r="R361" s="58"/>
    </row>
    <row r="362" spans="2:18" ht="20.100000000000001" customHeight="1">
      <c r="B362" s="50">
        <v>2020</v>
      </c>
      <c r="C362" s="51">
        <v>6</v>
      </c>
      <c r="D362" s="51" t="s">
        <v>14</v>
      </c>
      <c r="E362" s="123" t="s">
        <v>1317</v>
      </c>
      <c r="F362" s="51" t="s">
        <v>80</v>
      </c>
      <c r="G362" s="51">
        <v>3010161901</v>
      </c>
      <c r="H362" s="101" t="s">
        <v>1405</v>
      </c>
      <c r="I362" s="57" t="s">
        <v>1406</v>
      </c>
      <c r="J362" s="45" t="s">
        <v>1407</v>
      </c>
      <c r="K362" s="20">
        <v>109</v>
      </c>
      <c r="L362" s="45" t="s">
        <v>1408</v>
      </c>
      <c r="M362" s="20">
        <v>81190776</v>
      </c>
      <c r="N362" s="66" t="s">
        <v>1409</v>
      </c>
      <c r="O362" s="56" t="s">
        <v>1315</v>
      </c>
      <c r="P362" s="56" t="s">
        <v>1316</v>
      </c>
      <c r="Q362" s="51" t="s">
        <v>25</v>
      </c>
      <c r="R362" s="58"/>
    </row>
    <row r="363" spans="2:18" ht="20.100000000000001" customHeight="1">
      <c r="B363" s="50">
        <v>2020</v>
      </c>
      <c r="C363" s="51">
        <v>6</v>
      </c>
      <c r="D363" s="51" t="s">
        <v>14</v>
      </c>
      <c r="E363" s="123" t="s">
        <v>1582</v>
      </c>
      <c r="F363" s="51" t="s">
        <v>80</v>
      </c>
      <c r="G363" s="51">
        <v>3013160202</v>
      </c>
      <c r="H363" s="51" t="s">
        <v>1583</v>
      </c>
      <c r="I363" s="57" t="s">
        <v>1584</v>
      </c>
      <c r="J363" s="45" t="s">
        <v>18</v>
      </c>
      <c r="K363" s="20">
        <v>63109</v>
      </c>
      <c r="L363" s="45" t="s">
        <v>365</v>
      </c>
      <c r="M363" s="20">
        <v>50487200</v>
      </c>
      <c r="N363" s="66" t="s">
        <v>1486</v>
      </c>
      <c r="O363" s="56" t="s">
        <v>1487</v>
      </c>
      <c r="P363" s="56" t="s">
        <v>1488</v>
      </c>
      <c r="Q363" s="51" t="s">
        <v>25</v>
      </c>
      <c r="R363" s="58"/>
    </row>
    <row r="364" spans="2:18" ht="20.100000000000001" customHeight="1">
      <c r="B364" s="50">
        <v>2020</v>
      </c>
      <c r="C364" s="51">
        <v>6</v>
      </c>
      <c r="D364" s="51" t="s">
        <v>14</v>
      </c>
      <c r="E364" s="123" t="s">
        <v>1537</v>
      </c>
      <c r="F364" s="51" t="s">
        <v>80</v>
      </c>
      <c r="G364" s="51"/>
      <c r="H364" s="57" t="s">
        <v>350</v>
      </c>
      <c r="I364" s="57" t="s">
        <v>1376</v>
      </c>
      <c r="J364" s="20" t="s">
        <v>395</v>
      </c>
      <c r="K364" s="20">
        <v>1</v>
      </c>
      <c r="L364" s="45" t="s">
        <v>688</v>
      </c>
      <c r="M364" s="20">
        <v>485600000</v>
      </c>
      <c r="N364" s="66" t="s">
        <v>1538</v>
      </c>
      <c r="O364" s="56" t="s">
        <v>1539</v>
      </c>
      <c r="P364" s="56" t="s">
        <v>1540</v>
      </c>
      <c r="Q364" s="51" t="s">
        <v>25</v>
      </c>
      <c r="R364" s="58"/>
    </row>
    <row r="365" spans="2:18" ht="20.100000000000001" customHeight="1">
      <c r="B365" s="50">
        <v>2020</v>
      </c>
      <c r="C365" s="51">
        <v>6</v>
      </c>
      <c r="D365" s="51" t="s">
        <v>14</v>
      </c>
      <c r="E365" s="123" t="s">
        <v>1537</v>
      </c>
      <c r="F365" s="51" t="s">
        <v>80</v>
      </c>
      <c r="G365" s="51"/>
      <c r="H365" s="57" t="s">
        <v>874</v>
      </c>
      <c r="I365" s="57" t="s">
        <v>1601</v>
      </c>
      <c r="J365" s="20" t="s">
        <v>395</v>
      </c>
      <c r="K365" s="20">
        <v>1</v>
      </c>
      <c r="L365" s="20" t="s">
        <v>688</v>
      </c>
      <c r="M365" s="20">
        <v>121400000</v>
      </c>
      <c r="N365" s="66" t="s">
        <v>1538</v>
      </c>
      <c r="O365" s="56" t="s">
        <v>1539</v>
      </c>
      <c r="P365" s="56" t="s">
        <v>1540</v>
      </c>
      <c r="Q365" s="51" t="s">
        <v>25</v>
      </c>
      <c r="R365" s="58"/>
    </row>
    <row r="366" spans="2:18" ht="20.100000000000001" customHeight="1">
      <c r="B366" s="120">
        <v>2020</v>
      </c>
      <c r="C366" s="77">
        <v>6</v>
      </c>
      <c r="D366" s="77" t="s">
        <v>16</v>
      </c>
      <c r="E366" s="186" t="s">
        <v>1603</v>
      </c>
      <c r="F366" s="77" t="s">
        <v>267</v>
      </c>
      <c r="G366" s="77">
        <v>3011150501</v>
      </c>
      <c r="H366" s="103" t="s">
        <v>350</v>
      </c>
      <c r="I366" s="77" t="s">
        <v>872</v>
      </c>
      <c r="J366" s="147" t="s">
        <v>395</v>
      </c>
      <c r="K366" s="104">
        <v>4900</v>
      </c>
      <c r="L366" s="148" t="s">
        <v>380</v>
      </c>
      <c r="M366" s="104">
        <v>400000000</v>
      </c>
      <c r="N366" s="74" t="s">
        <v>1557</v>
      </c>
      <c r="O366" s="73" t="s">
        <v>1580</v>
      </c>
      <c r="P366" s="73" t="s">
        <v>1581</v>
      </c>
      <c r="Q366" s="77" t="s">
        <v>25</v>
      </c>
      <c r="R366" s="105"/>
    </row>
    <row r="367" spans="2:18" ht="20.100000000000001" customHeight="1">
      <c r="B367" s="120">
        <v>2020</v>
      </c>
      <c r="C367" s="77">
        <v>6</v>
      </c>
      <c r="D367" s="77" t="s">
        <v>16</v>
      </c>
      <c r="E367" s="186" t="s">
        <v>1603</v>
      </c>
      <c r="F367" s="77" t="s">
        <v>267</v>
      </c>
      <c r="G367" s="77">
        <v>4014210901</v>
      </c>
      <c r="H367" s="103" t="s">
        <v>1358</v>
      </c>
      <c r="I367" s="77" t="s">
        <v>1604</v>
      </c>
      <c r="J367" s="147" t="s">
        <v>546</v>
      </c>
      <c r="K367" s="104">
        <v>78</v>
      </c>
      <c r="L367" s="147" t="s">
        <v>396</v>
      </c>
      <c r="M367" s="104">
        <v>50000000</v>
      </c>
      <c r="N367" s="74" t="s">
        <v>1557</v>
      </c>
      <c r="O367" s="73" t="s">
        <v>1580</v>
      </c>
      <c r="P367" s="73" t="s">
        <v>1581</v>
      </c>
      <c r="Q367" s="77" t="s">
        <v>25</v>
      </c>
      <c r="R367" s="105"/>
    </row>
    <row r="368" spans="2:18" ht="20.100000000000001" customHeight="1">
      <c r="B368" s="120">
        <v>2020</v>
      </c>
      <c r="C368" s="77">
        <v>6</v>
      </c>
      <c r="D368" s="77" t="s">
        <v>16</v>
      </c>
      <c r="E368" s="186" t="s">
        <v>1605</v>
      </c>
      <c r="F368" s="77" t="s">
        <v>267</v>
      </c>
      <c r="G368" s="77">
        <v>4014210901</v>
      </c>
      <c r="H368" s="103" t="s">
        <v>1369</v>
      </c>
      <c r="I368" s="77" t="s">
        <v>1607</v>
      </c>
      <c r="J368" s="147" t="s">
        <v>1608</v>
      </c>
      <c r="K368" s="104">
        <v>502</v>
      </c>
      <c r="L368" s="104" t="s">
        <v>320</v>
      </c>
      <c r="M368" s="104">
        <v>28329000</v>
      </c>
      <c r="N368" s="74" t="s">
        <v>1557</v>
      </c>
      <c r="O368" s="73" t="s">
        <v>1580</v>
      </c>
      <c r="P368" s="73" t="s">
        <v>1581</v>
      </c>
      <c r="Q368" s="77" t="s">
        <v>25</v>
      </c>
      <c r="R368" s="105"/>
    </row>
    <row r="369" spans="2:18" ht="20.100000000000001" customHeight="1">
      <c r="B369" s="120">
        <v>2020</v>
      </c>
      <c r="C369" s="77">
        <v>6</v>
      </c>
      <c r="D369" s="77" t="s">
        <v>16</v>
      </c>
      <c r="E369" s="186" t="s">
        <v>1605</v>
      </c>
      <c r="F369" s="77" t="s">
        <v>267</v>
      </c>
      <c r="G369" s="77">
        <v>3010320101</v>
      </c>
      <c r="H369" s="103" t="s">
        <v>1609</v>
      </c>
      <c r="I369" s="77" t="s">
        <v>1610</v>
      </c>
      <c r="J369" s="147" t="s">
        <v>1608</v>
      </c>
      <c r="K369" s="104">
        <v>2608</v>
      </c>
      <c r="L369" s="104" t="s">
        <v>1611</v>
      </c>
      <c r="M369" s="104">
        <v>41180000</v>
      </c>
      <c r="N369" s="74" t="s">
        <v>1557</v>
      </c>
      <c r="O369" s="73" t="s">
        <v>1580</v>
      </c>
      <c r="P369" s="73" t="s">
        <v>1581</v>
      </c>
      <c r="Q369" s="77" t="s">
        <v>25</v>
      </c>
      <c r="R369" s="105"/>
    </row>
    <row r="370" spans="2:18" ht="20.100000000000001" customHeight="1">
      <c r="B370" s="50">
        <v>2020</v>
      </c>
      <c r="C370" s="51">
        <v>6</v>
      </c>
      <c r="D370" s="51" t="s">
        <v>14</v>
      </c>
      <c r="E370" s="122" t="s">
        <v>1685</v>
      </c>
      <c r="F370" s="51" t="s">
        <v>1723</v>
      </c>
      <c r="G370" s="51">
        <v>3011150501</v>
      </c>
      <c r="H370" s="51" t="s">
        <v>502</v>
      </c>
      <c r="I370" s="51" t="s">
        <v>1725</v>
      </c>
      <c r="J370" s="78" t="s">
        <v>525</v>
      </c>
      <c r="K370" s="80">
        <v>1</v>
      </c>
      <c r="L370" s="78" t="s">
        <v>207</v>
      </c>
      <c r="M370" s="36">
        <v>65983000</v>
      </c>
      <c r="N370" s="66" t="s">
        <v>1686</v>
      </c>
      <c r="O370" s="56" t="s">
        <v>1730</v>
      </c>
      <c r="P370" s="56" t="s">
        <v>1688</v>
      </c>
      <c r="Q370" s="51" t="s">
        <v>121</v>
      </c>
      <c r="R370" s="58"/>
    </row>
    <row r="371" spans="2:18" ht="20.100000000000001" customHeight="1">
      <c r="B371" s="50">
        <v>2020</v>
      </c>
      <c r="C371" s="51">
        <v>6</v>
      </c>
      <c r="D371" s="51" t="s">
        <v>14</v>
      </c>
      <c r="E371" s="122" t="s">
        <v>1685</v>
      </c>
      <c r="F371" s="51" t="s">
        <v>1723</v>
      </c>
      <c r="G371" s="51">
        <v>3010161901</v>
      </c>
      <c r="H371" s="51" t="s">
        <v>1731</v>
      </c>
      <c r="I371" s="51" t="s">
        <v>1725</v>
      </c>
      <c r="J371" s="78" t="s">
        <v>525</v>
      </c>
      <c r="K371" s="80">
        <v>1</v>
      </c>
      <c r="L371" s="78" t="s">
        <v>207</v>
      </c>
      <c r="M371" s="36">
        <v>50000000</v>
      </c>
      <c r="N371" s="66" t="s">
        <v>1686</v>
      </c>
      <c r="O371" s="56" t="s">
        <v>1730</v>
      </c>
      <c r="P371" s="56" t="s">
        <v>1688</v>
      </c>
      <c r="Q371" s="51" t="s">
        <v>121</v>
      </c>
      <c r="R371" s="58"/>
    </row>
    <row r="372" spans="2:18" ht="20.100000000000001" customHeight="1">
      <c r="B372" s="50">
        <v>2020</v>
      </c>
      <c r="C372" s="51">
        <v>6</v>
      </c>
      <c r="D372" s="51" t="s">
        <v>14</v>
      </c>
      <c r="E372" s="122" t="s">
        <v>1685</v>
      </c>
      <c r="F372" s="51" t="s">
        <v>1723</v>
      </c>
      <c r="G372" s="51">
        <v>3011160102</v>
      </c>
      <c r="H372" s="51" t="s">
        <v>1732</v>
      </c>
      <c r="I372" s="51" t="s">
        <v>1725</v>
      </c>
      <c r="J372" s="78" t="s">
        <v>525</v>
      </c>
      <c r="K372" s="80">
        <v>1</v>
      </c>
      <c r="L372" s="78" t="s">
        <v>207</v>
      </c>
      <c r="M372" s="36">
        <v>25698000</v>
      </c>
      <c r="N372" s="66" t="s">
        <v>1686</v>
      </c>
      <c r="O372" s="56" t="s">
        <v>1730</v>
      </c>
      <c r="P372" s="56" t="s">
        <v>1688</v>
      </c>
      <c r="Q372" s="51" t="s">
        <v>121</v>
      </c>
      <c r="R372" s="58"/>
    </row>
    <row r="373" spans="2:18" ht="20.100000000000001" customHeight="1">
      <c r="B373" s="50">
        <v>2020</v>
      </c>
      <c r="C373" s="51">
        <v>6</v>
      </c>
      <c r="D373" s="51" t="s">
        <v>16</v>
      </c>
      <c r="E373" s="123" t="s">
        <v>1752</v>
      </c>
      <c r="F373" s="51" t="s">
        <v>267</v>
      </c>
      <c r="G373" s="51">
        <v>4924151101</v>
      </c>
      <c r="H373" s="51" t="s">
        <v>1127</v>
      </c>
      <c r="I373" s="51" t="s">
        <v>1759</v>
      </c>
      <c r="J373" s="78" t="s">
        <v>525</v>
      </c>
      <c r="K373" s="20">
        <v>1</v>
      </c>
      <c r="L373" s="45" t="s">
        <v>1760</v>
      </c>
      <c r="M373" s="20">
        <v>12100000</v>
      </c>
      <c r="N373" s="66" t="s">
        <v>1705</v>
      </c>
      <c r="O373" s="56" t="s">
        <v>1755</v>
      </c>
      <c r="P373" s="56" t="s">
        <v>1761</v>
      </c>
      <c r="Q373" s="51" t="s">
        <v>25</v>
      </c>
      <c r="R373" s="58"/>
    </row>
    <row r="374" spans="2:18" ht="20.100000000000001" customHeight="1">
      <c r="B374" s="50">
        <v>2020</v>
      </c>
      <c r="C374" s="51">
        <v>6</v>
      </c>
      <c r="D374" s="51" t="s">
        <v>16</v>
      </c>
      <c r="E374" s="123" t="s">
        <v>2103</v>
      </c>
      <c r="F374" s="51" t="s">
        <v>421</v>
      </c>
      <c r="G374" s="51">
        <v>4010209501</v>
      </c>
      <c r="H374" s="51" t="s">
        <v>2104</v>
      </c>
      <c r="I374" s="51" t="s">
        <v>452</v>
      </c>
      <c r="J374" s="78" t="s">
        <v>2105</v>
      </c>
      <c r="K374" s="78">
        <v>8</v>
      </c>
      <c r="L374" s="78" t="s">
        <v>688</v>
      </c>
      <c r="M374" s="78">
        <v>320000000</v>
      </c>
      <c r="N374" s="56" t="s">
        <v>1940</v>
      </c>
      <c r="O374" s="56" t="s">
        <v>1955</v>
      </c>
      <c r="P374" s="56" t="s">
        <v>1956</v>
      </c>
      <c r="Q374" s="51" t="s">
        <v>25</v>
      </c>
      <c r="R374" s="98"/>
    </row>
    <row r="375" spans="2:18" ht="20.100000000000001" customHeight="1">
      <c r="B375" s="50">
        <v>2020</v>
      </c>
      <c r="C375" s="51">
        <v>6</v>
      </c>
      <c r="D375" s="51" t="s">
        <v>167</v>
      </c>
      <c r="E375" s="123" t="s">
        <v>2142</v>
      </c>
      <c r="F375" s="51" t="s">
        <v>81</v>
      </c>
      <c r="G375" s="51">
        <v>3912118901</v>
      </c>
      <c r="H375" s="51" t="s">
        <v>2094</v>
      </c>
      <c r="I375" s="51" t="s">
        <v>452</v>
      </c>
      <c r="J375" s="78" t="s">
        <v>1019</v>
      </c>
      <c r="K375" s="78">
        <v>1</v>
      </c>
      <c r="L375" s="78" t="s">
        <v>207</v>
      </c>
      <c r="M375" s="78">
        <v>179628000</v>
      </c>
      <c r="N375" s="56" t="s">
        <v>1977</v>
      </c>
      <c r="O375" s="56" t="s">
        <v>2143</v>
      </c>
      <c r="P375" s="56" t="s">
        <v>2144</v>
      </c>
      <c r="Q375" s="51" t="s">
        <v>121</v>
      </c>
      <c r="R375" s="98"/>
    </row>
    <row r="376" spans="2:18" ht="20.100000000000001" customHeight="1">
      <c r="B376" s="50">
        <v>2020</v>
      </c>
      <c r="C376" s="51">
        <v>6</v>
      </c>
      <c r="D376" s="51" t="s">
        <v>16</v>
      </c>
      <c r="E376" s="123" t="s">
        <v>2145</v>
      </c>
      <c r="F376" s="51" t="s">
        <v>267</v>
      </c>
      <c r="G376" s="51">
        <v>3013150202</v>
      </c>
      <c r="H376" s="51" t="s">
        <v>2146</v>
      </c>
      <c r="I376" s="51" t="s">
        <v>2147</v>
      </c>
      <c r="J376" s="78" t="s">
        <v>17</v>
      </c>
      <c r="K376" s="78">
        <v>690</v>
      </c>
      <c r="L376" s="78" t="s">
        <v>884</v>
      </c>
      <c r="M376" s="78">
        <v>58220000</v>
      </c>
      <c r="N376" s="56" t="s">
        <v>1981</v>
      </c>
      <c r="O376" s="56" t="s">
        <v>1982</v>
      </c>
      <c r="P376" s="56" t="s">
        <v>1983</v>
      </c>
      <c r="Q376" s="51" t="s">
        <v>25</v>
      </c>
      <c r="R376" s="98"/>
    </row>
    <row r="377" spans="2:18" ht="20.100000000000001" customHeight="1">
      <c r="B377" s="50">
        <v>2020</v>
      </c>
      <c r="C377" s="51">
        <v>6</v>
      </c>
      <c r="D377" s="51" t="s">
        <v>16</v>
      </c>
      <c r="E377" s="123" t="s">
        <v>2145</v>
      </c>
      <c r="F377" s="51" t="s">
        <v>421</v>
      </c>
      <c r="G377" s="51">
        <v>4015151301</v>
      </c>
      <c r="H377" s="51" t="s">
        <v>1113</v>
      </c>
      <c r="I377" s="51" t="s">
        <v>2148</v>
      </c>
      <c r="J377" s="78" t="s">
        <v>2149</v>
      </c>
      <c r="K377" s="78">
        <v>3</v>
      </c>
      <c r="L377" s="78" t="s">
        <v>2150</v>
      </c>
      <c r="M377" s="78">
        <v>347370000</v>
      </c>
      <c r="N377" s="56" t="s">
        <v>1981</v>
      </c>
      <c r="O377" s="56" t="s">
        <v>2151</v>
      </c>
      <c r="P377" s="56" t="s">
        <v>2152</v>
      </c>
      <c r="Q377" s="51" t="s">
        <v>25</v>
      </c>
      <c r="R377" s="98"/>
    </row>
    <row r="378" spans="2:18" ht="20.100000000000001" customHeight="1">
      <c r="B378" s="50">
        <v>2020</v>
      </c>
      <c r="C378" s="51">
        <v>6</v>
      </c>
      <c r="D378" s="51" t="s">
        <v>16</v>
      </c>
      <c r="E378" s="123" t="s">
        <v>2145</v>
      </c>
      <c r="F378" s="51" t="s">
        <v>267</v>
      </c>
      <c r="G378" s="51">
        <v>4014168801</v>
      </c>
      <c r="H378" s="83" t="s">
        <v>2153</v>
      </c>
      <c r="I378" s="51" t="s">
        <v>2154</v>
      </c>
      <c r="J378" s="78" t="s">
        <v>2149</v>
      </c>
      <c r="K378" s="78">
        <v>9</v>
      </c>
      <c r="L378" s="78" t="s">
        <v>2150</v>
      </c>
      <c r="M378" s="78">
        <v>63960000</v>
      </c>
      <c r="N378" s="56" t="s">
        <v>1981</v>
      </c>
      <c r="O378" s="56" t="s">
        <v>2151</v>
      </c>
      <c r="P378" s="56" t="s">
        <v>2152</v>
      </c>
      <c r="Q378" s="51" t="s">
        <v>25</v>
      </c>
      <c r="R378" s="98"/>
    </row>
    <row r="379" spans="2:18" ht="20.100000000000001" customHeight="1">
      <c r="B379" s="50">
        <v>2020</v>
      </c>
      <c r="C379" s="51">
        <v>6</v>
      </c>
      <c r="D379" s="51" t="s">
        <v>16</v>
      </c>
      <c r="E379" s="123" t="s">
        <v>2145</v>
      </c>
      <c r="F379" s="51" t="s">
        <v>267</v>
      </c>
      <c r="G379" s="51">
        <v>4710998001</v>
      </c>
      <c r="H379" s="51" t="s">
        <v>2137</v>
      </c>
      <c r="I379" s="51" t="s">
        <v>2155</v>
      </c>
      <c r="J379" s="78" t="s">
        <v>2149</v>
      </c>
      <c r="K379" s="78">
        <v>3</v>
      </c>
      <c r="L379" s="78" t="s">
        <v>2097</v>
      </c>
      <c r="M379" s="78">
        <v>460213000</v>
      </c>
      <c r="N379" s="56" t="s">
        <v>1981</v>
      </c>
      <c r="O379" s="56" t="s">
        <v>2151</v>
      </c>
      <c r="P379" s="56" t="s">
        <v>2152</v>
      </c>
      <c r="Q379" s="51" t="s">
        <v>25</v>
      </c>
      <c r="R379" s="98"/>
    </row>
    <row r="380" spans="2:18" ht="20.100000000000001" customHeight="1">
      <c r="B380" s="50">
        <v>2020</v>
      </c>
      <c r="C380" s="51">
        <v>6</v>
      </c>
      <c r="D380" s="51" t="s">
        <v>14</v>
      </c>
      <c r="E380" s="123" t="s">
        <v>2145</v>
      </c>
      <c r="F380" s="51" t="s">
        <v>81</v>
      </c>
      <c r="G380" s="51">
        <v>2410171201</v>
      </c>
      <c r="H380" s="51" t="s">
        <v>2156</v>
      </c>
      <c r="I380" s="51" t="s">
        <v>2157</v>
      </c>
      <c r="J380" s="78" t="s">
        <v>2149</v>
      </c>
      <c r="K380" s="78">
        <v>4</v>
      </c>
      <c r="L380" s="78" t="s">
        <v>2097</v>
      </c>
      <c r="M380" s="78">
        <v>49347000</v>
      </c>
      <c r="N380" s="56" t="s">
        <v>1981</v>
      </c>
      <c r="O380" s="56" t="s">
        <v>2151</v>
      </c>
      <c r="P380" s="56" t="s">
        <v>2152</v>
      </c>
      <c r="Q380" s="51" t="s">
        <v>25</v>
      </c>
      <c r="R380" s="98"/>
    </row>
    <row r="381" spans="2:18" ht="20.100000000000001" customHeight="1">
      <c r="B381" s="50">
        <v>2020</v>
      </c>
      <c r="C381" s="51">
        <v>6</v>
      </c>
      <c r="D381" s="51" t="s">
        <v>14</v>
      </c>
      <c r="E381" s="123" t="s">
        <v>2145</v>
      </c>
      <c r="F381" s="51" t="s">
        <v>81</v>
      </c>
      <c r="G381" s="51">
        <v>4014178401</v>
      </c>
      <c r="H381" s="83" t="s">
        <v>2158</v>
      </c>
      <c r="I381" s="51" t="s">
        <v>2159</v>
      </c>
      <c r="J381" s="78" t="s">
        <v>2149</v>
      </c>
      <c r="K381" s="78">
        <v>2</v>
      </c>
      <c r="L381" s="78" t="s">
        <v>2097</v>
      </c>
      <c r="M381" s="78">
        <v>63020000</v>
      </c>
      <c r="N381" s="56" t="s">
        <v>1981</v>
      </c>
      <c r="O381" s="56" t="s">
        <v>2151</v>
      </c>
      <c r="P381" s="56" t="s">
        <v>2152</v>
      </c>
      <c r="Q381" s="51" t="s">
        <v>25</v>
      </c>
      <c r="R381" s="98"/>
    </row>
    <row r="382" spans="2:18" ht="20.100000000000001" customHeight="1">
      <c r="B382" s="50">
        <v>2020</v>
      </c>
      <c r="C382" s="51">
        <v>6</v>
      </c>
      <c r="D382" s="51" t="s">
        <v>16</v>
      </c>
      <c r="E382" s="123" t="s">
        <v>2145</v>
      </c>
      <c r="F382" s="51" t="s">
        <v>421</v>
      </c>
      <c r="G382" s="51">
        <v>3912110301</v>
      </c>
      <c r="H382" s="51" t="s">
        <v>2160</v>
      </c>
      <c r="I382" s="51" t="s">
        <v>2161</v>
      </c>
      <c r="J382" s="78" t="s">
        <v>43</v>
      </c>
      <c r="K382" s="78">
        <v>1</v>
      </c>
      <c r="L382" s="78" t="s">
        <v>347</v>
      </c>
      <c r="M382" s="78">
        <v>369061000</v>
      </c>
      <c r="N382" s="56" t="s">
        <v>1981</v>
      </c>
      <c r="O382" s="56" t="s">
        <v>1985</v>
      </c>
      <c r="P382" s="56" t="s">
        <v>1986</v>
      </c>
      <c r="Q382" s="51" t="s">
        <v>25</v>
      </c>
      <c r="R382" s="98"/>
    </row>
    <row r="383" spans="2:18" ht="20.100000000000001" customHeight="1">
      <c r="B383" s="50">
        <v>2020</v>
      </c>
      <c r="C383" s="51">
        <v>6</v>
      </c>
      <c r="D383" s="51" t="s">
        <v>14</v>
      </c>
      <c r="E383" s="123" t="s">
        <v>2145</v>
      </c>
      <c r="F383" s="51" t="s">
        <v>81</v>
      </c>
      <c r="G383" s="51">
        <v>3912100101</v>
      </c>
      <c r="H383" s="51" t="s">
        <v>2162</v>
      </c>
      <c r="I383" s="51" t="s">
        <v>2163</v>
      </c>
      <c r="J383" s="78" t="s">
        <v>43</v>
      </c>
      <c r="K383" s="78">
        <v>2</v>
      </c>
      <c r="L383" s="78" t="s">
        <v>370</v>
      </c>
      <c r="M383" s="78">
        <v>46200000</v>
      </c>
      <c r="N383" s="56" t="s">
        <v>1981</v>
      </c>
      <c r="O383" s="56" t="s">
        <v>1985</v>
      </c>
      <c r="P383" s="56" t="s">
        <v>1986</v>
      </c>
      <c r="Q383" s="51" t="s">
        <v>25</v>
      </c>
      <c r="R383" s="98"/>
    </row>
    <row r="384" spans="2:18" ht="20.100000000000001" customHeight="1">
      <c r="B384" s="50">
        <v>2020</v>
      </c>
      <c r="C384" s="51">
        <v>6</v>
      </c>
      <c r="D384" s="51" t="s">
        <v>16</v>
      </c>
      <c r="E384" s="123" t="s">
        <v>2195</v>
      </c>
      <c r="F384" s="51" t="s">
        <v>267</v>
      </c>
      <c r="G384" s="51">
        <v>4924159601</v>
      </c>
      <c r="H384" s="51" t="s">
        <v>2196</v>
      </c>
      <c r="I384" s="51" t="s">
        <v>2197</v>
      </c>
      <c r="J384" s="78" t="s">
        <v>35</v>
      </c>
      <c r="K384" s="78">
        <v>1</v>
      </c>
      <c r="L384" s="78" t="s">
        <v>207</v>
      </c>
      <c r="M384" s="78">
        <v>53400000</v>
      </c>
      <c r="N384" s="56" t="s">
        <v>1991</v>
      </c>
      <c r="O384" s="56" t="s">
        <v>1992</v>
      </c>
      <c r="P384" s="56" t="s">
        <v>1993</v>
      </c>
      <c r="Q384" s="56" t="s">
        <v>121</v>
      </c>
      <c r="R384" s="98"/>
    </row>
    <row r="385" spans="2:18" ht="20.100000000000001" customHeight="1">
      <c r="B385" s="50">
        <v>2020</v>
      </c>
      <c r="C385" s="51">
        <v>6</v>
      </c>
      <c r="D385" s="51" t="s">
        <v>16</v>
      </c>
      <c r="E385" s="123" t="s">
        <v>2225</v>
      </c>
      <c r="F385" s="51" t="s">
        <v>421</v>
      </c>
      <c r="G385" s="51">
        <v>3912110301</v>
      </c>
      <c r="H385" s="51" t="s">
        <v>451</v>
      </c>
      <c r="I385" s="51" t="s">
        <v>2226</v>
      </c>
      <c r="J385" s="78" t="s">
        <v>2227</v>
      </c>
      <c r="K385" s="78">
        <v>3</v>
      </c>
      <c r="L385" s="78" t="s">
        <v>207</v>
      </c>
      <c r="M385" s="78">
        <v>396900000</v>
      </c>
      <c r="N385" s="56" t="s">
        <v>2015</v>
      </c>
      <c r="O385" s="56" t="s">
        <v>2228</v>
      </c>
      <c r="P385" s="56" t="s">
        <v>2229</v>
      </c>
      <c r="Q385" s="51" t="s">
        <v>25</v>
      </c>
      <c r="R385" s="98"/>
    </row>
    <row r="386" spans="2:18" ht="20.100000000000001" customHeight="1">
      <c r="B386" s="50">
        <v>2020</v>
      </c>
      <c r="C386" s="51">
        <v>6</v>
      </c>
      <c r="D386" s="51" t="s">
        <v>16</v>
      </c>
      <c r="E386" s="123" t="s">
        <v>2225</v>
      </c>
      <c r="F386" s="51" t="s">
        <v>267</v>
      </c>
      <c r="G386" s="51">
        <v>4710998001</v>
      </c>
      <c r="H386" s="51" t="s">
        <v>1118</v>
      </c>
      <c r="I386" s="51" t="s">
        <v>2230</v>
      </c>
      <c r="J386" s="78" t="s">
        <v>2149</v>
      </c>
      <c r="K386" s="78">
        <v>3</v>
      </c>
      <c r="L386" s="78" t="s">
        <v>207</v>
      </c>
      <c r="M386" s="78">
        <v>78750000</v>
      </c>
      <c r="N386" s="56" t="s">
        <v>2015</v>
      </c>
      <c r="O386" s="51" t="s">
        <v>2228</v>
      </c>
      <c r="P386" s="56" t="s">
        <v>2229</v>
      </c>
      <c r="Q386" s="51" t="s">
        <v>25</v>
      </c>
      <c r="R386" s="98"/>
    </row>
    <row r="387" spans="2:18" ht="20.100000000000001" customHeight="1">
      <c r="B387" s="50">
        <v>2020</v>
      </c>
      <c r="C387" s="51">
        <v>6</v>
      </c>
      <c r="D387" s="51" t="s">
        <v>16</v>
      </c>
      <c r="E387" s="123" t="s">
        <v>2237</v>
      </c>
      <c r="F387" s="51" t="s">
        <v>267</v>
      </c>
      <c r="G387" s="51">
        <v>3010369901</v>
      </c>
      <c r="H387" s="51" t="s">
        <v>2238</v>
      </c>
      <c r="I387" s="51" t="s">
        <v>2239</v>
      </c>
      <c r="J387" s="97" t="s">
        <v>1407</v>
      </c>
      <c r="K387" s="78">
        <v>168</v>
      </c>
      <c r="L387" s="78" t="s">
        <v>2240</v>
      </c>
      <c r="M387" s="78">
        <v>17472000</v>
      </c>
      <c r="N387" s="56" t="s">
        <v>2241</v>
      </c>
      <c r="O387" s="56" t="s">
        <v>2242</v>
      </c>
      <c r="P387" s="56" t="s">
        <v>2243</v>
      </c>
      <c r="Q387" s="51" t="s">
        <v>25</v>
      </c>
      <c r="R387" s="98"/>
    </row>
    <row r="388" spans="2:18" ht="20.100000000000001" customHeight="1">
      <c r="B388" s="50">
        <v>2020</v>
      </c>
      <c r="C388" s="51">
        <v>6</v>
      </c>
      <c r="D388" s="51" t="s">
        <v>16</v>
      </c>
      <c r="E388" s="123" t="s">
        <v>2237</v>
      </c>
      <c r="F388" s="51" t="s">
        <v>267</v>
      </c>
      <c r="G388" s="93">
        <v>3911210201</v>
      </c>
      <c r="H388" s="83" t="s">
        <v>2253</v>
      </c>
      <c r="I388" s="83" t="s">
        <v>2254</v>
      </c>
      <c r="J388" s="97" t="s">
        <v>433</v>
      </c>
      <c r="K388" s="78">
        <v>1</v>
      </c>
      <c r="L388" s="78" t="s">
        <v>207</v>
      </c>
      <c r="M388" s="78">
        <v>26235000</v>
      </c>
      <c r="N388" s="151" t="s">
        <v>2241</v>
      </c>
      <c r="O388" s="56" t="s">
        <v>2251</v>
      </c>
      <c r="P388" s="51" t="s">
        <v>2252</v>
      </c>
      <c r="Q388" s="51" t="s">
        <v>25</v>
      </c>
      <c r="R388" s="98"/>
    </row>
    <row r="389" spans="2:18" ht="20.100000000000001" customHeight="1">
      <c r="B389" s="50">
        <v>2020</v>
      </c>
      <c r="C389" s="51">
        <v>6</v>
      </c>
      <c r="D389" s="51" t="s">
        <v>16</v>
      </c>
      <c r="E389" s="123" t="s">
        <v>2237</v>
      </c>
      <c r="F389" s="51" t="s">
        <v>267</v>
      </c>
      <c r="G389" s="51">
        <v>3911150403</v>
      </c>
      <c r="H389" s="51" t="s">
        <v>2255</v>
      </c>
      <c r="I389" s="51" t="s">
        <v>452</v>
      </c>
      <c r="J389" s="97" t="s">
        <v>433</v>
      </c>
      <c r="K389" s="78">
        <v>1</v>
      </c>
      <c r="L389" s="78" t="s">
        <v>207</v>
      </c>
      <c r="M389" s="78">
        <v>53587745</v>
      </c>
      <c r="N389" s="151" t="s">
        <v>2027</v>
      </c>
      <c r="O389" s="56" t="s">
        <v>2251</v>
      </c>
      <c r="P389" s="51" t="s">
        <v>2252</v>
      </c>
      <c r="Q389" s="51" t="s">
        <v>25</v>
      </c>
      <c r="R389" s="98"/>
    </row>
    <row r="390" spans="2:18" ht="20.100000000000001" customHeight="1">
      <c r="B390" s="50">
        <v>2020</v>
      </c>
      <c r="C390" s="51">
        <v>6</v>
      </c>
      <c r="D390" s="51" t="s">
        <v>14</v>
      </c>
      <c r="E390" s="123" t="s">
        <v>2279</v>
      </c>
      <c r="F390" s="51" t="s">
        <v>82</v>
      </c>
      <c r="G390" s="51">
        <v>4617162201</v>
      </c>
      <c r="H390" s="158" t="s">
        <v>1139</v>
      </c>
      <c r="I390" s="159" t="s">
        <v>2280</v>
      </c>
      <c r="J390" s="78" t="s">
        <v>2281</v>
      </c>
      <c r="K390" s="78">
        <v>3</v>
      </c>
      <c r="L390" s="78" t="s">
        <v>91</v>
      </c>
      <c r="M390" s="78">
        <v>20000000</v>
      </c>
      <c r="N390" s="51" t="s">
        <v>2276</v>
      </c>
      <c r="O390" s="56" t="s">
        <v>2282</v>
      </c>
      <c r="P390" s="56" t="s">
        <v>2283</v>
      </c>
      <c r="Q390" s="51" t="s">
        <v>25</v>
      </c>
      <c r="R390" s="98"/>
    </row>
    <row r="391" spans="2:18" ht="20.100000000000001" customHeight="1">
      <c r="B391" s="50">
        <v>2020</v>
      </c>
      <c r="C391" s="51">
        <v>6</v>
      </c>
      <c r="D391" s="51" t="s">
        <v>16</v>
      </c>
      <c r="E391" s="123" t="s">
        <v>2362</v>
      </c>
      <c r="F391" s="51" t="s">
        <v>421</v>
      </c>
      <c r="G391" s="51">
        <v>4015151301</v>
      </c>
      <c r="H391" s="51" t="s">
        <v>1113</v>
      </c>
      <c r="I391" s="51" t="s">
        <v>2365</v>
      </c>
      <c r="J391" s="78" t="s">
        <v>2364</v>
      </c>
      <c r="K391" s="80">
        <v>3</v>
      </c>
      <c r="L391" s="78" t="s">
        <v>91</v>
      </c>
      <c r="M391" s="80">
        <f>144430000*3</f>
        <v>433290000</v>
      </c>
      <c r="N391" s="56" t="s">
        <v>2065</v>
      </c>
      <c r="O391" s="56" t="s">
        <v>2066</v>
      </c>
      <c r="P391" s="56" t="s">
        <v>2067</v>
      </c>
      <c r="Q391" s="51" t="s">
        <v>25</v>
      </c>
      <c r="R391" s="98"/>
    </row>
    <row r="392" spans="2:18" ht="20.100000000000001" customHeight="1">
      <c r="B392" s="50">
        <v>2020</v>
      </c>
      <c r="C392" s="51">
        <v>6</v>
      </c>
      <c r="D392" s="51" t="s">
        <v>16</v>
      </c>
      <c r="E392" s="123" t="s">
        <v>2362</v>
      </c>
      <c r="F392" s="51" t="s">
        <v>421</v>
      </c>
      <c r="G392" s="77">
        <v>3912110301</v>
      </c>
      <c r="H392" s="51" t="s">
        <v>451</v>
      </c>
      <c r="I392" s="51" t="s">
        <v>2366</v>
      </c>
      <c r="J392" s="97" t="s">
        <v>2364</v>
      </c>
      <c r="K392" s="131">
        <v>11</v>
      </c>
      <c r="L392" s="97" t="s">
        <v>2367</v>
      </c>
      <c r="M392" s="131">
        <v>226914000</v>
      </c>
      <c r="N392" s="56" t="s">
        <v>2065</v>
      </c>
      <c r="O392" s="56" t="s">
        <v>2368</v>
      </c>
      <c r="P392" s="56" t="s">
        <v>2369</v>
      </c>
      <c r="Q392" s="51" t="s">
        <v>25</v>
      </c>
      <c r="R392" s="98"/>
    </row>
    <row r="393" spans="2:18" ht="20.100000000000001" customHeight="1">
      <c r="B393" s="50">
        <v>2020</v>
      </c>
      <c r="C393" s="51">
        <v>6</v>
      </c>
      <c r="D393" s="51" t="s">
        <v>16</v>
      </c>
      <c r="E393" s="123" t="s">
        <v>2500</v>
      </c>
      <c r="F393" s="51" t="s">
        <v>267</v>
      </c>
      <c r="G393" s="77">
        <v>23705928</v>
      </c>
      <c r="H393" s="51" t="s">
        <v>2510</v>
      </c>
      <c r="I393" s="51" t="s">
        <v>2511</v>
      </c>
      <c r="J393" s="97" t="s">
        <v>1407</v>
      </c>
      <c r="K393" s="131">
        <v>1</v>
      </c>
      <c r="L393" s="97" t="s">
        <v>158</v>
      </c>
      <c r="M393" s="131">
        <v>57870000</v>
      </c>
      <c r="N393" s="56" t="s">
        <v>2503</v>
      </c>
      <c r="O393" s="56" t="s">
        <v>2504</v>
      </c>
      <c r="P393" s="56" t="s">
        <v>2449</v>
      </c>
      <c r="Q393" s="51" t="s">
        <v>25</v>
      </c>
      <c r="R393" s="98"/>
    </row>
    <row r="394" spans="2:18" ht="20.100000000000001" customHeight="1">
      <c r="B394" s="50">
        <v>2020</v>
      </c>
      <c r="C394" s="51">
        <v>6</v>
      </c>
      <c r="D394" s="51" t="s">
        <v>16</v>
      </c>
      <c r="E394" s="123" t="s">
        <v>2500</v>
      </c>
      <c r="F394" s="51" t="s">
        <v>267</v>
      </c>
      <c r="G394" s="77">
        <v>23303637</v>
      </c>
      <c r="H394" s="51" t="s">
        <v>2512</v>
      </c>
      <c r="I394" s="51" t="s">
        <v>2513</v>
      </c>
      <c r="J394" s="97" t="s">
        <v>1407</v>
      </c>
      <c r="K394" s="131">
        <v>3811</v>
      </c>
      <c r="L394" s="97" t="s">
        <v>2108</v>
      </c>
      <c r="M394" s="131">
        <v>54116200</v>
      </c>
      <c r="N394" s="56" t="s">
        <v>2503</v>
      </c>
      <c r="O394" s="56" t="s">
        <v>2504</v>
      </c>
      <c r="P394" s="56" t="s">
        <v>2449</v>
      </c>
      <c r="Q394" s="51" t="s">
        <v>25</v>
      </c>
      <c r="R394" s="98"/>
    </row>
    <row r="395" spans="2:18" ht="20.100000000000001" customHeight="1">
      <c r="B395" s="50">
        <v>2020</v>
      </c>
      <c r="C395" s="51">
        <v>6</v>
      </c>
      <c r="D395" s="51" t="s">
        <v>16</v>
      </c>
      <c r="E395" s="123" t="s">
        <v>2500</v>
      </c>
      <c r="F395" s="51" t="s">
        <v>267</v>
      </c>
      <c r="G395" s="77">
        <v>22993277</v>
      </c>
      <c r="H395" s="51" t="s">
        <v>2514</v>
      </c>
      <c r="I395" s="51" t="s">
        <v>2513</v>
      </c>
      <c r="J395" s="97" t="s">
        <v>1407</v>
      </c>
      <c r="K395" s="131">
        <v>818.63</v>
      </c>
      <c r="L395" s="97" t="s">
        <v>2108</v>
      </c>
      <c r="M395" s="131">
        <v>11624546</v>
      </c>
      <c r="N395" s="56" t="s">
        <v>2503</v>
      </c>
      <c r="O395" s="56" t="s">
        <v>2504</v>
      </c>
      <c r="P395" s="56" t="s">
        <v>2449</v>
      </c>
      <c r="Q395" s="51" t="s">
        <v>25</v>
      </c>
      <c r="R395" s="98"/>
    </row>
    <row r="396" spans="2:18" ht="20.100000000000001" customHeight="1">
      <c r="B396" s="50">
        <v>2020</v>
      </c>
      <c r="C396" s="51">
        <v>6</v>
      </c>
      <c r="D396" s="51" t="s">
        <v>14</v>
      </c>
      <c r="E396" s="123" t="s">
        <v>2530</v>
      </c>
      <c r="F396" s="51" t="s">
        <v>80</v>
      </c>
      <c r="G396" s="77">
        <v>4014179801</v>
      </c>
      <c r="H396" s="51" t="s">
        <v>2531</v>
      </c>
      <c r="I396" s="51" t="s">
        <v>34</v>
      </c>
      <c r="J396" s="97" t="s">
        <v>452</v>
      </c>
      <c r="K396" s="131">
        <v>8</v>
      </c>
      <c r="L396" s="97" t="s">
        <v>91</v>
      </c>
      <c r="M396" s="131">
        <v>90000000</v>
      </c>
      <c r="N396" s="56" t="s">
        <v>2527</v>
      </c>
      <c r="O396" s="56" t="s">
        <v>2532</v>
      </c>
      <c r="P396" s="56" t="s">
        <v>2533</v>
      </c>
      <c r="Q396" s="51" t="s">
        <v>25</v>
      </c>
      <c r="R396" s="98"/>
    </row>
    <row r="397" spans="2:18" ht="20.100000000000001" customHeight="1">
      <c r="B397" s="50">
        <v>2020</v>
      </c>
      <c r="C397" s="51">
        <v>6</v>
      </c>
      <c r="D397" s="51" t="s">
        <v>14</v>
      </c>
      <c r="E397" s="123" t="s">
        <v>2534</v>
      </c>
      <c r="F397" s="51" t="s">
        <v>80</v>
      </c>
      <c r="G397" s="77">
        <v>4014179801</v>
      </c>
      <c r="H397" s="51" t="s">
        <v>2531</v>
      </c>
      <c r="I397" s="51" t="s">
        <v>34</v>
      </c>
      <c r="J397" s="97" t="s">
        <v>452</v>
      </c>
      <c r="K397" s="131">
        <v>8</v>
      </c>
      <c r="L397" s="97" t="s">
        <v>91</v>
      </c>
      <c r="M397" s="131">
        <v>30000000</v>
      </c>
      <c r="N397" s="56" t="s">
        <v>2527</v>
      </c>
      <c r="O397" s="56" t="s">
        <v>2532</v>
      </c>
      <c r="P397" s="56" t="s">
        <v>2533</v>
      </c>
      <c r="Q397" s="51" t="s">
        <v>25</v>
      </c>
      <c r="R397" s="98"/>
    </row>
    <row r="398" spans="2:18" ht="20.100000000000001" customHeight="1">
      <c r="B398" s="50">
        <v>2020</v>
      </c>
      <c r="C398" s="51">
        <v>6</v>
      </c>
      <c r="D398" s="51" t="s">
        <v>16</v>
      </c>
      <c r="E398" s="123" t="s">
        <v>2535</v>
      </c>
      <c r="F398" s="51" t="s">
        <v>267</v>
      </c>
      <c r="G398" s="77">
        <v>3011150501</v>
      </c>
      <c r="H398" s="51" t="s">
        <v>502</v>
      </c>
      <c r="I398" s="51" t="s">
        <v>2536</v>
      </c>
      <c r="J398" s="97" t="s">
        <v>2537</v>
      </c>
      <c r="K398" s="131">
        <v>7149</v>
      </c>
      <c r="L398" s="97" t="s">
        <v>504</v>
      </c>
      <c r="M398" s="131">
        <v>607663000</v>
      </c>
      <c r="N398" s="56" t="s">
        <v>2538</v>
      </c>
      <c r="O398" s="56" t="s">
        <v>2539</v>
      </c>
      <c r="P398" s="56" t="s">
        <v>2540</v>
      </c>
      <c r="Q398" s="51" t="s">
        <v>25</v>
      </c>
      <c r="R398" s="98"/>
    </row>
    <row r="399" spans="2:18" ht="20.100000000000001" customHeight="1">
      <c r="B399" s="50">
        <v>2020</v>
      </c>
      <c r="C399" s="51">
        <v>6</v>
      </c>
      <c r="D399" s="51" t="s">
        <v>16</v>
      </c>
      <c r="E399" s="123" t="s">
        <v>2535</v>
      </c>
      <c r="F399" s="51" t="s">
        <v>267</v>
      </c>
      <c r="G399" s="77">
        <v>3011159701</v>
      </c>
      <c r="H399" s="51" t="s">
        <v>2541</v>
      </c>
      <c r="I399" s="51" t="s">
        <v>2542</v>
      </c>
      <c r="J399" s="97" t="s">
        <v>2543</v>
      </c>
      <c r="K399" s="131">
        <v>6727</v>
      </c>
      <c r="L399" s="97" t="s">
        <v>1408</v>
      </c>
      <c r="M399" s="131">
        <v>538226000</v>
      </c>
      <c r="N399" s="51" t="s">
        <v>2538</v>
      </c>
      <c r="O399" s="56" t="s">
        <v>2539</v>
      </c>
      <c r="P399" s="56" t="s">
        <v>2540</v>
      </c>
      <c r="Q399" s="51" t="s">
        <v>25</v>
      </c>
      <c r="R399" s="98"/>
    </row>
    <row r="400" spans="2:18" ht="20.100000000000001" customHeight="1">
      <c r="B400" s="50">
        <v>2020</v>
      </c>
      <c r="C400" s="51">
        <v>6</v>
      </c>
      <c r="D400" s="51" t="s">
        <v>16</v>
      </c>
      <c r="E400" s="123" t="s">
        <v>2535</v>
      </c>
      <c r="F400" s="51" t="s">
        <v>267</v>
      </c>
      <c r="G400" s="77">
        <v>3010161901</v>
      </c>
      <c r="H400" s="51" t="s">
        <v>505</v>
      </c>
      <c r="I400" s="51" t="s">
        <v>2544</v>
      </c>
      <c r="J400" s="97" t="s">
        <v>2537</v>
      </c>
      <c r="K400" s="131">
        <v>748</v>
      </c>
      <c r="L400" s="97" t="s">
        <v>1408</v>
      </c>
      <c r="M400" s="131">
        <v>235620000</v>
      </c>
      <c r="N400" s="51" t="s">
        <v>2538</v>
      </c>
      <c r="O400" s="56" t="s">
        <v>2539</v>
      </c>
      <c r="P400" s="56" t="s">
        <v>2540</v>
      </c>
      <c r="Q400" s="51" t="s">
        <v>25</v>
      </c>
      <c r="R400" s="98"/>
    </row>
    <row r="401" spans="2:18" ht="20.100000000000001" customHeight="1" thickBot="1">
      <c r="B401" s="53">
        <v>2020</v>
      </c>
      <c r="C401" s="54">
        <v>6</v>
      </c>
      <c r="D401" s="54" t="s">
        <v>16</v>
      </c>
      <c r="E401" s="188" t="s">
        <v>2535</v>
      </c>
      <c r="F401" s="54" t="s">
        <v>267</v>
      </c>
      <c r="G401" s="149">
        <v>4014219702</v>
      </c>
      <c r="H401" s="54" t="s">
        <v>2290</v>
      </c>
      <c r="I401" s="54">
        <v>300</v>
      </c>
      <c r="J401" s="99" t="s">
        <v>2545</v>
      </c>
      <c r="K401" s="165">
        <v>8615</v>
      </c>
      <c r="L401" s="99" t="s">
        <v>1051</v>
      </c>
      <c r="M401" s="165">
        <v>749505000</v>
      </c>
      <c r="N401" s="54" t="s">
        <v>2538</v>
      </c>
      <c r="O401" s="55" t="s">
        <v>2539</v>
      </c>
      <c r="P401" s="55" t="s">
        <v>2540</v>
      </c>
      <c r="Q401" s="54" t="s">
        <v>25</v>
      </c>
      <c r="R401" s="69"/>
    </row>
  </sheetData>
  <autoFilter ref="B2:R401" xr:uid="{EA3E1AF5-2D25-4B98-84E8-C34DC6063A35}">
    <sortState xmlns:xlrd2="http://schemas.microsoft.com/office/spreadsheetml/2017/richdata2" ref="B3:R401">
      <sortCondition ref="C2:C401"/>
    </sortState>
  </autoFilter>
  <phoneticPr fontId="2" type="noConversion"/>
  <dataValidations count="3">
    <dataValidation type="list" allowBlank="1" showInputMessage="1" showErrorMessage="1" sqref="Q3:Q10 Q38:Q44 Q48:Q58 Q79:Q202 Q221:Q375 Q380:Q401" xr:uid="{00000000-0002-0000-0200-000000000000}">
      <formula1>"비협정,협정"</formula1>
    </dataValidation>
    <dataValidation type="list" allowBlank="1" showInputMessage="1" showErrorMessage="1" sqref="F3:F9 F48:F202 F221:F375 F380:F401" xr:uid="{00000000-0002-0000-0200-000001000000}">
      <formula1>"일반경쟁,제한경쟁,수의계약,조달위탁,쇼핑몰"</formula1>
    </dataValidation>
    <dataValidation type="list" allowBlank="1" showInputMessage="1" showErrorMessage="1" sqref="D221:D375 D380:D401 D3:D215" xr:uid="{00000000-0002-0000-0200-000002000000}">
      <formula1>"자체조달,중앙조달"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91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4" sqref="E4"/>
    </sheetView>
  </sheetViews>
  <sheetFormatPr defaultRowHeight="13.5"/>
  <cols>
    <col min="1" max="1" width="1.109375" customWidth="1"/>
    <col min="2" max="2" width="12.88671875" customWidth="1"/>
    <col min="3" max="3" width="7.88671875" bestFit="1" customWidth="1"/>
    <col min="4" max="4" width="14.5546875" customWidth="1"/>
    <col min="5" max="5" width="46.6640625" customWidth="1"/>
    <col min="6" max="6" width="9.5546875" bestFit="1" customWidth="1"/>
    <col min="7" max="7" width="11.33203125" customWidth="1"/>
    <col min="8" max="8" width="11.6640625" bestFit="1" customWidth="1"/>
    <col min="9" max="9" width="8.21875" style="4" bestFit="1" customWidth="1"/>
    <col min="10" max="10" width="18.5546875" style="6" bestFit="1" customWidth="1"/>
    <col min="11" max="11" width="25.88671875" customWidth="1"/>
    <col min="13" max="13" width="14.5546875" customWidth="1"/>
  </cols>
  <sheetData>
    <row r="1" spans="2:15" ht="25.5" customHeight="1" thickBot="1">
      <c r="B1" s="8" t="s">
        <v>38</v>
      </c>
      <c r="J1" s="10" t="s">
        <v>88</v>
      </c>
    </row>
    <row r="2" spans="2:15" ht="33.75" customHeight="1" thickBot="1">
      <c r="B2" s="17" t="s">
        <v>65</v>
      </c>
      <c r="C2" s="13" t="s">
        <v>66</v>
      </c>
      <c r="D2" s="19" t="s">
        <v>63</v>
      </c>
      <c r="E2" s="16" t="s">
        <v>67</v>
      </c>
      <c r="F2" s="23" t="s">
        <v>68</v>
      </c>
      <c r="G2" s="21" t="s">
        <v>69</v>
      </c>
      <c r="H2" s="24" t="s">
        <v>70</v>
      </c>
      <c r="I2" s="21" t="s">
        <v>19</v>
      </c>
      <c r="J2" s="22" t="s">
        <v>96</v>
      </c>
      <c r="K2" s="14" t="s">
        <v>20</v>
      </c>
      <c r="L2" s="15" t="s">
        <v>21</v>
      </c>
      <c r="M2" s="16" t="s">
        <v>22</v>
      </c>
      <c r="N2" s="17" t="s">
        <v>23</v>
      </c>
      <c r="O2" s="18" t="s">
        <v>24</v>
      </c>
    </row>
    <row r="3" spans="2:15" ht="20.100000000000001" customHeight="1" thickTop="1">
      <c r="B3" s="60">
        <v>2020</v>
      </c>
      <c r="C3" s="61">
        <v>4</v>
      </c>
      <c r="D3" s="61" t="s">
        <v>14</v>
      </c>
      <c r="E3" s="230" t="s">
        <v>1453</v>
      </c>
      <c r="F3" s="62" t="s">
        <v>107</v>
      </c>
      <c r="G3" s="62" t="s">
        <v>40</v>
      </c>
      <c r="H3" s="62" t="s">
        <v>50</v>
      </c>
      <c r="I3" s="62" t="s">
        <v>42</v>
      </c>
      <c r="J3" s="235">
        <v>650000000</v>
      </c>
      <c r="K3" s="64" t="s">
        <v>1208</v>
      </c>
      <c r="L3" s="64" t="s">
        <v>1386</v>
      </c>
      <c r="M3" s="64" t="s">
        <v>1387</v>
      </c>
      <c r="N3" s="200" t="s">
        <v>25</v>
      </c>
      <c r="O3" s="65"/>
    </row>
    <row r="4" spans="2:15" ht="20.100000000000001" customHeight="1">
      <c r="B4" s="50">
        <v>2020</v>
      </c>
      <c r="C4" s="51">
        <v>4</v>
      </c>
      <c r="D4" s="51" t="s">
        <v>14</v>
      </c>
      <c r="E4" s="122" t="s">
        <v>932</v>
      </c>
      <c r="F4" s="56" t="s">
        <v>107</v>
      </c>
      <c r="G4" s="56" t="s">
        <v>40</v>
      </c>
      <c r="H4" s="56" t="s">
        <v>50</v>
      </c>
      <c r="I4" s="56" t="s">
        <v>42</v>
      </c>
      <c r="J4" s="42">
        <v>638467000</v>
      </c>
      <c r="K4" s="66" t="s">
        <v>761</v>
      </c>
      <c r="L4" s="66" t="s">
        <v>762</v>
      </c>
      <c r="M4" s="66" t="s">
        <v>763</v>
      </c>
      <c r="N4" s="57" t="s">
        <v>25</v>
      </c>
      <c r="O4" s="52"/>
    </row>
    <row r="5" spans="2:15" ht="20.100000000000001" customHeight="1">
      <c r="B5" s="50">
        <v>2020</v>
      </c>
      <c r="C5" s="51">
        <v>4</v>
      </c>
      <c r="D5" s="51" t="s">
        <v>16</v>
      </c>
      <c r="E5" s="122" t="s">
        <v>2492</v>
      </c>
      <c r="F5" s="56" t="s">
        <v>107</v>
      </c>
      <c r="G5" s="56" t="s">
        <v>40</v>
      </c>
      <c r="H5" s="56" t="s">
        <v>50</v>
      </c>
      <c r="I5" s="56" t="s">
        <v>42</v>
      </c>
      <c r="J5" s="130">
        <v>627137400</v>
      </c>
      <c r="K5" s="57" t="s">
        <v>2450</v>
      </c>
      <c r="L5" s="66" t="s">
        <v>2451</v>
      </c>
      <c r="M5" s="66" t="s">
        <v>2452</v>
      </c>
      <c r="N5" s="57" t="s">
        <v>25</v>
      </c>
      <c r="O5" s="63"/>
    </row>
    <row r="6" spans="2:15" ht="20.100000000000001" customHeight="1">
      <c r="B6" s="50">
        <v>2020</v>
      </c>
      <c r="C6" s="51">
        <v>4</v>
      </c>
      <c r="D6" s="51" t="s">
        <v>14</v>
      </c>
      <c r="E6" s="122" t="s">
        <v>1824</v>
      </c>
      <c r="F6" s="56" t="s">
        <v>107</v>
      </c>
      <c r="G6" s="56" t="s">
        <v>40</v>
      </c>
      <c r="H6" s="56" t="s">
        <v>50</v>
      </c>
      <c r="I6" s="56" t="s">
        <v>42</v>
      </c>
      <c r="J6" s="42">
        <v>616000000</v>
      </c>
      <c r="K6" s="66" t="s">
        <v>1717</v>
      </c>
      <c r="L6" s="66" t="s">
        <v>1825</v>
      </c>
      <c r="M6" s="66" t="s">
        <v>1826</v>
      </c>
      <c r="N6" s="57" t="s">
        <v>25</v>
      </c>
      <c r="O6" s="52"/>
    </row>
    <row r="7" spans="2:15" ht="20.100000000000001" customHeight="1">
      <c r="B7" s="50">
        <v>2020</v>
      </c>
      <c r="C7" s="51">
        <v>4</v>
      </c>
      <c r="D7" s="51" t="s">
        <v>14</v>
      </c>
      <c r="E7" s="122" t="s">
        <v>700</v>
      </c>
      <c r="F7" s="56" t="s">
        <v>107</v>
      </c>
      <c r="G7" s="56" t="s">
        <v>49</v>
      </c>
      <c r="H7" s="56" t="s">
        <v>41</v>
      </c>
      <c r="I7" s="56" t="s">
        <v>46</v>
      </c>
      <c r="J7" s="42">
        <v>468000000</v>
      </c>
      <c r="K7" s="66" t="s">
        <v>696</v>
      </c>
      <c r="L7" s="66" t="s">
        <v>697</v>
      </c>
      <c r="M7" s="66" t="s">
        <v>698</v>
      </c>
      <c r="N7" s="57" t="s">
        <v>25</v>
      </c>
      <c r="O7" s="52"/>
    </row>
    <row r="8" spans="2:15" ht="20.100000000000001" customHeight="1">
      <c r="B8" s="50">
        <v>2020</v>
      </c>
      <c r="C8" s="51">
        <v>4</v>
      </c>
      <c r="D8" s="51" t="s">
        <v>14</v>
      </c>
      <c r="E8" s="122" t="s">
        <v>2433</v>
      </c>
      <c r="F8" s="56" t="s">
        <v>107</v>
      </c>
      <c r="G8" s="56" t="s">
        <v>40</v>
      </c>
      <c r="H8" s="56" t="s">
        <v>50</v>
      </c>
      <c r="I8" s="56" t="s">
        <v>42</v>
      </c>
      <c r="J8" s="130">
        <v>460000000</v>
      </c>
      <c r="K8" s="57" t="s">
        <v>2339</v>
      </c>
      <c r="L8" s="66" t="s">
        <v>2434</v>
      </c>
      <c r="M8" s="66" t="s">
        <v>2435</v>
      </c>
      <c r="N8" s="57" t="s">
        <v>25</v>
      </c>
      <c r="O8" s="63"/>
    </row>
    <row r="9" spans="2:15" ht="20.100000000000001" customHeight="1">
      <c r="B9" s="50">
        <v>2020</v>
      </c>
      <c r="C9" s="51">
        <v>4</v>
      </c>
      <c r="D9" s="51" t="s">
        <v>14</v>
      </c>
      <c r="E9" s="122" t="s">
        <v>2485</v>
      </c>
      <c r="F9" s="56" t="s">
        <v>107</v>
      </c>
      <c r="G9" s="56" t="s">
        <v>40</v>
      </c>
      <c r="H9" s="56" t="s">
        <v>50</v>
      </c>
      <c r="I9" s="56" t="s">
        <v>42</v>
      </c>
      <c r="J9" s="130">
        <v>439400000</v>
      </c>
      <c r="K9" s="57" t="s">
        <v>2455</v>
      </c>
      <c r="L9" s="66" t="s">
        <v>2473</v>
      </c>
      <c r="M9" s="66" t="s">
        <v>2474</v>
      </c>
      <c r="N9" s="57" t="s">
        <v>25</v>
      </c>
      <c r="O9" s="63"/>
    </row>
    <row r="10" spans="2:15" ht="20.100000000000001" customHeight="1">
      <c r="B10" s="50">
        <v>2020</v>
      </c>
      <c r="C10" s="51">
        <v>4</v>
      </c>
      <c r="D10" s="51" t="s">
        <v>16</v>
      </c>
      <c r="E10" s="122" t="s">
        <v>928</v>
      </c>
      <c r="F10" s="56" t="s">
        <v>107</v>
      </c>
      <c r="G10" s="56" t="s">
        <v>40</v>
      </c>
      <c r="H10" s="56" t="s">
        <v>50</v>
      </c>
      <c r="I10" s="56" t="s">
        <v>42</v>
      </c>
      <c r="J10" s="42">
        <v>428000000</v>
      </c>
      <c r="K10" s="66" t="s">
        <v>724</v>
      </c>
      <c r="L10" s="66" t="s">
        <v>925</v>
      </c>
      <c r="M10" s="66" t="s">
        <v>926</v>
      </c>
      <c r="N10" s="57" t="s">
        <v>25</v>
      </c>
      <c r="O10" s="52"/>
    </row>
    <row r="11" spans="2:15" ht="20.100000000000001" customHeight="1">
      <c r="B11" s="118">
        <v>2020</v>
      </c>
      <c r="C11" s="83">
        <v>4</v>
      </c>
      <c r="D11" s="83" t="s">
        <v>14</v>
      </c>
      <c r="E11" s="170" t="s">
        <v>714</v>
      </c>
      <c r="F11" s="88" t="s">
        <v>107</v>
      </c>
      <c r="G11" s="88" t="s">
        <v>49</v>
      </c>
      <c r="H11" s="88" t="s">
        <v>50</v>
      </c>
      <c r="I11" s="88" t="s">
        <v>42</v>
      </c>
      <c r="J11" s="194">
        <v>396000000</v>
      </c>
      <c r="K11" s="107" t="s">
        <v>715</v>
      </c>
      <c r="L11" s="107" t="s">
        <v>716</v>
      </c>
      <c r="M11" s="107" t="s">
        <v>717</v>
      </c>
      <c r="N11" s="84" t="s">
        <v>25</v>
      </c>
      <c r="O11" s="52"/>
    </row>
    <row r="12" spans="2:15" ht="20.100000000000001" customHeight="1">
      <c r="B12" s="121">
        <v>2020</v>
      </c>
      <c r="C12" s="81">
        <v>4</v>
      </c>
      <c r="D12" s="81" t="s">
        <v>14</v>
      </c>
      <c r="E12" s="171" t="s">
        <v>710</v>
      </c>
      <c r="F12" s="82" t="s">
        <v>107</v>
      </c>
      <c r="G12" s="82" t="s">
        <v>40</v>
      </c>
      <c r="H12" s="82" t="s">
        <v>50</v>
      </c>
      <c r="I12" s="82" t="s">
        <v>42</v>
      </c>
      <c r="J12" s="193">
        <v>383660000</v>
      </c>
      <c r="K12" s="114" t="s">
        <v>655</v>
      </c>
      <c r="L12" s="114" t="s">
        <v>656</v>
      </c>
      <c r="M12" s="114" t="s">
        <v>657</v>
      </c>
      <c r="N12" s="201" t="s">
        <v>25</v>
      </c>
      <c r="O12" s="117"/>
    </row>
    <row r="13" spans="2:15" ht="20.100000000000001" customHeight="1">
      <c r="B13" s="50">
        <v>2020</v>
      </c>
      <c r="C13" s="51">
        <v>4</v>
      </c>
      <c r="D13" s="51" t="s">
        <v>16</v>
      </c>
      <c r="E13" s="122" t="s">
        <v>924</v>
      </c>
      <c r="F13" s="56" t="s">
        <v>107</v>
      </c>
      <c r="G13" s="56" t="s">
        <v>40</v>
      </c>
      <c r="H13" s="56" t="s">
        <v>50</v>
      </c>
      <c r="I13" s="56" t="s">
        <v>42</v>
      </c>
      <c r="J13" s="42">
        <v>380500000</v>
      </c>
      <c r="K13" s="66" t="s">
        <v>724</v>
      </c>
      <c r="L13" s="66" t="s">
        <v>925</v>
      </c>
      <c r="M13" s="66" t="s">
        <v>926</v>
      </c>
      <c r="N13" s="57" t="s">
        <v>25</v>
      </c>
      <c r="O13" s="52"/>
    </row>
    <row r="14" spans="2:15" ht="20.100000000000001" customHeight="1">
      <c r="B14" s="50">
        <v>2020</v>
      </c>
      <c r="C14" s="51">
        <v>4</v>
      </c>
      <c r="D14" s="51" t="s">
        <v>14</v>
      </c>
      <c r="E14" s="122" t="s">
        <v>1457</v>
      </c>
      <c r="F14" s="56" t="s">
        <v>39</v>
      </c>
      <c r="G14" s="56" t="s">
        <v>40</v>
      </c>
      <c r="H14" s="56" t="s">
        <v>50</v>
      </c>
      <c r="I14" s="56" t="s">
        <v>42</v>
      </c>
      <c r="J14" s="42">
        <v>380000000</v>
      </c>
      <c r="K14" s="66" t="s">
        <v>1229</v>
      </c>
      <c r="L14" s="66" t="s">
        <v>1247</v>
      </c>
      <c r="M14" s="66" t="s">
        <v>1248</v>
      </c>
      <c r="N14" s="57" t="s">
        <v>25</v>
      </c>
      <c r="O14" s="52"/>
    </row>
    <row r="15" spans="2:15" ht="20.100000000000001" customHeight="1">
      <c r="B15" s="50">
        <v>2020</v>
      </c>
      <c r="C15" s="51">
        <v>4</v>
      </c>
      <c r="D15" s="51" t="s">
        <v>14</v>
      </c>
      <c r="E15" s="122" t="s">
        <v>934</v>
      </c>
      <c r="F15" s="56" t="s">
        <v>107</v>
      </c>
      <c r="G15" s="56" t="s">
        <v>40</v>
      </c>
      <c r="H15" s="56" t="s">
        <v>50</v>
      </c>
      <c r="I15" s="56" t="s">
        <v>42</v>
      </c>
      <c r="J15" s="42">
        <v>371630000</v>
      </c>
      <c r="K15" s="66" t="s">
        <v>761</v>
      </c>
      <c r="L15" s="66" t="s">
        <v>766</v>
      </c>
      <c r="M15" s="66" t="s">
        <v>767</v>
      </c>
      <c r="N15" s="57" t="s">
        <v>25</v>
      </c>
      <c r="O15" s="52"/>
    </row>
    <row r="16" spans="2:15" ht="20.100000000000001" customHeight="1">
      <c r="B16" s="50">
        <v>2020</v>
      </c>
      <c r="C16" s="51">
        <v>4</v>
      </c>
      <c r="D16" s="51" t="s">
        <v>14</v>
      </c>
      <c r="E16" s="122" t="s">
        <v>2478</v>
      </c>
      <c r="F16" s="56" t="s">
        <v>107</v>
      </c>
      <c r="G16" s="56" t="s">
        <v>40</v>
      </c>
      <c r="H16" s="56" t="s">
        <v>50</v>
      </c>
      <c r="I16" s="56" t="s">
        <v>42</v>
      </c>
      <c r="J16" s="130">
        <v>352600000</v>
      </c>
      <c r="K16" s="57" t="s">
        <v>2455</v>
      </c>
      <c r="L16" s="66" t="s">
        <v>2473</v>
      </c>
      <c r="M16" s="66" t="s">
        <v>2474</v>
      </c>
      <c r="N16" s="57" t="s">
        <v>25</v>
      </c>
      <c r="O16" s="63"/>
    </row>
    <row r="17" spans="2:15" ht="20.100000000000001" customHeight="1">
      <c r="B17" s="50">
        <v>2020</v>
      </c>
      <c r="C17" s="51">
        <v>4</v>
      </c>
      <c r="D17" s="51" t="s">
        <v>14</v>
      </c>
      <c r="E17" s="122" t="s">
        <v>2486</v>
      </c>
      <c r="F17" s="56" t="s">
        <v>107</v>
      </c>
      <c r="G17" s="56" t="s">
        <v>40</v>
      </c>
      <c r="H17" s="56" t="s">
        <v>50</v>
      </c>
      <c r="I17" s="56" t="s">
        <v>42</v>
      </c>
      <c r="J17" s="130">
        <v>352600000</v>
      </c>
      <c r="K17" s="57" t="s">
        <v>2455</v>
      </c>
      <c r="L17" s="66" t="s">
        <v>2473</v>
      </c>
      <c r="M17" s="66" t="s">
        <v>2474</v>
      </c>
      <c r="N17" s="57" t="s">
        <v>25</v>
      </c>
      <c r="O17" s="63"/>
    </row>
    <row r="18" spans="2:15" ht="20.100000000000001" customHeight="1">
      <c r="B18" s="50">
        <v>2020</v>
      </c>
      <c r="C18" s="51">
        <v>4</v>
      </c>
      <c r="D18" s="51" t="s">
        <v>14</v>
      </c>
      <c r="E18" s="122" t="s">
        <v>197</v>
      </c>
      <c r="F18" s="56" t="s">
        <v>39</v>
      </c>
      <c r="G18" s="56" t="s">
        <v>49</v>
      </c>
      <c r="H18" s="56" t="s">
        <v>50</v>
      </c>
      <c r="I18" s="56" t="s">
        <v>42</v>
      </c>
      <c r="J18" s="130">
        <v>350000000</v>
      </c>
      <c r="K18" s="66" t="s">
        <v>198</v>
      </c>
      <c r="L18" s="66" t="s">
        <v>199</v>
      </c>
      <c r="M18" s="66" t="s">
        <v>200</v>
      </c>
      <c r="N18" s="57" t="s">
        <v>25</v>
      </c>
      <c r="O18" s="63"/>
    </row>
    <row r="19" spans="2:15" ht="20.100000000000001" customHeight="1">
      <c r="B19" s="50">
        <v>2020</v>
      </c>
      <c r="C19" s="51">
        <v>4</v>
      </c>
      <c r="D19" s="51" t="s">
        <v>14</v>
      </c>
      <c r="E19" s="122" t="s">
        <v>2479</v>
      </c>
      <c r="F19" s="56" t="s">
        <v>107</v>
      </c>
      <c r="G19" s="56" t="s">
        <v>40</v>
      </c>
      <c r="H19" s="56" t="s">
        <v>50</v>
      </c>
      <c r="I19" s="56" t="s">
        <v>42</v>
      </c>
      <c r="J19" s="130">
        <v>324800000</v>
      </c>
      <c r="K19" s="57" t="s">
        <v>2455</v>
      </c>
      <c r="L19" s="66" t="s">
        <v>2473</v>
      </c>
      <c r="M19" s="66" t="s">
        <v>2474</v>
      </c>
      <c r="N19" s="57" t="s">
        <v>25</v>
      </c>
      <c r="O19" s="63"/>
    </row>
    <row r="20" spans="2:15" ht="20.100000000000001" customHeight="1">
      <c r="B20" s="50">
        <v>2020</v>
      </c>
      <c r="C20" s="51">
        <v>4</v>
      </c>
      <c r="D20" s="51" t="s">
        <v>14</v>
      </c>
      <c r="E20" s="122" t="s">
        <v>2480</v>
      </c>
      <c r="F20" s="56" t="s">
        <v>107</v>
      </c>
      <c r="G20" s="56" t="s">
        <v>40</v>
      </c>
      <c r="H20" s="56" t="s">
        <v>50</v>
      </c>
      <c r="I20" s="56" t="s">
        <v>42</v>
      </c>
      <c r="J20" s="130">
        <v>304100000</v>
      </c>
      <c r="K20" s="57" t="s">
        <v>2455</v>
      </c>
      <c r="L20" s="66" t="s">
        <v>2473</v>
      </c>
      <c r="M20" s="66" t="s">
        <v>2474</v>
      </c>
      <c r="N20" s="57" t="s">
        <v>25</v>
      </c>
      <c r="O20" s="63"/>
    </row>
    <row r="21" spans="2:15" ht="20.100000000000001" customHeight="1">
      <c r="B21" s="50">
        <v>2020</v>
      </c>
      <c r="C21" s="51">
        <v>4</v>
      </c>
      <c r="D21" s="51" t="s">
        <v>14</v>
      </c>
      <c r="E21" s="122" t="s">
        <v>1450</v>
      </c>
      <c r="F21" s="56" t="s">
        <v>107</v>
      </c>
      <c r="G21" s="56" t="s">
        <v>40</v>
      </c>
      <c r="H21" s="56" t="s">
        <v>50</v>
      </c>
      <c r="I21" s="56" t="s">
        <v>42</v>
      </c>
      <c r="J21" s="137">
        <v>300000000</v>
      </c>
      <c r="K21" s="66" t="s">
        <v>1208</v>
      </c>
      <c r="L21" s="66" t="s">
        <v>1451</v>
      </c>
      <c r="M21" s="66" t="s">
        <v>1452</v>
      </c>
      <c r="N21" s="57" t="s">
        <v>25</v>
      </c>
      <c r="O21" s="52"/>
    </row>
    <row r="22" spans="2:15" ht="20.100000000000001" customHeight="1">
      <c r="B22" s="50">
        <v>2020</v>
      </c>
      <c r="C22" s="51">
        <v>4</v>
      </c>
      <c r="D22" s="51" t="s">
        <v>14</v>
      </c>
      <c r="E22" s="122" t="s">
        <v>2484</v>
      </c>
      <c r="F22" s="56" t="s">
        <v>107</v>
      </c>
      <c r="G22" s="56" t="s">
        <v>40</v>
      </c>
      <c r="H22" s="56" t="s">
        <v>50</v>
      </c>
      <c r="I22" s="56" t="s">
        <v>42</v>
      </c>
      <c r="J22" s="130">
        <v>286600000</v>
      </c>
      <c r="K22" s="57" t="s">
        <v>2455</v>
      </c>
      <c r="L22" s="66" t="s">
        <v>2473</v>
      </c>
      <c r="M22" s="66" t="s">
        <v>2474</v>
      </c>
      <c r="N22" s="57" t="s">
        <v>25</v>
      </c>
      <c r="O22" s="63"/>
    </row>
    <row r="23" spans="2:15" ht="20.100000000000001" customHeight="1">
      <c r="B23" s="50">
        <v>2020</v>
      </c>
      <c r="C23" s="51">
        <v>4</v>
      </c>
      <c r="D23" s="51" t="s">
        <v>14</v>
      </c>
      <c r="E23" s="122" t="s">
        <v>916</v>
      </c>
      <c r="F23" s="56" t="s">
        <v>107</v>
      </c>
      <c r="G23" s="56" t="s">
        <v>49</v>
      </c>
      <c r="H23" s="56" t="s">
        <v>50</v>
      </c>
      <c r="I23" s="56" t="s">
        <v>46</v>
      </c>
      <c r="J23" s="42">
        <v>274879000</v>
      </c>
      <c r="K23" s="66" t="s">
        <v>719</v>
      </c>
      <c r="L23" s="66" t="s">
        <v>917</v>
      </c>
      <c r="M23" s="66" t="s">
        <v>918</v>
      </c>
      <c r="N23" s="57" t="s">
        <v>25</v>
      </c>
      <c r="O23" s="52"/>
    </row>
    <row r="24" spans="2:15" ht="20.100000000000001" customHeight="1">
      <c r="B24" s="50">
        <v>2020</v>
      </c>
      <c r="C24" s="51">
        <v>4</v>
      </c>
      <c r="D24" s="51" t="s">
        <v>14</v>
      </c>
      <c r="E24" s="122" t="s">
        <v>1812</v>
      </c>
      <c r="F24" s="56" t="s">
        <v>107</v>
      </c>
      <c r="G24" s="56" t="s">
        <v>40</v>
      </c>
      <c r="H24" s="56" t="s">
        <v>50</v>
      </c>
      <c r="I24" s="56" t="s">
        <v>42</v>
      </c>
      <c r="J24" s="42">
        <v>273000000</v>
      </c>
      <c r="K24" s="66" t="s">
        <v>1705</v>
      </c>
      <c r="L24" s="66" t="s">
        <v>1755</v>
      </c>
      <c r="M24" s="66" t="s">
        <v>1756</v>
      </c>
      <c r="N24" s="57" t="s">
        <v>25</v>
      </c>
      <c r="O24" s="52"/>
    </row>
    <row r="25" spans="2:15" ht="20.100000000000001" customHeight="1">
      <c r="B25" s="50">
        <v>2020</v>
      </c>
      <c r="C25" s="51">
        <v>4</v>
      </c>
      <c r="D25" s="51" t="s">
        <v>14</v>
      </c>
      <c r="E25" s="122" t="s">
        <v>2475</v>
      </c>
      <c r="F25" s="56" t="s">
        <v>107</v>
      </c>
      <c r="G25" s="56" t="s">
        <v>40</v>
      </c>
      <c r="H25" s="56" t="s">
        <v>50</v>
      </c>
      <c r="I25" s="56" t="s">
        <v>42</v>
      </c>
      <c r="J25" s="130">
        <v>272600000</v>
      </c>
      <c r="K25" s="57" t="s">
        <v>2455</v>
      </c>
      <c r="L25" s="66" t="s">
        <v>2473</v>
      </c>
      <c r="M25" s="66" t="s">
        <v>2474</v>
      </c>
      <c r="N25" s="57" t="s">
        <v>25</v>
      </c>
      <c r="O25" s="63"/>
    </row>
    <row r="26" spans="2:15" ht="20.100000000000001" customHeight="1">
      <c r="B26" s="50">
        <v>2020</v>
      </c>
      <c r="C26" s="51">
        <v>4</v>
      </c>
      <c r="D26" s="51" t="s">
        <v>14</v>
      </c>
      <c r="E26" s="122" t="s">
        <v>1813</v>
      </c>
      <c r="F26" s="56" t="s">
        <v>107</v>
      </c>
      <c r="G26" s="56" t="s">
        <v>40</v>
      </c>
      <c r="H26" s="56" t="s">
        <v>50</v>
      </c>
      <c r="I26" s="56" t="s">
        <v>42</v>
      </c>
      <c r="J26" s="42">
        <v>270000000</v>
      </c>
      <c r="K26" s="66" t="s">
        <v>1705</v>
      </c>
      <c r="L26" s="66" t="s">
        <v>1755</v>
      </c>
      <c r="M26" s="66" t="s">
        <v>1756</v>
      </c>
      <c r="N26" s="57" t="s">
        <v>25</v>
      </c>
      <c r="O26" s="52"/>
    </row>
    <row r="27" spans="2:15" ht="20.100000000000001" customHeight="1">
      <c r="B27" s="50">
        <v>2020</v>
      </c>
      <c r="C27" s="51">
        <v>4</v>
      </c>
      <c r="D27" s="51" t="s">
        <v>16</v>
      </c>
      <c r="E27" s="122" t="s">
        <v>921</v>
      </c>
      <c r="F27" s="56" t="s">
        <v>107</v>
      </c>
      <c r="G27" s="56" t="s">
        <v>49</v>
      </c>
      <c r="H27" s="56" t="s">
        <v>41</v>
      </c>
      <c r="I27" s="56" t="s">
        <v>42</v>
      </c>
      <c r="J27" s="42">
        <v>250000000</v>
      </c>
      <c r="K27" s="66" t="s">
        <v>724</v>
      </c>
      <c r="L27" s="66" t="s">
        <v>922</v>
      </c>
      <c r="M27" s="66" t="s">
        <v>923</v>
      </c>
      <c r="N27" s="57" t="s">
        <v>25</v>
      </c>
      <c r="O27" s="52"/>
    </row>
    <row r="28" spans="2:15" ht="20.100000000000001" customHeight="1">
      <c r="B28" s="50">
        <v>2020</v>
      </c>
      <c r="C28" s="51">
        <v>4</v>
      </c>
      <c r="D28" s="51" t="s">
        <v>14</v>
      </c>
      <c r="E28" s="122" t="s">
        <v>1463</v>
      </c>
      <c r="F28" s="56" t="s">
        <v>107</v>
      </c>
      <c r="G28" s="56" t="s">
        <v>40</v>
      </c>
      <c r="H28" s="56" t="s">
        <v>50</v>
      </c>
      <c r="I28" s="56" t="s">
        <v>42</v>
      </c>
      <c r="J28" s="191">
        <v>250000000</v>
      </c>
      <c r="K28" s="66" t="s">
        <v>1459</v>
      </c>
      <c r="L28" s="66" t="s">
        <v>1460</v>
      </c>
      <c r="M28" s="66" t="s">
        <v>1461</v>
      </c>
      <c r="N28" s="57" t="s">
        <v>25</v>
      </c>
      <c r="O28" s="52"/>
    </row>
    <row r="29" spans="2:15" ht="20.100000000000001" customHeight="1">
      <c r="B29" s="50">
        <v>2020</v>
      </c>
      <c r="C29" s="51">
        <v>4</v>
      </c>
      <c r="D29" s="51" t="s">
        <v>14</v>
      </c>
      <c r="E29" s="122" t="s">
        <v>1468</v>
      </c>
      <c r="F29" s="56" t="s">
        <v>39</v>
      </c>
      <c r="G29" s="56" t="s">
        <v>40</v>
      </c>
      <c r="H29" s="56" t="s">
        <v>50</v>
      </c>
      <c r="I29" s="56" t="s">
        <v>42</v>
      </c>
      <c r="J29" s="42">
        <v>230000000</v>
      </c>
      <c r="K29" s="66" t="s">
        <v>1409</v>
      </c>
      <c r="L29" s="66" t="s">
        <v>1315</v>
      </c>
      <c r="M29" s="66" t="s">
        <v>1316</v>
      </c>
      <c r="N29" s="57" t="s">
        <v>25</v>
      </c>
      <c r="O29" s="52"/>
    </row>
    <row r="30" spans="2:15" ht="20.100000000000001" customHeight="1">
      <c r="B30" s="50">
        <v>2020</v>
      </c>
      <c r="C30" s="51">
        <v>4</v>
      </c>
      <c r="D30" s="51" t="s">
        <v>14</v>
      </c>
      <c r="E30" s="122" t="s">
        <v>2494</v>
      </c>
      <c r="F30" s="56" t="s">
        <v>107</v>
      </c>
      <c r="G30" s="56" t="s">
        <v>49</v>
      </c>
      <c r="H30" s="56" t="s">
        <v>50</v>
      </c>
      <c r="I30" s="56" t="s">
        <v>42</v>
      </c>
      <c r="J30" s="130">
        <v>218790000</v>
      </c>
      <c r="K30" s="57" t="s">
        <v>2450</v>
      </c>
      <c r="L30" s="66" t="s">
        <v>2495</v>
      </c>
      <c r="M30" s="66" t="s">
        <v>2496</v>
      </c>
      <c r="N30" s="57" t="s">
        <v>25</v>
      </c>
      <c r="O30" s="63"/>
    </row>
    <row r="31" spans="2:15" ht="20.100000000000001" customHeight="1">
      <c r="B31" s="50">
        <v>2020</v>
      </c>
      <c r="C31" s="51">
        <v>4</v>
      </c>
      <c r="D31" s="51" t="s">
        <v>14</v>
      </c>
      <c r="E31" s="122" t="s">
        <v>1790</v>
      </c>
      <c r="F31" s="56" t="s">
        <v>107</v>
      </c>
      <c r="G31" s="56" t="s">
        <v>40</v>
      </c>
      <c r="H31" s="56" t="s">
        <v>50</v>
      </c>
      <c r="I31" s="56" t="s">
        <v>42</v>
      </c>
      <c r="J31" s="42">
        <v>217264000</v>
      </c>
      <c r="K31" s="66" t="s">
        <v>1783</v>
      </c>
      <c r="L31" s="66" t="s">
        <v>1791</v>
      </c>
      <c r="M31" s="66" t="s">
        <v>1792</v>
      </c>
      <c r="N31" s="57" t="s">
        <v>25</v>
      </c>
      <c r="O31" s="52"/>
    </row>
    <row r="32" spans="2:15" ht="20.100000000000001" customHeight="1">
      <c r="B32" s="50">
        <v>2020</v>
      </c>
      <c r="C32" s="51">
        <v>4</v>
      </c>
      <c r="D32" s="51" t="s">
        <v>14</v>
      </c>
      <c r="E32" s="122" t="s">
        <v>1462</v>
      </c>
      <c r="F32" s="56" t="s">
        <v>107</v>
      </c>
      <c r="G32" s="56" t="s">
        <v>40</v>
      </c>
      <c r="H32" s="56" t="s">
        <v>50</v>
      </c>
      <c r="I32" s="56" t="s">
        <v>42</v>
      </c>
      <c r="J32" s="191">
        <v>200000000</v>
      </c>
      <c r="K32" s="66" t="s">
        <v>1459</v>
      </c>
      <c r="L32" s="66" t="s">
        <v>1460</v>
      </c>
      <c r="M32" s="66" t="s">
        <v>1461</v>
      </c>
      <c r="N32" s="57" t="s">
        <v>25</v>
      </c>
      <c r="O32" s="52"/>
    </row>
    <row r="33" spans="1:15" ht="20.100000000000001" customHeight="1">
      <c r="B33" s="50">
        <v>2020</v>
      </c>
      <c r="C33" s="51">
        <v>4</v>
      </c>
      <c r="D33" s="51" t="s">
        <v>14</v>
      </c>
      <c r="E33" s="122" t="s">
        <v>935</v>
      </c>
      <c r="F33" s="56" t="s">
        <v>107</v>
      </c>
      <c r="G33" s="56" t="s">
        <v>40</v>
      </c>
      <c r="H33" s="56" t="s">
        <v>50</v>
      </c>
      <c r="I33" s="56" t="s">
        <v>42</v>
      </c>
      <c r="J33" s="42">
        <v>198612000</v>
      </c>
      <c r="K33" s="66" t="s">
        <v>782</v>
      </c>
      <c r="L33" s="66" t="s">
        <v>783</v>
      </c>
      <c r="M33" s="66" t="s">
        <v>784</v>
      </c>
      <c r="N33" s="57" t="s">
        <v>25</v>
      </c>
      <c r="O33" s="52"/>
    </row>
    <row r="34" spans="1:15" ht="20.100000000000001" customHeight="1">
      <c r="B34" s="121">
        <v>2020</v>
      </c>
      <c r="C34" s="81">
        <v>4</v>
      </c>
      <c r="D34" s="81" t="s">
        <v>14</v>
      </c>
      <c r="E34" s="171" t="s">
        <v>711</v>
      </c>
      <c r="F34" s="82" t="s">
        <v>107</v>
      </c>
      <c r="G34" s="82" t="s">
        <v>49</v>
      </c>
      <c r="H34" s="82" t="s">
        <v>41</v>
      </c>
      <c r="I34" s="82" t="s">
        <v>42</v>
      </c>
      <c r="J34" s="193">
        <v>194300000</v>
      </c>
      <c r="K34" s="114" t="s">
        <v>655</v>
      </c>
      <c r="L34" s="114" t="s">
        <v>656</v>
      </c>
      <c r="M34" s="114" t="s">
        <v>657</v>
      </c>
      <c r="N34" s="201" t="s">
        <v>25</v>
      </c>
      <c r="O34" s="117"/>
    </row>
    <row r="35" spans="1:15" ht="20.100000000000001" customHeight="1">
      <c r="B35" s="50">
        <v>2020</v>
      </c>
      <c r="C35" s="51">
        <v>4</v>
      </c>
      <c r="D35" s="51" t="s">
        <v>14</v>
      </c>
      <c r="E35" s="122" t="s">
        <v>2476</v>
      </c>
      <c r="F35" s="56" t="s">
        <v>107</v>
      </c>
      <c r="G35" s="56" t="s">
        <v>40</v>
      </c>
      <c r="H35" s="56" t="s">
        <v>50</v>
      </c>
      <c r="I35" s="56" t="s">
        <v>42</v>
      </c>
      <c r="J35" s="130">
        <v>190600000</v>
      </c>
      <c r="K35" s="57" t="s">
        <v>2455</v>
      </c>
      <c r="L35" s="66" t="s">
        <v>2473</v>
      </c>
      <c r="M35" s="66" t="s">
        <v>2474</v>
      </c>
      <c r="N35" s="57" t="s">
        <v>25</v>
      </c>
      <c r="O35" s="63"/>
    </row>
    <row r="36" spans="1:15" ht="20.100000000000001" customHeight="1">
      <c r="B36" s="50">
        <v>2020</v>
      </c>
      <c r="C36" s="51">
        <v>4</v>
      </c>
      <c r="D36" s="51" t="s">
        <v>14</v>
      </c>
      <c r="E36" s="122" t="s">
        <v>2477</v>
      </c>
      <c r="F36" s="56" t="s">
        <v>107</v>
      </c>
      <c r="G36" s="56" t="s">
        <v>40</v>
      </c>
      <c r="H36" s="56" t="s">
        <v>50</v>
      </c>
      <c r="I36" s="56" t="s">
        <v>42</v>
      </c>
      <c r="J36" s="130">
        <v>189500000</v>
      </c>
      <c r="K36" s="57" t="s">
        <v>2455</v>
      </c>
      <c r="L36" s="66" t="s">
        <v>2473</v>
      </c>
      <c r="M36" s="66" t="s">
        <v>2474</v>
      </c>
      <c r="N36" s="57" t="s">
        <v>25</v>
      </c>
      <c r="O36" s="63"/>
    </row>
    <row r="37" spans="1:15" ht="20.100000000000001" customHeight="1">
      <c r="B37" s="50">
        <v>2020</v>
      </c>
      <c r="C37" s="51">
        <v>4</v>
      </c>
      <c r="D37" s="51" t="s">
        <v>14</v>
      </c>
      <c r="E37" s="122" t="s">
        <v>2415</v>
      </c>
      <c r="F37" s="56" t="s">
        <v>107</v>
      </c>
      <c r="G37" s="56" t="s">
        <v>40</v>
      </c>
      <c r="H37" s="56" t="s">
        <v>50</v>
      </c>
      <c r="I37" s="56" t="s">
        <v>42</v>
      </c>
      <c r="J37" s="130">
        <v>183600000</v>
      </c>
      <c r="K37" s="66" t="s">
        <v>2010</v>
      </c>
      <c r="L37" s="66" t="s">
        <v>2416</v>
      </c>
      <c r="M37" s="66" t="s">
        <v>2417</v>
      </c>
      <c r="N37" s="57" t="s">
        <v>121</v>
      </c>
      <c r="O37" s="63"/>
    </row>
    <row r="38" spans="1:15" ht="20.100000000000001" customHeight="1">
      <c r="B38" s="50">
        <v>2020</v>
      </c>
      <c r="C38" s="51">
        <v>4</v>
      </c>
      <c r="D38" s="51" t="s">
        <v>14</v>
      </c>
      <c r="E38" s="122" t="s">
        <v>2483</v>
      </c>
      <c r="F38" s="56" t="s">
        <v>107</v>
      </c>
      <c r="G38" s="56" t="s">
        <v>40</v>
      </c>
      <c r="H38" s="56" t="s">
        <v>50</v>
      </c>
      <c r="I38" s="56" t="s">
        <v>42</v>
      </c>
      <c r="J38" s="130">
        <v>179500000</v>
      </c>
      <c r="K38" s="57" t="s">
        <v>2455</v>
      </c>
      <c r="L38" s="66" t="s">
        <v>2473</v>
      </c>
      <c r="M38" s="66" t="s">
        <v>2474</v>
      </c>
      <c r="N38" s="57" t="s">
        <v>25</v>
      </c>
      <c r="O38" s="63"/>
    </row>
    <row r="39" spans="1:15" ht="20.100000000000001" customHeight="1">
      <c r="B39" s="50">
        <v>2020</v>
      </c>
      <c r="C39" s="51">
        <v>4</v>
      </c>
      <c r="D39" s="51" t="s">
        <v>14</v>
      </c>
      <c r="E39" s="122" t="s">
        <v>706</v>
      </c>
      <c r="F39" s="56" t="s">
        <v>107</v>
      </c>
      <c r="G39" s="56" t="s">
        <v>40</v>
      </c>
      <c r="H39" s="56" t="s">
        <v>50</v>
      </c>
      <c r="I39" s="56" t="s">
        <v>42</v>
      </c>
      <c r="J39" s="42">
        <v>179133900</v>
      </c>
      <c r="K39" s="66" t="s">
        <v>627</v>
      </c>
      <c r="L39" s="66" t="s">
        <v>635</v>
      </c>
      <c r="M39" s="66" t="s">
        <v>636</v>
      </c>
      <c r="N39" s="57" t="s">
        <v>25</v>
      </c>
      <c r="O39" s="52"/>
    </row>
    <row r="40" spans="1:15" ht="20.100000000000001" customHeight="1">
      <c r="B40" s="50">
        <v>2020</v>
      </c>
      <c r="C40" s="51">
        <v>4</v>
      </c>
      <c r="D40" s="51" t="s">
        <v>14</v>
      </c>
      <c r="E40" s="122" t="s">
        <v>1176</v>
      </c>
      <c r="F40" s="56" t="s">
        <v>48</v>
      </c>
      <c r="G40" s="56" t="s">
        <v>40</v>
      </c>
      <c r="H40" s="56"/>
      <c r="I40" s="56" t="s">
        <v>42</v>
      </c>
      <c r="J40" s="130">
        <v>177547000</v>
      </c>
      <c r="K40" s="66" t="s">
        <v>1063</v>
      </c>
      <c r="L40" s="66" t="s">
        <v>1072</v>
      </c>
      <c r="M40" s="66" t="s">
        <v>1073</v>
      </c>
      <c r="N40" s="57" t="s">
        <v>25</v>
      </c>
      <c r="O40" s="63"/>
    </row>
    <row r="41" spans="1:15" ht="20.100000000000001" customHeight="1">
      <c r="B41" s="50">
        <v>2020</v>
      </c>
      <c r="C41" s="51">
        <v>4</v>
      </c>
      <c r="D41" s="51" t="s">
        <v>14</v>
      </c>
      <c r="E41" s="122" t="s">
        <v>2425</v>
      </c>
      <c r="F41" s="56" t="s">
        <v>39</v>
      </c>
      <c r="G41" s="56" t="s">
        <v>40</v>
      </c>
      <c r="H41" s="56" t="s">
        <v>50</v>
      </c>
      <c r="I41" s="56" t="s">
        <v>42</v>
      </c>
      <c r="J41" s="130">
        <v>173862000</v>
      </c>
      <c r="K41" s="66" t="s">
        <v>2052</v>
      </c>
      <c r="L41" s="66" t="s">
        <v>2053</v>
      </c>
      <c r="M41" s="66" t="s">
        <v>2054</v>
      </c>
      <c r="N41" s="57" t="s">
        <v>25</v>
      </c>
      <c r="O41" s="63"/>
    </row>
    <row r="42" spans="1:15" ht="20.100000000000001" customHeight="1">
      <c r="B42" s="50">
        <v>2020</v>
      </c>
      <c r="C42" s="51">
        <v>4</v>
      </c>
      <c r="D42" s="51" t="s">
        <v>14</v>
      </c>
      <c r="E42" s="122" t="s">
        <v>223</v>
      </c>
      <c r="F42" s="56" t="s">
        <v>107</v>
      </c>
      <c r="G42" s="56" t="s">
        <v>40</v>
      </c>
      <c r="H42" s="56" t="s">
        <v>50</v>
      </c>
      <c r="I42" s="56" t="s">
        <v>42</v>
      </c>
      <c r="J42" s="42">
        <v>170000000</v>
      </c>
      <c r="K42" s="66" t="s">
        <v>219</v>
      </c>
      <c r="L42" s="66" t="s">
        <v>224</v>
      </c>
      <c r="M42" s="42" t="s">
        <v>225</v>
      </c>
      <c r="N42" s="57" t="s">
        <v>25</v>
      </c>
      <c r="O42" s="52"/>
    </row>
    <row r="43" spans="1:15" ht="20.100000000000001" customHeight="1">
      <c r="B43" s="50">
        <v>2020</v>
      </c>
      <c r="C43" s="51">
        <v>4</v>
      </c>
      <c r="D43" s="51" t="s">
        <v>14</v>
      </c>
      <c r="E43" s="122" t="s">
        <v>214</v>
      </c>
      <c r="F43" s="56" t="s">
        <v>107</v>
      </c>
      <c r="G43" s="56" t="s">
        <v>40</v>
      </c>
      <c r="H43" s="56" t="s">
        <v>50</v>
      </c>
      <c r="I43" s="56" t="s">
        <v>42</v>
      </c>
      <c r="J43" s="42">
        <v>167596000</v>
      </c>
      <c r="K43" s="66" t="s">
        <v>215</v>
      </c>
      <c r="L43" s="66" t="s">
        <v>216</v>
      </c>
      <c r="M43" s="66" t="s">
        <v>217</v>
      </c>
      <c r="N43" s="57" t="s">
        <v>25</v>
      </c>
      <c r="O43" s="52"/>
    </row>
    <row r="44" spans="1:15" ht="20.100000000000001" customHeight="1">
      <c r="B44" s="50">
        <v>2020</v>
      </c>
      <c r="C44" s="51">
        <v>4</v>
      </c>
      <c r="D44" s="51" t="s">
        <v>16</v>
      </c>
      <c r="E44" s="122" t="s">
        <v>930</v>
      </c>
      <c r="F44" s="56" t="s">
        <v>107</v>
      </c>
      <c r="G44" s="56" t="s">
        <v>40</v>
      </c>
      <c r="H44" s="56" t="s">
        <v>50</v>
      </c>
      <c r="I44" s="56" t="s">
        <v>42</v>
      </c>
      <c r="J44" s="42">
        <v>167345000</v>
      </c>
      <c r="K44" s="66" t="s">
        <v>931</v>
      </c>
      <c r="L44" s="66" t="s">
        <v>820</v>
      </c>
      <c r="M44" s="66" t="s">
        <v>821</v>
      </c>
      <c r="N44" s="57" t="s">
        <v>25</v>
      </c>
      <c r="O44" s="52"/>
    </row>
    <row r="45" spans="1:15" ht="20.100000000000001" customHeight="1">
      <c r="B45" s="50">
        <v>2020</v>
      </c>
      <c r="C45" s="51">
        <v>4</v>
      </c>
      <c r="D45" s="51" t="s">
        <v>14</v>
      </c>
      <c r="E45" s="122" t="s">
        <v>173</v>
      </c>
      <c r="F45" s="56" t="s">
        <v>107</v>
      </c>
      <c r="G45" s="56" t="s">
        <v>40</v>
      </c>
      <c r="H45" s="56" t="s">
        <v>50</v>
      </c>
      <c r="I45" s="56" t="s">
        <v>42</v>
      </c>
      <c r="J45" s="190">
        <v>160000000</v>
      </c>
      <c r="K45" s="66" t="s">
        <v>164</v>
      </c>
      <c r="L45" s="66" t="s">
        <v>174</v>
      </c>
      <c r="M45" s="66" t="s">
        <v>175</v>
      </c>
      <c r="N45" s="57" t="s">
        <v>25</v>
      </c>
      <c r="O45" s="63"/>
    </row>
    <row r="46" spans="1:15" ht="20.100000000000001" customHeight="1">
      <c r="B46" s="50">
        <v>2020</v>
      </c>
      <c r="C46" s="51">
        <v>4</v>
      </c>
      <c r="D46" s="51" t="s">
        <v>14</v>
      </c>
      <c r="E46" s="122" t="s">
        <v>234</v>
      </c>
      <c r="F46" s="56" t="s">
        <v>107</v>
      </c>
      <c r="G46" s="56" t="s">
        <v>40</v>
      </c>
      <c r="H46" s="56" t="s">
        <v>50</v>
      </c>
      <c r="I46" s="56" t="s">
        <v>42</v>
      </c>
      <c r="J46" s="42">
        <v>160000000</v>
      </c>
      <c r="K46" s="66" t="s">
        <v>235</v>
      </c>
      <c r="L46" s="66" t="s">
        <v>236</v>
      </c>
      <c r="M46" s="66" t="s">
        <v>237</v>
      </c>
      <c r="N46" s="57" t="s">
        <v>25</v>
      </c>
      <c r="O46" s="52"/>
    </row>
    <row r="47" spans="1:15" ht="20.100000000000001" customHeight="1">
      <c r="B47" s="50">
        <v>2020</v>
      </c>
      <c r="C47" s="51">
        <v>4</v>
      </c>
      <c r="D47" s="51" t="s">
        <v>14</v>
      </c>
      <c r="E47" s="122" t="s">
        <v>249</v>
      </c>
      <c r="F47" s="56" t="s">
        <v>39</v>
      </c>
      <c r="G47" s="56" t="s">
        <v>49</v>
      </c>
      <c r="H47" s="56" t="s">
        <v>50</v>
      </c>
      <c r="I47" s="56" t="s">
        <v>42</v>
      </c>
      <c r="J47" s="42">
        <v>160000000</v>
      </c>
      <c r="K47" s="66" t="s">
        <v>250</v>
      </c>
      <c r="L47" s="66" t="s">
        <v>251</v>
      </c>
      <c r="M47" s="66" t="s">
        <v>252</v>
      </c>
      <c r="N47" s="57" t="s">
        <v>25</v>
      </c>
      <c r="O47" s="52"/>
    </row>
    <row r="48" spans="1:15" ht="20.100000000000001" customHeight="1">
      <c r="A48" s="208"/>
      <c r="B48" s="229">
        <v>2020</v>
      </c>
      <c r="C48" s="51">
        <v>4</v>
      </c>
      <c r="D48" s="51" t="s">
        <v>14</v>
      </c>
      <c r="E48" s="122" t="s">
        <v>1160</v>
      </c>
      <c r="F48" s="56" t="s">
        <v>39</v>
      </c>
      <c r="G48" s="56" t="s">
        <v>40</v>
      </c>
      <c r="H48" s="56" t="s">
        <v>1152</v>
      </c>
      <c r="I48" s="56" t="s">
        <v>42</v>
      </c>
      <c r="J48" s="130">
        <v>150000000</v>
      </c>
      <c r="K48" s="66" t="s">
        <v>938</v>
      </c>
      <c r="L48" s="66" t="s">
        <v>1161</v>
      </c>
      <c r="M48" s="66" t="s">
        <v>1162</v>
      </c>
      <c r="N48" s="57" t="s">
        <v>121</v>
      </c>
      <c r="O48" s="56"/>
    </row>
    <row r="49" spans="1:15" ht="20.100000000000001" customHeight="1">
      <c r="A49" s="208"/>
      <c r="B49" s="229">
        <v>2020</v>
      </c>
      <c r="C49" s="51">
        <v>4</v>
      </c>
      <c r="D49" s="51" t="s">
        <v>167</v>
      </c>
      <c r="E49" s="122" t="s">
        <v>1467</v>
      </c>
      <c r="F49" s="56" t="s">
        <v>39</v>
      </c>
      <c r="G49" s="56" t="s">
        <v>1156</v>
      </c>
      <c r="H49" s="56" t="s">
        <v>115</v>
      </c>
      <c r="I49" s="56" t="s">
        <v>189</v>
      </c>
      <c r="J49" s="191">
        <v>150000000</v>
      </c>
      <c r="K49" s="66" t="s">
        <v>1459</v>
      </c>
      <c r="L49" s="66" t="s">
        <v>1460</v>
      </c>
      <c r="M49" s="66" t="s">
        <v>1461</v>
      </c>
      <c r="N49" s="57" t="s">
        <v>25</v>
      </c>
      <c r="O49" s="52"/>
    </row>
    <row r="50" spans="1:15" ht="20.100000000000001" customHeight="1">
      <c r="B50" s="50">
        <v>2020</v>
      </c>
      <c r="C50" s="51">
        <v>4</v>
      </c>
      <c r="D50" s="51" t="s">
        <v>14</v>
      </c>
      <c r="E50" s="122" t="s">
        <v>2472</v>
      </c>
      <c r="F50" s="56" t="s">
        <v>107</v>
      </c>
      <c r="G50" s="56" t="s">
        <v>40</v>
      </c>
      <c r="H50" s="56" t="s">
        <v>50</v>
      </c>
      <c r="I50" s="56" t="s">
        <v>42</v>
      </c>
      <c r="J50" s="130">
        <v>144700000</v>
      </c>
      <c r="K50" s="57" t="s">
        <v>2455</v>
      </c>
      <c r="L50" s="66" t="s">
        <v>2473</v>
      </c>
      <c r="M50" s="66" t="s">
        <v>2474</v>
      </c>
      <c r="N50" s="57" t="s">
        <v>25</v>
      </c>
      <c r="O50" s="63"/>
    </row>
    <row r="51" spans="1:15" ht="20.100000000000001" customHeight="1">
      <c r="B51" s="50">
        <v>2020</v>
      </c>
      <c r="C51" s="51">
        <v>4</v>
      </c>
      <c r="D51" s="51" t="s">
        <v>14</v>
      </c>
      <c r="E51" s="122" t="s">
        <v>2482</v>
      </c>
      <c r="F51" s="56" t="s">
        <v>107</v>
      </c>
      <c r="G51" s="56" t="s">
        <v>40</v>
      </c>
      <c r="H51" s="56" t="s">
        <v>50</v>
      </c>
      <c r="I51" s="56" t="s">
        <v>42</v>
      </c>
      <c r="J51" s="130">
        <v>138400000</v>
      </c>
      <c r="K51" s="57" t="s">
        <v>2455</v>
      </c>
      <c r="L51" s="66" t="s">
        <v>2473</v>
      </c>
      <c r="M51" s="66" t="s">
        <v>2474</v>
      </c>
      <c r="N51" s="57" t="s">
        <v>25</v>
      </c>
      <c r="O51" s="63"/>
    </row>
    <row r="52" spans="1:15" ht="20.100000000000001" customHeight="1">
      <c r="B52" s="50">
        <v>2020</v>
      </c>
      <c r="C52" s="51">
        <v>4</v>
      </c>
      <c r="D52" s="51" t="s">
        <v>14</v>
      </c>
      <c r="E52" s="122" t="s">
        <v>218</v>
      </c>
      <c r="F52" s="56" t="s">
        <v>107</v>
      </c>
      <c r="G52" s="56" t="s">
        <v>40</v>
      </c>
      <c r="H52" s="56" t="s">
        <v>50</v>
      </c>
      <c r="I52" s="56" t="s">
        <v>42</v>
      </c>
      <c r="J52" s="42">
        <v>137000000</v>
      </c>
      <c r="K52" s="66" t="s">
        <v>219</v>
      </c>
      <c r="L52" s="66" t="s">
        <v>220</v>
      </c>
      <c r="M52" s="42" t="s">
        <v>221</v>
      </c>
      <c r="N52" s="57" t="s">
        <v>25</v>
      </c>
      <c r="O52" s="52"/>
    </row>
    <row r="53" spans="1:15" ht="20.100000000000001" customHeight="1">
      <c r="B53" s="50">
        <v>2020</v>
      </c>
      <c r="C53" s="51">
        <v>4</v>
      </c>
      <c r="D53" s="51" t="s">
        <v>14</v>
      </c>
      <c r="E53" s="122" t="s">
        <v>1443</v>
      </c>
      <c r="F53" s="56" t="s">
        <v>39</v>
      </c>
      <c r="G53" s="56" t="s">
        <v>188</v>
      </c>
      <c r="H53" s="56" t="s">
        <v>115</v>
      </c>
      <c r="I53" s="56" t="s">
        <v>42</v>
      </c>
      <c r="J53" s="42">
        <v>137000000</v>
      </c>
      <c r="K53" s="66" t="s">
        <v>1444</v>
      </c>
      <c r="L53" s="66" t="s">
        <v>1445</v>
      </c>
      <c r="M53" s="66" t="s">
        <v>1446</v>
      </c>
      <c r="N53" s="57" t="s">
        <v>25</v>
      </c>
      <c r="O53" s="52"/>
    </row>
    <row r="54" spans="1:15" ht="20.100000000000001" customHeight="1">
      <c r="B54" s="50">
        <v>2020</v>
      </c>
      <c r="C54" s="51">
        <v>4</v>
      </c>
      <c r="D54" s="51" t="s">
        <v>14</v>
      </c>
      <c r="E54" s="122" t="s">
        <v>2493</v>
      </c>
      <c r="F54" s="56" t="s">
        <v>107</v>
      </c>
      <c r="G54" s="56" t="s">
        <v>40</v>
      </c>
      <c r="H54" s="56" t="s">
        <v>50</v>
      </c>
      <c r="I54" s="56" t="s">
        <v>42</v>
      </c>
      <c r="J54" s="130">
        <v>123217600</v>
      </c>
      <c r="K54" s="57" t="s">
        <v>2450</v>
      </c>
      <c r="L54" s="66" t="s">
        <v>2451</v>
      </c>
      <c r="M54" s="66" t="s">
        <v>2452</v>
      </c>
      <c r="N54" s="57" t="s">
        <v>25</v>
      </c>
      <c r="O54" s="63"/>
    </row>
    <row r="55" spans="1:15" ht="20.100000000000001" customHeight="1">
      <c r="B55" s="50">
        <v>2020</v>
      </c>
      <c r="C55" s="51">
        <v>4</v>
      </c>
      <c r="D55" s="51" t="s">
        <v>14</v>
      </c>
      <c r="E55" s="122" t="s">
        <v>1618</v>
      </c>
      <c r="F55" s="56" t="s">
        <v>107</v>
      </c>
      <c r="G55" s="56" t="s">
        <v>49</v>
      </c>
      <c r="H55" s="56" t="s">
        <v>50</v>
      </c>
      <c r="I55" s="56" t="s">
        <v>42</v>
      </c>
      <c r="J55" s="130">
        <v>118074000</v>
      </c>
      <c r="K55" s="66" t="s">
        <v>1486</v>
      </c>
      <c r="L55" s="66" t="s">
        <v>1487</v>
      </c>
      <c r="M55" s="66" t="s">
        <v>1488</v>
      </c>
      <c r="N55" s="57" t="s">
        <v>25</v>
      </c>
      <c r="O55" s="63"/>
    </row>
    <row r="56" spans="1:15" ht="20.100000000000001" customHeight="1">
      <c r="B56" s="50">
        <v>2020</v>
      </c>
      <c r="C56" s="51">
        <v>4</v>
      </c>
      <c r="D56" s="51" t="s">
        <v>14</v>
      </c>
      <c r="E56" s="122" t="s">
        <v>1929</v>
      </c>
      <c r="F56" s="56" t="s">
        <v>107</v>
      </c>
      <c r="G56" s="56" t="s">
        <v>40</v>
      </c>
      <c r="H56" s="56" t="s">
        <v>50</v>
      </c>
      <c r="I56" s="56" t="s">
        <v>42</v>
      </c>
      <c r="J56" s="42">
        <v>115000000</v>
      </c>
      <c r="K56" s="66" t="s">
        <v>1835</v>
      </c>
      <c r="L56" s="66" t="s">
        <v>1836</v>
      </c>
      <c r="M56" s="66" t="s">
        <v>1837</v>
      </c>
      <c r="N56" s="57" t="s">
        <v>25</v>
      </c>
      <c r="O56" s="52"/>
    </row>
    <row r="57" spans="1:15" ht="20.100000000000001" customHeight="1">
      <c r="B57" s="50">
        <v>2020</v>
      </c>
      <c r="C57" s="51">
        <v>4</v>
      </c>
      <c r="D57" s="51" t="s">
        <v>14</v>
      </c>
      <c r="E57" s="122" t="s">
        <v>1144</v>
      </c>
      <c r="F57" s="56" t="s">
        <v>107</v>
      </c>
      <c r="G57" s="56" t="s">
        <v>49</v>
      </c>
      <c r="H57" s="56" t="s">
        <v>41</v>
      </c>
      <c r="I57" s="56" t="s">
        <v>42</v>
      </c>
      <c r="J57" s="130">
        <v>114900000</v>
      </c>
      <c r="K57" s="66" t="s">
        <v>938</v>
      </c>
      <c r="L57" s="66" t="s">
        <v>1145</v>
      </c>
      <c r="M57" s="66" t="s">
        <v>1146</v>
      </c>
      <c r="N57" s="57" t="s">
        <v>25</v>
      </c>
      <c r="O57" s="63"/>
    </row>
    <row r="58" spans="1:15" ht="20.100000000000001" customHeight="1">
      <c r="B58" s="50">
        <v>2020</v>
      </c>
      <c r="C58" s="51">
        <v>4</v>
      </c>
      <c r="D58" s="51" t="s">
        <v>16</v>
      </c>
      <c r="E58" s="122" t="s">
        <v>226</v>
      </c>
      <c r="F58" s="56" t="s">
        <v>107</v>
      </c>
      <c r="G58" s="56" t="s">
        <v>40</v>
      </c>
      <c r="H58" s="56" t="s">
        <v>50</v>
      </c>
      <c r="I58" s="56" t="s">
        <v>42</v>
      </c>
      <c r="J58" s="42">
        <v>113250000</v>
      </c>
      <c r="K58" s="66" t="s">
        <v>227</v>
      </c>
      <c r="L58" s="66" t="s">
        <v>228</v>
      </c>
      <c r="M58" s="66" t="s">
        <v>229</v>
      </c>
      <c r="N58" s="57" t="s">
        <v>25</v>
      </c>
      <c r="O58" s="52"/>
    </row>
    <row r="59" spans="1:15" ht="20.100000000000001" customHeight="1">
      <c r="B59" s="50">
        <v>2020</v>
      </c>
      <c r="C59" s="51">
        <v>4</v>
      </c>
      <c r="D59" s="51" t="s">
        <v>16</v>
      </c>
      <c r="E59" s="122" t="s">
        <v>181</v>
      </c>
      <c r="F59" s="56" t="s">
        <v>107</v>
      </c>
      <c r="G59" s="56" t="s">
        <v>49</v>
      </c>
      <c r="H59" s="56" t="s">
        <v>50</v>
      </c>
      <c r="I59" s="56" t="s">
        <v>42</v>
      </c>
      <c r="J59" s="42">
        <v>112350000</v>
      </c>
      <c r="K59" s="66" t="s">
        <v>178</v>
      </c>
      <c r="L59" s="66" t="s">
        <v>182</v>
      </c>
      <c r="M59" s="66" t="s">
        <v>183</v>
      </c>
      <c r="N59" s="57" t="s">
        <v>25</v>
      </c>
      <c r="O59" s="52"/>
    </row>
    <row r="60" spans="1:15" ht="20.100000000000001" customHeight="1">
      <c r="B60" s="50">
        <v>2020</v>
      </c>
      <c r="C60" s="51">
        <v>4</v>
      </c>
      <c r="D60" s="51" t="s">
        <v>14</v>
      </c>
      <c r="E60" s="122" t="s">
        <v>933</v>
      </c>
      <c r="F60" s="56" t="s">
        <v>107</v>
      </c>
      <c r="G60" s="56" t="s">
        <v>40</v>
      </c>
      <c r="H60" s="56" t="s">
        <v>50</v>
      </c>
      <c r="I60" s="56" t="s">
        <v>42</v>
      </c>
      <c r="J60" s="42">
        <v>109000000</v>
      </c>
      <c r="K60" s="66" t="s">
        <v>761</v>
      </c>
      <c r="L60" s="66" t="s">
        <v>762</v>
      </c>
      <c r="M60" s="66" t="s">
        <v>763</v>
      </c>
      <c r="N60" s="57" t="s">
        <v>25</v>
      </c>
      <c r="O60" s="52"/>
    </row>
    <row r="61" spans="1:15" ht="20.100000000000001" customHeight="1">
      <c r="B61" s="50">
        <v>2020</v>
      </c>
      <c r="C61" s="51">
        <v>4</v>
      </c>
      <c r="D61" s="51" t="s">
        <v>14</v>
      </c>
      <c r="E61" s="122" t="s">
        <v>211</v>
      </c>
      <c r="F61" s="56" t="s">
        <v>39</v>
      </c>
      <c r="G61" s="56" t="s">
        <v>40</v>
      </c>
      <c r="H61" s="56" t="s">
        <v>115</v>
      </c>
      <c r="I61" s="56" t="s">
        <v>42</v>
      </c>
      <c r="J61" s="191">
        <v>107300000</v>
      </c>
      <c r="K61" s="66" t="s">
        <v>47</v>
      </c>
      <c r="L61" s="66" t="s">
        <v>212</v>
      </c>
      <c r="M61" s="66" t="s">
        <v>213</v>
      </c>
      <c r="N61" s="57" t="s">
        <v>25</v>
      </c>
      <c r="O61" s="52"/>
    </row>
    <row r="62" spans="1:15" ht="20.100000000000001" customHeight="1">
      <c r="B62" s="50">
        <v>2020</v>
      </c>
      <c r="C62" s="51">
        <v>4</v>
      </c>
      <c r="D62" s="51" t="s">
        <v>167</v>
      </c>
      <c r="E62" s="122" t="s">
        <v>168</v>
      </c>
      <c r="F62" s="56" t="s">
        <v>107</v>
      </c>
      <c r="G62" s="56" t="s">
        <v>40</v>
      </c>
      <c r="H62" s="56" t="s">
        <v>50</v>
      </c>
      <c r="I62" s="56" t="s">
        <v>42</v>
      </c>
      <c r="J62" s="137">
        <v>104500000</v>
      </c>
      <c r="K62" s="66" t="s">
        <v>169</v>
      </c>
      <c r="L62" s="66" t="s">
        <v>170</v>
      </c>
      <c r="M62" s="66" t="s">
        <v>171</v>
      </c>
      <c r="N62" s="57" t="s">
        <v>25</v>
      </c>
      <c r="O62" s="63"/>
    </row>
    <row r="63" spans="1:15" ht="20.100000000000001" customHeight="1">
      <c r="B63" s="50">
        <v>2020</v>
      </c>
      <c r="C63" s="51">
        <v>4</v>
      </c>
      <c r="D63" s="51" t="s">
        <v>14</v>
      </c>
      <c r="E63" s="122" t="s">
        <v>2481</v>
      </c>
      <c r="F63" s="56" t="s">
        <v>107</v>
      </c>
      <c r="G63" s="56" t="s">
        <v>40</v>
      </c>
      <c r="H63" s="56" t="s">
        <v>50</v>
      </c>
      <c r="I63" s="56" t="s">
        <v>42</v>
      </c>
      <c r="J63" s="130">
        <v>104100000</v>
      </c>
      <c r="K63" s="57" t="s">
        <v>2455</v>
      </c>
      <c r="L63" s="66" t="s">
        <v>2473</v>
      </c>
      <c r="M63" s="66" t="s">
        <v>2474</v>
      </c>
      <c r="N63" s="57" t="s">
        <v>25</v>
      </c>
      <c r="O63" s="63"/>
    </row>
    <row r="64" spans="1:15" ht="20.100000000000001" customHeight="1">
      <c r="B64" s="50">
        <v>2020</v>
      </c>
      <c r="C64" s="51">
        <v>4</v>
      </c>
      <c r="D64" s="51" t="s">
        <v>167</v>
      </c>
      <c r="E64" s="122" t="s">
        <v>1466</v>
      </c>
      <c r="F64" s="56" t="s">
        <v>39</v>
      </c>
      <c r="G64" s="56" t="s">
        <v>1156</v>
      </c>
      <c r="H64" s="56" t="s">
        <v>115</v>
      </c>
      <c r="I64" s="56" t="s">
        <v>189</v>
      </c>
      <c r="J64" s="191">
        <v>100000000</v>
      </c>
      <c r="K64" s="66" t="s">
        <v>1459</v>
      </c>
      <c r="L64" s="66" t="s">
        <v>1460</v>
      </c>
      <c r="M64" s="66" t="s">
        <v>1461</v>
      </c>
      <c r="N64" s="57" t="s">
        <v>25</v>
      </c>
      <c r="O64" s="52"/>
    </row>
    <row r="65" spans="2:15" ht="20.100000000000001" customHeight="1">
      <c r="B65" s="50">
        <v>2020</v>
      </c>
      <c r="C65" s="51">
        <v>4</v>
      </c>
      <c r="D65" s="51" t="s">
        <v>14</v>
      </c>
      <c r="E65" s="122" t="s">
        <v>1811</v>
      </c>
      <c r="F65" s="56" t="s">
        <v>39</v>
      </c>
      <c r="G65" s="56" t="s">
        <v>40</v>
      </c>
      <c r="H65" s="56" t="s">
        <v>50</v>
      </c>
      <c r="I65" s="56" t="s">
        <v>42</v>
      </c>
      <c r="J65" s="42">
        <v>100000000</v>
      </c>
      <c r="K65" s="66" t="s">
        <v>1705</v>
      </c>
      <c r="L65" s="66" t="s">
        <v>1710</v>
      </c>
      <c r="M65" s="66" t="s">
        <v>1711</v>
      </c>
      <c r="N65" s="57" t="s">
        <v>25</v>
      </c>
      <c r="O65" s="52"/>
    </row>
    <row r="66" spans="2:15" ht="20.100000000000001" customHeight="1">
      <c r="B66" s="50">
        <v>2020</v>
      </c>
      <c r="C66" s="51">
        <v>4</v>
      </c>
      <c r="D66" s="51" t="s">
        <v>14</v>
      </c>
      <c r="E66" s="122" t="s">
        <v>2388</v>
      </c>
      <c r="F66" s="56" t="s">
        <v>107</v>
      </c>
      <c r="G66" s="56" t="s">
        <v>49</v>
      </c>
      <c r="H66" s="56" t="s">
        <v>50</v>
      </c>
      <c r="I66" s="56" t="s">
        <v>42</v>
      </c>
      <c r="J66" s="130">
        <v>100000000</v>
      </c>
      <c r="K66" s="66" t="s">
        <v>2385</v>
      </c>
      <c r="L66" s="66" t="s">
        <v>2386</v>
      </c>
      <c r="M66" s="66" t="s">
        <v>2387</v>
      </c>
      <c r="N66" s="57" t="s">
        <v>25</v>
      </c>
      <c r="O66" s="63"/>
    </row>
    <row r="67" spans="2:15" ht="20.100000000000001" customHeight="1">
      <c r="B67" s="50">
        <v>2020</v>
      </c>
      <c r="C67" s="51">
        <v>4</v>
      </c>
      <c r="D67" s="51" t="s">
        <v>14</v>
      </c>
      <c r="E67" s="122" t="s">
        <v>1793</v>
      </c>
      <c r="F67" s="56" t="s">
        <v>107</v>
      </c>
      <c r="G67" s="56" t="s">
        <v>40</v>
      </c>
      <c r="H67" s="56" t="s">
        <v>50</v>
      </c>
      <c r="I67" s="56" t="s">
        <v>42</v>
      </c>
      <c r="J67" s="42">
        <v>97712000</v>
      </c>
      <c r="K67" s="66" t="s">
        <v>1783</v>
      </c>
      <c r="L67" s="66" t="s">
        <v>1794</v>
      </c>
      <c r="M67" s="66" t="s">
        <v>1795</v>
      </c>
      <c r="N67" s="57" t="s">
        <v>25</v>
      </c>
      <c r="O67" s="52" t="s">
        <v>1796</v>
      </c>
    </row>
    <row r="68" spans="2:15" ht="20.100000000000001" customHeight="1">
      <c r="B68" s="50">
        <v>2020</v>
      </c>
      <c r="C68" s="51">
        <v>4</v>
      </c>
      <c r="D68" s="51" t="s">
        <v>14</v>
      </c>
      <c r="E68" s="122" t="s">
        <v>1168</v>
      </c>
      <c r="F68" s="56" t="s">
        <v>39</v>
      </c>
      <c r="G68" s="56" t="s">
        <v>49</v>
      </c>
      <c r="H68" s="56" t="s">
        <v>41</v>
      </c>
      <c r="I68" s="56" t="s">
        <v>42</v>
      </c>
      <c r="J68" s="42">
        <v>95362000</v>
      </c>
      <c r="K68" s="66" t="s">
        <v>1058</v>
      </c>
      <c r="L68" s="66" t="s">
        <v>1169</v>
      </c>
      <c r="M68" s="66" t="s">
        <v>1170</v>
      </c>
      <c r="N68" s="57" t="s">
        <v>25</v>
      </c>
      <c r="O68" s="63"/>
    </row>
    <row r="69" spans="2:15" ht="20.100000000000001" customHeight="1">
      <c r="B69" s="50">
        <v>2020</v>
      </c>
      <c r="C69" s="51">
        <v>4</v>
      </c>
      <c r="D69" s="51" t="s">
        <v>14</v>
      </c>
      <c r="E69" s="122" t="s">
        <v>1623</v>
      </c>
      <c r="F69" s="56" t="s">
        <v>107</v>
      </c>
      <c r="G69" s="56" t="s">
        <v>49</v>
      </c>
      <c r="H69" s="56" t="s">
        <v>50</v>
      </c>
      <c r="I69" s="56" t="s">
        <v>42</v>
      </c>
      <c r="J69" s="130">
        <v>91696000</v>
      </c>
      <c r="K69" s="66" t="s">
        <v>1620</v>
      </c>
      <c r="L69" s="66" t="s">
        <v>1621</v>
      </c>
      <c r="M69" s="66" t="s">
        <v>1622</v>
      </c>
      <c r="N69" s="57" t="s">
        <v>25</v>
      </c>
      <c r="O69" s="63"/>
    </row>
    <row r="70" spans="2:15" ht="20.100000000000001" customHeight="1">
      <c r="B70" s="50">
        <v>2020</v>
      </c>
      <c r="C70" s="51">
        <v>4</v>
      </c>
      <c r="D70" s="51" t="s">
        <v>14</v>
      </c>
      <c r="E70" s="122" t="s">
        <v>1166</v>
      </c>
      <c r="F70" s="56" t="s">
        <v>39</v>
      </c>
      <c r="G70" s="56" t="s">
        <v>40</v>
      </c>
      <c r="H70" s="56" t="s">
        <v>1152</v>
      </c>
      <c r="I70" s="56" t="s">
        <v>42</v>
      </c>
      <c r="J70" s="130">
        <v>90000000</v>
      </c>
      <c r="K70" s="66" t="s">
        <v>938</v>
      </c>
      <c r="L70" s="66" t="s">
        <v>1161</v>
      </c>
      <c r="M70" s="66" t="s">
        <v>1162</v>
      </c>
      <c r="N70" s="57" t="s">
        <v>121</v>
      </c>
      <c r="O70" s="63"/>
    </row>
    <row r="71" spans="2:15" ht="20.100000000000001" customHeight="1">
      <c r="B71" s="50">
        <v>2020</v>
      </c>
      <c r="C71" s="51">
        <v>4</v>
      </c>
      <c r="D71" s="51" t="s">
        <v>14</v>
      </c>
      <c r="E71" s="122" t="s">
        <v>2412</v>
      </c>
      <c r="F71" s="56" t="s">
        <v>39</v>
      </c>
      <c r="G71" s="56" t="s">
        <v>40</v>
      </c>
      <c r="H71" s="56" t="s">
        <v>50</v>
      </c>
      <c r="I71" s="56" t="s">
        <v>42</v>
      </c>
      <c r="J71" s="130">
        <v>89485000</v>
      </c>
      <c r="K71" s="66" t="s">
        <v>2413</v>
      </c>
      <c r="L71" s="66" t="s">
        <v>2208</v>
      </c>
      <c r="M71" s="66" t="s">
        <v>2209</v>
      </c>
      <c r="N71" s="57" t="s">
        <v>25</v>
      </c>
      <c r="O71" s="63"/>
    </row>
    <row r="72" spans="2:15" ht="20.100000000000001" customHeight="1">
      <c r="B72" s="50">
        <v>2020</v>
      </c>
      <c r="C72" s="51">
        <v>4</v>
      </c>
      <c r="D72" s="51" t="s">
        <v>14</v>
      </c>
      <c r="E72" s="122" t="s">
        <v>2497</v>
      </c>
      <c r="F72" s="56" t="s">
        <v>107</v>
      </c>
      <c r="G72" s="56" t="s">
        <v>49</v>
      </c>
      <c r="H72" s="56" t="s">
        <v>50</v>
      </c>
      <c r="I72" s="56" t="s">
        <v>42</v>
      </c>
      <c r="J72" s="130">
        <v>87945000</v>
      </c>
      <c r="K72" s="57" t="s">
        <v>2450</v>
      </c>
      <c r="L72" s="66" t="s">
        <v>2495</v>
      </c>
      <c r="M72" s="66" t="s">
        <v>2496</v>
      </c>
      <c r="N72" s="57" t="s">
        <v>25</v>
      </c>
      <c r="O72" s="63"/>
    </row>
    <row r="73" spans="2:15" ht="20.100000000000001" customHeight="1">
      <c r="B73" s="50">
        <v>2020</v>
      </c>
      <c r="C73" s="51">
        <v>4</v>
      </c>
      <c r="D73" s="51" t="s">
        <v>14</v>
      </c>
      <c r="E73" s="122" t="s">
        <v>1797</v>
      </c>
      <c r="F73" s="56" t="s">
        <v>107</v>
      </c>
      <c r="G73" s="56" t="s">
        <v>40</v>
      </c>
      <c r="H73" s="56" t="s">
        <v>50</v>
      </c>
      <c r="I73" s="56" t="s">
        <v>42</v>
      </c>
      <c r="J73" s="42">
        <v>83141000</v>
      </c>
      <c r="K73" s="66" t="s">
        <v>1783</v>
      </c>
      <c r="L73" s="66" t="s">
        <v>1794</v>
      </c>
      <c r="M73" s="66" t="s">
        <v>1795</v>
      </c>
      <c r="N73" s="57" t="s">
        <v>25</v>
      </c>
      <c r="O73" s="52" t="s">
        <v>1796</v>
      </c>
    </row>
    <row r="74" spans="2:15" ht="20.100000000000001" customHeight="1">
      <c r="B74" s="50">
        <v>2020</v>
      </c>
      <c r="C74" s="51">
        <v>4</v>
      </c>
      <c r="D74" s="51" t="s">
        <v>14</v>
      </c>
      <c r="E74" s="122" t="s">
        <v>2438</v>
      </c>
      <c r="F74" s="56" t="s">
        <v>39</v>
      </c>
      <c r="G74" s="56" t="s">
        <v>49</v>
      </c>
      <c r="H74" s="56" t="s">
        <v>50</v>
      </c>
      <c r="I74" s="56" t="s">
        <v>42</v>
      </c>
      <c r="J74" s="130">
        <v>81900000</v>
      </c>
      <c r="K74" s="57" t="s">
        <v>2439</v>
      </c>
      <c r="L74" s="66" t="s">
        <v>2440</v>
      </c>
      <c r="M74" s="66" t="s">
        <v>2441</v>
      </c>
      <c r="N74" s="57" t="s">
        <v>25</v>
      </c>
      <c r="O74" s="63"/>
    </row>
    <row r="75" spans="2:15" ht="20.100000000000001" customHeight="1">
      <c r="B75" s="50">
        <v>2020</v>
      </c>
      <c r="C75" s="51">
        <v>4</v>
      </c>
      <c r="D75" s="51" t="s">
        <v>14</v>
      </c>
      <c r="E75" s="122" t="s">
        <v>1464</v>
      </c>
      <c r="F75" s="56" t="s">
        <v>39</v>
      </c>
      <c r="G75" s="56" t="s">
        <v>40</v>
      </c>
      <c r="H75" s="56" t="s">
        <v>50</v>
      </c>
      <c r="I75" s="56" t="s">
        <v>42</v>
      </c>
      <c r="J75" s="191">
        <v>80000000</v>
      </c>
      <c r="K75" s="66" t="s">
        <v>1459</v>
      </c>
      <c r="L75" s="66" t="s">
        <v>1460</v>
      </c>
      <c r="M75" s="66" t="s">
        <v>1461</v>
      </c>
      <c r="N75" s="57" t="s">
        <v>25</v>
      </c>
      <c r="O75" s="52"/>
    </row>
    <row r="76" spans="2:15" ht="20.100000000000001" customHeight="1">
      <c r="B76" s="50">
        <v>2020</v>
      </c>
      <c r="C76" s="51">
        <v>4</v>
      </c>
      <c r="D76" s="51" t="s">
        <v>14</v>
      </c>
      <c r="E76" s="122" t="s">
        <v>2390</v>
      </c>
      <c r="F76" s="56" t="s">
        <v>107</v>
      </c>
      <c r="G76" s="56" t="s">
        <v>49</v>
      </c>
      <c r="H76" s="56" t="s">
        <v>50</v>
      </c>
      <c r="I76" s="56" t="s">
        <v>42</v>
      </c>
      <c r="J76" s="130">
        <v>80000000</v>
      </c>
      <c r="K76" s="66" t="s">
        <v>2385</v>
      </c>
      <c r="L76" s="66" t="s">
        <v>2391</v>
      </c>
      <c r="M76" s="66" t="s">
        <v>2392</v>
      </c>
      <c r="N76" s="57" t="s">
        <v>25</v>
      </c>
      <c r="O76" s="63"/>
    </row>
    <row r="77" spans="2:15" ht="20.100000000000001" customHeight="1">
      <c r="B77" s="50">
        <v>2020</v>
      </c>
      <c r="C77" s="51">
        <v>4</v>
      </c>
      <c r="D77" s="51" t="s">
        <v>14</v>
      </c>
      <c r="E77" s="122" t="s">
        <v>1415</v>
      </c>
      <c r="F77" s="56" t="s">
        <v>39</v>
      </c>
      <c r="G77" s="56" t="s">
        <v>40</v>
      </c>
      <c r="H77" s="56" t="s">
        <v>50</v>
      </c>
      <c r="I77" s="56" t="s">
        <v>42</v>
      </c>
      <c r="J77" s="42">
        <v>76100000</v>
      </c>
      <c r="K77" s="66" t="s">
        <v>1350</v>
      </c>
      <c r="L77" s="66" t="s">
        <v>1198</v>
      </c>
      <c r="M77" s="66" t="s">
        <v>1199</v>
      </c>
      <c r="N77" s="57" t="s">
        <v>25</v>
      </c>
      <c r="O77" s="52"/>
    </row>
    <row r="78" spans="2:15" ht="20.100000000000001" customHeight="1">
      <c r="B78" s="50">
        <v>2020</v>
      </c>
      <c r="C78" s="51">
        <v>4</v>
      </c>
      <c r="D78" s="51" t="s">
        <v>14</v>
      </c>
      <c r="E78" s="122" t="s">
        <v>1478</v>
      </c>
      <c r="F78" s="56" t="s">
        <v>39</v>
      </c>
      <c r="G78" s="56" t="s">
        <v>40</v>
      </c>
      <c r="H78" s="56" t="s">
        <v>50</v>
      </c>
      <c r="I78" s="56" t="s">
        <v>42</v>
      </c>
      <c r="J78" s="42">
        <v>76000000</v>
      </c>
      <c r="K78" s="66" t="s">
        <v>1479</v>
      </c>
      <c r="L78" s="66" t="s">
        <v>1480</v>
      </c>
      <c r="M78" s="66" t="s">
        <v>1481</v>
      </c>
      <c r="N78" s="57" t="s">
        <v>25</v>
      </c>
      <c r="O78" s="52"/>
    </row>
    <row r="79" spans="2:15" ht="20.100000000000001" customHeight="1">
      <c r="B79" s="50">
        <v>2020</v>
      </c>
      <c r="C79" s="51">
        <v>4</v>
      </c>
      <c r="D79" s="51" t="s">
        <v>14</v>
      </c>
      <c r="E79" s="122" t="s">
        <v>176</v>
      </c>
      <c r="F79" s="56" t="s">
        <v>107</v>
      </c>
      <c r="G79" s="56" t="s">
        <v>40</v>
      </c>
      <c r="H79" s="56" t="s">
        <v>50</v>
      </c>
      <c r="I79" s="56" t="s">
        <v>42</v>
      </c>
      <c r="J79" s="190">
        <v>73900000</v>
      </c>
      <c r="K79" s="66" t="s">
        <v>164</v>
      </c>
      <c r="L79" s="66" t="s">
        <v>174</v>
      </c>
      <c r="M79" s="66" t="s">
        <v>175</v>
      </c>
      <c r="N79" s="57" t="s">
        <v>25</v>
      </c>
      <c r="O79" s="63"/>
    </row>
    <row r="80" spans="2:15" ht="20.100000000000001" customHeight="1">
      <c r="B80" s="50">
        <v>2020</v>
      </c>
      <c r="C80" s="51">
        <v>4</v>
      </c>
      <c r="D80" s="51" t="s">
        <v>14</v>
      </c>
      <c r="E80" s="122" t="s">
        <v>2389</v>
      </c>
      <c r="F80" s="56" t="s">
        <v>107</v>
      </c>
      <c r="G80" s="56" t="s">
        <v>49</v>
      </c>
      <c r="H80" s="56" t="s">
        <v>50</v>
      </c>
      <c r="I80" s="56" t="s">
        <v>42</v>
      </c>
      <c r="J80" s="130">
        <v>70000000</v>
      </c>
      <c r="K80" s="66" t="s">
        <v>2385</v>
      </c>
      <c r="L80" s="66" t="s">
        <v>2386</v>
      </c>
      <c r="M80" s="66" t="s">
        <v>2387</v>
      </c>
      <c r="N80" s="57" t="s">
        <v>25</v>
      </c>
      <c r="O80" s="63"/>
    </row>
    <row r="81" spans="2:15" ht="20.100000000000001" customHeight="1">
      <c r="B81" s="50">
        <v>2020</v>
      </c>
      <c r="C81" s="51">
        <v>4</v>
      </c>
      <c r="D81" s="51" t="s">
        <v>14</v>
      </c>
      <c r="E81" s="122" t="s">
        <v>2384</v>
      </c>
      <c r="F81" s="56" t="s">
        <v>107</v>
      </c>
      <c r="G81" s="56" t="s">
        <v>49</v>
      </c>
      <c r="H81" s="56" t="s">
        <v>50</v>
      </c>
      <c r="I81" s="56" t="s">
        <v>42</v>
      </c>
      <c r="J81" s="130">
        <v>68490000</v>
      </c>
      <c r="K81" s="66" t="s">
        <v>2385</v>
      </c>
      <c r="L81" s="66" t="s">
        <v>2386</v>
      </c>
      <c r="M81" s="66" t="s">
        <v>2387</v>
      </c>
      <c r="N81" s="57" t="s">
        <v>25</v>
      </c>
      <c r="O81" s="63"/>
    </row>
    <row r="82" spans="2:15" ht="20.100000000000001" customHeight="1">
      <c r="B82" s="50">
        <v>2020</v>
      </c>
      <c r="C82" s="51">
        <v>4</v>
      </c>
      <c r="D82" s="51" t="s">
        <v>14</v>
      </c>
      <c r="E82" s="122" t="s">
        <v>2487</v>
      </c>
      <c r="F82" s="56" t="s">
        <v>107</v>
      </c>
      <c r="G82" s="56" t="s">
        <v>49</v>
      </c>
      <c r="H82" s="56" t="s">
        <v>50</v>
      </c>
      <c r="I82" s="56" t="s">
        <v>42</v>
      </c>
      <c r="J82" s="130">
        <v>67658640</v>
      </c>
      <c r="K82" s="57" t="s">
        <v>2488</v>
      </c>
      <c r="L82" s="66" t="s">
        <v>2489</v>
      </c>
      <c r="M82" s="66" t="s">
        <v>2490</v>
      </c>
      <c r="N82" s="57" t="s">
        <v>25</v>
      </c>
      <c r="O82" s="63"/>
    </row>
    <row r="83" spans="2:15" ht="20.100000000000001" customHeight="1">
      <c r="B83" s="50">
        <v>2020</v>
      </c>
      <c r="C83" s="51">
        <v>4</v>
      </c>
      <c r="D83" s="51" t="s">
        <v>14</v>
      </c>
      <c r="E83" s="122" t="s">
        <v>1930</v>
      </c>
      <c r="F83" s="56" t="s">
        <v>107</v>
      </c>
      <c r="G83" s="56" t="s">
        <v>40</v>
      </c>
      <c r="H83" s="56" t="s">
        <v>50</v>
      </c>
      <c r="I83" s="56" t="s">
        <v>42</v>
      </c>
      <c r="J83" s="42">
        <v>67000000</v>
      </c>
      <c r="K83" s="66" t="s">
        <v>1835</v>
      </c>
      <c r="L83" s="66" t="s">
        <v>1836</v>
      </c>
      <c r="M83" s="66" t="s">
        <v>1837</v>
      </c>
      <c r="N83" s="57" t="s">
        <v>25</v>
      </c>
      <c r="O83" s="52"/>
    </row>
    <row r="84" spans="2:15" ht="20.100000000000001" customHeight="1">
      <c r="B84" s="50">
        <v>2020</v>
      </c>
      <c r="C84" s="51">
        <v>4</v>
      </c>
      <c r="D84" s="51" t="s">
        <v>14</v>
      </c>
      <c r="E84" s="122" t="s">
        <v>1931</v>
      </c>
      <c r="F84" s="56" t="s">
        <v>107</v>
      </c>
      <c r="G84" s="56" t="s">
        <v>40</v>
      </c>
      <c r="H84" s="56" t="s">
        <v>50</v>
      </c>
      <c r="I84" s="56" t="s">
        <v>42</v>
      </c>
      <c r="J84" s="42">
        <v>67000000</v>
      </c>
      <c r="K84" s="66" t="s">
        <v>1835</v>
      </c>
      <c r="L84" s="66" t="s">
        <v>1932</v>
      </c>
      <c r="M84" s="66" t="s">
        <v>1933</v>
      </c>
      <c r="N84" s="66" t="s">
        <v>25</v>
      </c>
      <c r="O84" s="52"/>
    </row>
    <row r="85" spans="2:15" ht="20.100000000000001" customHeight="1">
      <c r="B85" s="50">
        <v>2020</v>
      </c>
      <c r="C85" s="51">
        <v>4</v>
      </c>
      <c r="D85" s="51" t="s">
        <v>14</v>
      </c>
      <c r="E85" s="122" t="s">
        <v>1934</v>
      </c>
      <c r="F85" s="56" t="s">
        <v>107</v>
      </c>
      <c r="G85" s="56" t="s">
        <v>40</v>
      </c>
      <c r="H85" s="56" t="s">
        <v>50</v>
      </c>
      <c r="I85" s="56" t="s">
        <v>42</v>
      </c>
      <c r="J85" s="42">
        <v>67000000</v>
      </c>
      <c r="K85" s="66" t="s">
        <v>1835</v>
      </c>
      <c r="L85" s="66" t="s">
        <v>1932</v>
      </c>
      <c r="M85" s="66" t="s">
        <v>1933</v>
      </c>
      <c r="N85" s="66" t="s">
        <v>25</v>
      </c>
      <c r="O85" s="52"/>
    </row>
    <row r="86" spans="2:15" ht="20.100000000000001" customHeight="1">
      <c r="B86" s="50">
        <v>2020</v>
      </c>
      <c r="C86" s="51">
        <v>4</v>
      </c>
      <c r="D86" s="51" t="s">
        <v>14</v>
      </c>
      <c r="E86" s="122" t="s">
        <v>1928</v>
      </c>
      <c r="F86" s="56" t="s">
        <v>107</v>
      </c>
      <c r="G86" s="56" t="s">
        <v>40</v>
      </c>
      <c r="H86" s="56" t="s">
        <v>50</v>
      </c>
      <c r="I86" s="56" t="s">
        <v>42</v>
      </c>
      <c r="J86" s="42">
        <v>66000000</v>
      </c>
      <c r="K86" s="66" t="s">
        <v>1835</v>
      </c>
      <c r="L86" s="66" t="s">
        <v>1926</v>
      </c>
      <c r="M86" s="66" t="s">
        <v>1927</v>
      </c>
      <c r="N86" s="57" t="s">
        <v>25</v>
      </c>
      <c r="O86" s="52"/>
    </row>
    <row r="87" spans="2:15" ht="20.100000000000001" customHeight="1">
      <c r="B87" s="50">
        <v>2020</v>
      </c>
      <c r="C87" s="51">
        <v>4</v>
      </c>
      <c r="D87" s="51" t="s">
        <v>14</v>
      </c>
      <c r="E87" s="122" t="s">
        <v>2408</v>
      </c>
      <c r="F87" s="56" t="s">
        <v>39</v>
      </c>
      <c r="G87" s="56" t="s">
        <v>40</v>
      </c>
      <c r="H87" s="56" t="s">
        <v>50</v>
      </c>
      <c r="I87" s="56" t="s">
        <v>42</v>
      </c>
      <c r="J87" s="130">
        <v>65900000</v>
      </c>
      <c r="K87" s="66" t="s">
        <v>1991</v>
      </c>
      <c r="L87" s="66" t="s">
        <v>1992</v>
      </c>
      <c r="M87" s="66" t="s">
        <v>2409</v>
      </c>
      <c r="N87" s="57" t="s">
        <v>25</v>
      </c>
      <c r="O87" s="63"/>
    </row>
    <row r="88" spans="2:15" ht="20.100000000000001" customHeight="1">
      <c r="B88" s="50">
        <v>2020</v>
      </c>
      <c r="C88" s="51">
        <v>4</v>
      </c>
      <c r="D88" s="51" t="s">
        <v>14</v>
      </c>
      <c r="E88" s="122" t="s">
        <v>2426</v>
      </c>
      <c r="F88" s="56" t="s">
        <v>39</v>
      </c>
      <c r="G88" s="56" t="s">
        <v>40</v>
      </c>
      <c r="H88" s="56" t="s">
        <v>50</v>
      </c>
      <c r="I88" s="56" t="s">
        <v>42</v>
      </c>
      <c r="J88" s="130">
        <v>65828000</v>
      </c>
      <c r="K88" s="66" t="s">
        <v>2052</v>
      </c>
      <c r="L88" s="66" t="s">
        <v>2077</v>
      </c>
      <c r="M88" s="66" t="s">
        <v>2078</v>
      </c>
      <c r="N88" s="57" t="s">
        <v>25</v>
      </c>
      <c r="O88" s="63"/>
    </row>
    <row r="89" spans="2:15" ht="20.100000000000001" customHeight="1">
      <c r="B89" s="50">
        <v>2020</v>
      </c>
      <c r="C89" s="51">
        <v>4</v>
      </c>
      <c r="D89" s="51" t="s">
        <v>14</v>
      </c>
      <c r="E89" s="122" t="s">
        <v>1925</v>
      </c>
      <c r="F89" s="56" t="s">
        <v>107</v>
      </c>
      <c r="G89" s="56" t="s">
        <v>40</v>
      </c>
      <c r="H89" s="56" t="s">
        <v>50</v>
      </c>
      <c r="I89" s="56" t="s">
        <v>42</v>
      </c>
      <c r="J89" s="42">
        <v>65000000</v>
      </c>
      <c r="K89" s="66" t="s">
        <v>1835</v>
      </c>
      <c r="L89" s="66" t="s">
        <v>1926</v>
      </c>
      <c r="M89" s="66" t="s">
        <v>1927</v>
      </c>
      <c r="N89" s="57" t="s">
        <v>25</v>
      </c>
      <c r="O89" s="52"/>
    </row>
    <row r="90" spans="2:15" ht="20.100000000000001" customHeight="1">
      <c r="B90" s="50">
        <v>2020</v>
      </c>
      <c r="C90" s="51">
        <v>4</v>
      </c>
      <c r="D90" s="51" t="s">
        <v>14</v>
      </c>
      <c r="E90" s="122" t="s">
        <v>1639</v>
      </c>
      <c r="F90" s="56" t="s">
        <v>107</v>
      </c>
      <c r="G90" s="56" t="s">
        <v>40</v>
      </c>
      <c r="H90" s="56" t="s">
        <v>50</v>
      </c>
      <c r="I90" s="56" t="s">
        <v>42</v>
      </c>
      <c r="J90" s="130">
        <v>64000000</v>
      </c>
      <c r="K90" s="66" t="s">
        <v>1634</v>
      </c>
      <c r="L90" s="66" t="s">
        <v>1640</v>
      </c>
      <c r="M90" s="66" t="s">
        <v>1641</v>
      </c>
      <c r="N90" s="57" t="s">
        <v>25</v>
      </c>
      <c r="O90" s="63"/>
    </row>
    <row r="91" spans="2:15" ht="20.100000000000001" customHeight="1">
      <c r="B91" s="50">
        <v>2020</v>
      </c>
      <c r="C91" s="51">
        <v>4</v>
      </c>
      <c r="D91" s="51" t="s">
        <v>14</v>
      </c>
      <c r="E91" s="122" t="s">
        <v>1895</v>
      </c>
      <c r="F91" s="56" t="s">
        <v>39</v>
      </c>
      <c r="G91" s="56" t="s">
        <v>49</v>
      </c>
      <c r="H91" s="56" t="s">
        <v>50</v>
      </c>
      <c r="I91" s="56" t="s">
        <v>42</v>
      </c>
      <c r="J91" s="42">
        <v>62799000</v>
      </c>
      <c r="K91" s="66" t="s">
        <v>1896</v>
      </c>
      <c r="L91" s="66" t="s">
        <v>1897</v>
      </c>
      <c r="M91" s="66" t="s">
        <v>1898</v>
      </c>
      <c r="N91" s="57" t="s">
        <v>25</v>
      </c>
      <c r="O91" s="52"/>
    </row>
    <row r="92" spans="2:15" ht="20.100000000000001" customHeight="1">
      <c r="B92" s="50">
        <v>2020</v>
      </c>
      <c r="C92" s="51">
        <v>4</v>
      </c>
      <c r="D92" s="51" t="s">
        <v>14</v>
      </c>
      <c r="E92" s="122" t="s">
        <v>222</v>
      </c>
      <c r="F92" s="56" t="s">
        <v>107</v>
      </c>
      <c r="G92" s="56" t="s">
        <v>40</v>
      </c>
      <c r="H92" s="56" t="s">
        <v>50</v>
      </c>
      <c r="I92" s="56" t="s">
        <v>42</v>
      </c>
      <c r="J92" s="42">
        <v>60000000</v>
      </c>
      <c r="K92" s="66" t="s">
        <v>219</v>
      </c>
      <c r="L92" s="66" t="s">
        <v>220</v>
      </c>
      <c r="M92" s="42" t="s">
        <v>221</v>
      </c>
      <c r="N92" s="57" t="s">
        <v>25</v>
      </c>
      <c r="O92" s="52"/>
    </row>
    <row r="93" spans="2:15" ht="20.100000000000001" customHeight="1">
      <c r="B93" s="50">
        <v>2020</v>
      </c>
      <c r="C93" s="51">
        <v>4</v>
      </c>
      <c r="D93" s="51" t="s">
        <v>16</v>
      </c>
      <c r="E93" s="122" t="s">
        <v>1476</v>
      </c>
      <c r="F93" s="56" t="s">
        <v>107</v>
      </c>
      <c r="G93" s="56" t="s">
        <v>49</v>
      </c>
      <c r="H93" s="56" t="s">
        <v>41</v>
      </c>
      <c r="I93" s="56" t="s">
        <v>42</v>
      </c>
      <c r="J93" s="137">
        <v>60000000</v>
      </c>
      <c r="K93" s="66" t="s">
        <v>1319</v>
      </c>
      <c r="L93" s="66" t="s">
        <v>1324</v>
      </c>
      <c r="M93" s="66" t="s">
        <v>1325</v>
      </c>
      <c r="N93" s="57" t="s">
        <v>25</v>
      </c>
      <c r="O93" s="52"/>
    </row>
    <row r="94" spans="2:15" ht="20.100000000000001" customHeight="1">
      <c r="B94" s="50">
        <v>2020</v>
      </c>
      <c r="C94" s="51">
        <v>4</v>
      </c>
      <c r="D94" s="51" t="s">
        <v>16</v>
      </c>
      <c r="E94" s="122" t="s">
        <v>927</v>
      </c>
      <c r="F94" s="56" t="s">
        <v>107</v>
      </c>
      <c r="G94" s="56" t="s">
        <v>49</v>
      </c>
      <c r="H94" s="56" t="s">
        <v>41</v>
      </c>
      <c r="I94" s="56" t="s">
        <v>42</v>
      </c>
      <c r="J94" s="42">
        <v>58157000</v>
      </c>
      <c r="K94" s="66" t="s">
        <v>724</v>
      </c>
      <c r="L94" s="66" t="s">
        <v>925</v>
      </c>
      <c r="M94" s="66" t="s">
        <v>926</v>
      </c>
      <c r="N94" s="57" t="s">
        <v>25</v>
      </c>
      <c r="O94" s="52"/>
    </row>
    <row r="95" spans="2:15" ht="20.100000000000001" customHeight="1">
      <c r="B95" s="50">
        <v>2020</v>
      </c>
      <c r="C95" s="51">
        <v>4</v>
      </c>
      <c r="D95" s="51" t="s">
        <v>16</v>
      </c>
      <c r="E95" s="122" t="s">
        <v>929</v>
      </c>
      <c r="F95" s="56" t="s">
        <v>107</v>
      </c>
      <c r="G95" s="56" t="s">
        <v>49</v>
      </c>
      <c r="H95" s="56" t="s">
        <v>41</v>
      </c>
      <c r="I95" s="56" t="s">
        <v>42</v>
      </c>
      <c r="J95" s="42">
        <v>55883000</v>
      </c>
      <c r="K95" s="66" t="s">
        <v>724</v>
      </c>
      <c r="L95" s="66" t="s">
        <v>925</v>
      </c>
      <c r="M95" s="66" t="s">
        <v>926</v>
      </c>
      <c r="N95" s="57" t="s">
        <v>25</v>
      </c>
      <c r="O95" s="52"/>
    </row>
    <row r="96" spans="2:15" ht="20.100000000000001" customHeight="1">
      <c r="B96" s="50">
        <v>2020</v>
      </c>
      <c r="C96" s="51">
        <v>4</v>
      </c>
      <c r="D96" s="51" t="s">
        <v>14</v>
      </c>
      <c r="E96" s="122" t="s">
        <v>172</v>
      </c>
      <c r="F96" s="56" t="s">
        <v>107</v>
      </c>
      <c r="G96" s="56" t="s">
        <v>40</v>
      </c>
      <c r="H96" s="56" t="s">
        <v>50</v>
      </c>
      <c r="I96" s="56" t="s">
        <v>42</v>
      </c>
      <c r="J96" s="137">
        <v>55000000</v>
      </c>
      <c r="K96" s="66" t="s">
        <v>169</v>
      </c>
      <c r="L96" s="66" t="s">
        <v>170</v>
      </c>
      <c r="M96" s="66" t="s">
        <v>171</v>
      </c>
      <c r="N96" s="57" t="s">
        <v>25</v>
      </c>
      <c r="O96" s="63"/>
    </row>
    <row r="97" spans="2:15" ht="20.100000000000001" customHeight="1">
      <c r="B97" s="50">
        <v>2020</v>
      </c>
      <c r="C97" s="51">
        <v>4</v>
      </c>
      <c r="D97" s="51" t="s">
        <v>14</v>
      </c>
      <c r="E97" s="122" t="s">
        <v>238</v>
      </c>
      <c r="F97" s="56" t="s">
        <v>107</v>
      </c>
      <c r="G97" s="56" t="s">
        <v>40</v>
      </c>
      <c r="H97" s="56" t="s">
        <v>50</v>
      </c>
      <c r="I97" s="56" t="s">
        <v>42</v>
      </c>
      <c r="J97" s="42">
        <v>50000000</v>
      </c>
      <c r="K97" s="66" t="s">
        <v>235</v>
      </c>
      <c r="L97" s="66" t="s">
        <v>239</v>
      </c>
      <c r="M97" s="66" t="s">
        <v>240</v>
      </c>
      <c r="N97" s="57" t="s">
        <v>25</v>
      </c>
      <c r="O97" s="52"/>
    </row>
    <row r="98" spans="2:15" ht="20.100000000000001" customHeight="1">
      <c r="B98" s="50">
        <v>2020</v>
      </c>
      <c r="C98" s="51">
        <v>4</v>
      </c>
      <c r="D98" s="51" t="s">
        <v>14</v>
      </c>
      <c r="E98" s="122" t="s">
        <v>284</v>
      </c>
      <c r="F98" s="56" t="s">
        <v>39</v>
      </c>
      <c r="G98" s="56" t="s">
        <v>40</v>
      </c>
      <c r="H98" s="56" t="s">
        <v>50</v>
      </c>
      <c r="I98" s="56" t="s">
        <v>52</v>
      </c>
      <c r="J98" s="42">
        <v>50000000</v>
      </c>
      <c r="K98" s="66" t="s">
        <v>281</v>
      </c>
      <c r="L98" s="66" t="s">
        <v>282</v>
      </c>
      <c r="M98" s="66" t="s">
        <v>283</v>
      </c>
      <c r="N98" s="57" t="s">
        <v>25</v>
      </c>
      <c r="O98" s="52"/>
    </row>
    <row r="99" spans="2:15" ht="20.100000000000001" customHeight="1">
      <c r="B99" s="50">
        <v>2020</v>
      </c>
      <c r="C99" s="51">
        <v>4</v>
      </c>
      <c r="D99" s="51" t="s">
        <v>14</v>
      </c>
      <c r="E99" s="122" t="s">
        <v>712</v>
      </c>
      <c r="F99" s="56" t="s">
        <v>107</v>
      </c>
      <c r="G99" s="56" t="s">
        <v>49</v>
      </c>
      <c r="H99" s="56" t="s">
        <v>41</v>
      </c>
      <c r="I99" s="56" t="s">
        <v>42</v>
      </c>
      <c r="J99" s="42">
        <v>50000000</v>
      </c>
      <c r="K99" s="66" t="s">
        <v>689</v>
      </c>
      <c r="L99" s="66" t="s">
        <v>690</v>
      </c>
      <c r="M99" s="66" t="s">
        <v>691</v>
      </c>
      <c r="N99" s="57" t="s">
        <v>25</v>
      </c>
      <c r="O99" s="52"/>
    </row>
    <row r="100" spans="2:15" ht="20.100000000000001" customHeight="1">
      <c r="B100" s="50">
        <v>2020</v>
      </c>
      <c r="C100" s="51">
        <v>4</v>
      </c>
      <c r="D100" s="51" t="s">
        <v>14</v>
      </c>
      <c r="E100" s="122" t="s">
        <v>1436</v>
      </c>
      <c r="F100" s="56" t="s">
        <v>48</v>
      </c>
      <c r="G100" s="56" t="s">
        <v>40</v>
      </c>
      <c r="H100" s="56" t="s">
        <v>50</v>
      </c>
      <c r="I100" s="56" t="s">
        <v>52</v>
      </c>
      <c r="J100" s="42">
        <v>50000000</v>
      </c>
      <c r="K100" s="66" t="s">
        <v>1433</v>
      </c>
      <c r="L100" s="66" t="s">
        <v>1437</v>
      </c>
      <c r="M100" s="66" t="s">
        <v>1438</v>
      </c>
      <c r="N100" s="57" t="s">
        <v>25</v>
      </c>
      <c r="O100" s="52"/>
    </row>
    <row r="101" spans="2:15" ht="20.100000000000001" customHeight="1">
      <c r="B101" s="50">
        <v>2020</v>
      </c>
      <c r="C101" s="51">
        <v>4</v>
      </c>
      <c r="D101" s="51" t="s">
        <v>14</v>
      </c>
      <c r="E101" s="122" t="s">
        <v>1441</v>
      </c>
      <c r="F101" s="56" t="s">
        <v>39</v>
      </c>
      <c r="G101" s="56" t="s">
        <v>40</v>
      </c>
      <c r="H101" s="56" t="s">
        <v>50</v>
      </c>
      <c r="I101" s="56" t="s">
        <v>52</v>
      </c>
      <c r="J101" s="42">
        <v>50000000</v>
      </c>
      <c r="K101" s="66" t="s">
        <v>1433</v>
      </c>
      <c r="L101" s="66" t="s">
        <v>1437</v>
      </c>
      <c r="M101" s="66" t="s">
        <v>1438</v>
      </c>
      <c r="N101" s="57" t="s">
        <v>25</v>
      </c>
      <c r="O101" s="52"/>
    </row>
    <row r="102" spans="2:15" ht="20.100000000000001" customHeight="1">
      <c r="B102" s="50">
        <v>2020</v>
      </c>
      <c r="C102" s="51">
        <v>4</v>
      </c>
      <c r="D102" s="51" t="s">
        <v>14</v>
      </c>
      <c r="E102" s="122" t="s">
        <v>1935</v>
      </c>
      <c r="F102" s="56" t="s">
        <v>107</v>
      </c>
      <c r="G102" s="56" t="s">
        <v>40</v>
      </c>
      <c r="H102" s="56" t="s">
        <v>50</v>
      </c>
      <c r="I102" s="56" t="s">
        <v>42</v>
      </c>
      <c r="J102" s="42">
        <v>49000000</v>
      </c>
      <c r="K102" s="66" t="s">
        <v>1936</v>
      </c>
      <c r="L102" s="66" t="s">
        <v>1937</v>
      </c>
      <c r="M102" s="66" t="s">
        <v>1938</v>
      </c>
      <c r="N102" s="57" t="s">
        <v>25</v>
      </c>
      <c r="O102" s="52"/>
    </row>
    <row r="103" spans="2:15" ht="20.100000000000001" customHeight="1">
      <c r="B103" s="50">
        <v>2020</v>
      </c>
      <c r="C103" s="51">
        <v>4</v>
      </c>
      <c r="D103" s="51" t="s">
        <v>14</v>
      </c>
      <c r="E103" s="122" t="s">
        <v>1439</v>
      </c>
      <c r="F103" s="56" t="s">
        <v>48</v>
      </c>
      <c r="G103" s="56" t="s">
        <v>40</v>
      </c>
      <c r="H103" s="56" t="s">
        <v>50</v>
      </c>
      <c r="I103" s="56" t="s">
        <v>52</v>
      </c>
      <c r="J103" s="42">
        <v>47000000</v>
      </c>
      <c r="K103" s="66" t="s">
        <v>1433</v>
      </c>
      <c r="L103" s="66" t="s">
        <v>1437</v>
      </c>
      <c r="M103" s="66" t="s">
        <v>1438</v>
      </c>
      <c r="N103" s="57" t="s">
        <v>25</v>
      </c>
      <c r="O103" s="52"/>
    </row>
    <row r="104" spans="2:15" ht="20.100000000000001" customHeight="1">
      <c r="B104" s="50">
        <v>2020</v>
      </c>
      <c r="C104" s="51">
        <v>4</v>
      </c>
      <c r="D104" s="51" t="s">
        <v>14</v>
      </c>
      <c r="E104" s="122" t="s">
        <v>2432</v>
      </c>
      <c r="F104" s="56" t="s">
        <v>107</v>
      </c>
      <c r="G104" s="56" t="s">
        <v>40</v>
      </c>
      <c r="H104" s="56" t="s">
        <v>50</v>
      </c>
      <c r="I104" s="56" t="s">
        <v>42</v>
      </c>
      <c r="J104" s="130">
        <v>46863000</v>
      </c>
      <c r="K104" s="57" t="s">
        <v>2032</v>
      </c>
      <c r="L104" s="66" t="s">
        <v>2332</v>
      </c>
      <c r="M104" s="66" t="s">
        <v>2333</v>
      </c>
      <c r="N104" s="57" t="s">
        <v>25</v>
      </c>
      <c r="O104" s="63"/>
    </row>
    <row r="105" spans="2:15" ht="20.100000000000001" customHeight="1">
      <c r="B105" s="50">
        <v>2020</v>
      </c>
      <c r="C105" s="51">
        <v>4</v>
      </c>
      <c r="D105" s="51" t="s">
        <v>14</v>
      </c>
      <c r="E105" s="122" t="s">
        <v>1440</v>
      </c>
      <c r="F105" s="56" t="s">
        <v>39</v>
      </c>
      <c r="G105" s="56" t="s">
        <v>40</v>
      </c>
      <c r="H105" s="56" t="s">
        <v>50</v>
      </c>
      <c r="I105" s="56" t="s">
        <v>52</v>
      </c>
      <c r="J105" s="42">
        <v>46000000</v>
      </c>
      <c r="K105" s="66" t="s">
        <v>1433</v>
      </c>
      <c r="L105" s="66" t="s">
        <v>1437</v>
      </c>
      <c r="M105" s="66" t="s">
        <v>1438</v>
      </c>
      <c r="N105" s="57" t="s">
        <v>25</v>
      </c>
      <c r="O105" s="52"/>
    </row>
    <row r="106" spans="2:15" ht="20.100000000000001" customHeight="1">
      <c r="B106" s="50">
        <v>2020</v>
      </c>
      <c r="C106" s="51">
        <v>4</v>
      </c>
      <c r="D106" s="51" t="s">
        <v>14</v>
      </c>
      <c r="E106" s="122" t="s">
        <v>695</v>
      </c>
      <c r="F106" s="56" t="s">
        <v>39</v>
      </c>
      <c r="G106" s="56" t="s">
        <v>49</v>
      </c>
      <c r="H106" s="56" t="s">
        <v>41</v>
      </c>
      <c r="I106" s="56" t="s">
        <v>42</v>
      </c>
      <c r="J106" s="42">
        <v>45635000</v>
      </c>
      <c r="K106" s="66" t="s">
        <v>696</v>
      </c>
      <c r="L106" s="66" t="s">
        <v>697</v>
      </c>
      <c r="M106" s="66" t="s">
        <v>698</v>
      </c>
      <c r="N106" s="57" t="s">
        <v>25</v>
      </c>
      <c r="O106" s="52"/>
    </row>
    <row r="107" spans="2:15" ht="20.100000000000001" customHeight="1">
      <c r="B107" s="50">
        <v>2020</v>
      </c>
      <c r="C107" s="51">
        <v>4</v>
      </c>
      <c r="D107" s="51" t="s">
        <v>14</v>
      </c>
      <c r="E107" s="122" t="s">
        <v>122</v>
      </c>
      <c r="F107" s="56" t="s">
        <v>107</v>
      </c>
      <c r="G107" s="56" t="s">
        <v>49</v>
      </c>
      <c r="H107" s="56" t="s">
        <v>50</v>
      </c>
      <c r="I107" s="56" t="s">
        <v>42</v>
      </c>
      <c r="J107" s="42">
        <v>45000000</v>
      </c>
      <c r="K107" s="66" t="s">
        <v>123</v>
      </c>
      <c r="L107" s="66" t="s">
        <v>124</v>
      </c>
      <c r="M107" s="66" t="s">
        <v>125</v>
      </c>
      <c r="N107" s="66" t="s">
        <v>25</v>
      </c>
      <c r="O107" s="52"/>
    </row>
    <row r="108" spans="2:15" ht="20.100000000000001" customHeight="1">
      <c r="B108" s="50">
        <v>2020</v>
      </c>
      <c r="C108" s="51">
        <v>4</v>
      </c>
      <c r="D108" s="51" t="s">
        <v>14</v>
      </c>
      <c r="E108" s="122" t="s">
        <v>126</v>
      </c>
      <c r="F108" s="56" t="s">
        <v>107</v>
      </c>
      <c r="G108" s="56" t="s">
        <v>49</v>
      </c>
      <c r="H108" s="56" t="s">
        <v>50</v>
      </c>
      <c r="I108" s="56" t="s">
        <v>42</v>
      </c>
      <c r="J108" s="42">
        <v>45000000</v>
      </c>
      <c r="K108" s="66" t="s">
        <v>123</v>
      </c>
      <c r="L108" s="66" t="s">
        <v>124</v>
      </c>
      <c r="M108" s="66" t="s">
        <v>127</v>
      </c>
      <c r="N108" s="66" t="s">
        <v>25</v>
      </c>
      <c r="O108" s="52"/>
    </row>
    <row r="109" spans="2:15" ht="20.100000000000001" customHeight="1">
      <c r="B109" s="50">
        <v>2020</v>
      </c>
      <c r="C109" s="51">
        <v>4</v>
      </c>
      <c r="D109" s="51" t="s">
        <v>14</v>
      </c>
      <c r="E109" s="122" t="s">
        <v>241</v>
      </c>
      <c r="F109" s="56" t="s">
        <v>107</v>
      </c>
      <c r="G109" s="56" t="s">
        <v>40</v>
      </c>
      <c r="H109" s="56" t="s">
        <v>50</v>
      </c>
      <c r="I109" s="56" t="s">
        <v>42</v>
      </c>
      <c r="J109" s="42">
        <v>45000000</v>
      </c>
      <c r="K109" s="66" t="s">
        <v>235</v>
      </c>
      <c r="L109" s="66" t="s">
        <v>242</v>
      </c>
      <c r="M109" s="66" t="s">
        <v>243</v>
      </c>
      <c r="N109" s="66" t="s">
        <v>25</v>
      </c>
      <c r="O109" s="52"/>
    </row>
    <row r="110" spans="2:15" ht="20.100000000000001" customHeight="1">
      <c r="B110" s="50">
        <v>2020</v>
      </c>
      <c r="C110" s="51">
        <v>4</v>
      </c>
      <c r="D110" s="51" t="s">
        <v>14</v>
      </c>
      <c r="E110" s="122" t="s">
        <v>2491</v>
      </c>
      <c r="F110" s="56" t="s">
        <v>107</v>
      </c>
      <c r="G110" s="56" t="s">
        <v>49</v>
      </c>
      <c r="H110" s="56" t="s">
        <v>50</v>
      </c>
      <c r="I110" s="56" t="s">
        <v>42</v>
      </c>
      <c r="J110" s="130">
        <v>44188460</v>
      </c>
      <c r="K110" s="57" t="s">
        <v>2488</v>
      </c>
      <c r="L110" s="66" t="s">
        <v>2489</v>
      </c>
      <c r="M110" s="66" t="s">
        <v>2490</v>
      </c>
      <c r="N110" s="57" t="s">
        <v>25</v>
      </c>
      <c r="O110" s="63"/>
    </row>
    <row r="111" spans="2:15" ht="20.100000000000001" customHeight="1">
      <c r="B111" s="50">
        <v>2020</v>
      </c>
      <c r="C111" s="51">
        <v>4</v>
      </c>
      <c r="D111" s="51" t="s">
        <v>14</v>
      </c>
      <c r="E111" s="122" t="s">
        <v>2431</v>
      </c>
      <c r="F111" s="56" t="s">
        <v>39</v>
      </c>
      <c r="G111" s="56" t="s">
        <v>49</v>
      </c>
      <c r="H111" s="56" t="s">
        <v>41</v>
      </c>
      <c r="I111" s="56" t="s">
        <v>42</v>
      </c>
      <c r="J111" s="130">
        <v>42618000</v>
      </c>
      <c r="K111" s="57" t="s">
        <v>2032</v>
      </c>
      <c r="L111" s="66" t="s">
        <v>2332</v>
      </c>
      <c r="M111" s="66" t="s">
        <v>2333</v>
      </c>
      <c r="N111" s="57" t="s">
        <v>25</v>
      </c>
      <c r="O111" s="63"/>
    </row>
    <row r="112" spans="2:15" ht="20.100000000000001" customHeight="1">
      <c r="B112" s="50">
        <v>2020</v>
      </c>
      <c r="C112" s="51">
        <v>4</v>
      </c>
      <c r="D112" s="51" t="s">
        <v>14</v>
      </c>
      <c r="E112" s="122" t="s">
        <v>1165</v>
      </c>
      <c r="F112" s="56" t="s">
        <v>39</v>
      </c>
      <c r="G112" s="56" t="s">
        <v>40</v>
      </c>
      <c r="H112" s="56" t="s">
        <v>1152</v>
      </c>
      <c r="I112" s="56" t="s">
        <v>42</v>
      </c>
      <c r="J112" s="130">
        <v>42000000</v>
      </c>
      <c r="K112" s="66" t="s">
        <v>938</v>
      </c>
      <c r="L112" s="66" t="s">
        <v>1161</v>
      </c>
      <c r="M112" s="66" t="s">
        <v>1162</v>
      </c>
      <c r="N112" s="57" t="s">
        <v>121</v>
      </c>
      <c r="O112" s="63"/>
    </row>
    <row r="113" spans="2:15" ht="20.100000000000001" customHeight="1">
      <c r="B113" s="50">
        <v>2020</v>
      </c>
      <c r="C113" s="51">
        <v>4</v>
      </c>
      <c r="D113" s="51" t="s">
        <v>14</v>
      </c>
      <c r="E113" s="122" t="s">
        <v>2410</v>
      </c>
      <c r="F113" s="56" t="s">
        <v>107</v>
      </c>
      <c r="G113" s="56" t="s">
        <v>49</v>
      </c>
      <c r="H113" s="56" t="s">
        <v>41</v>
      </c>
      <c r="I113" s="56" t="s">
        <v>42</v>
      </c>
      <c r="J113" s="130">
        <v>40785000</v>
      </c>
      <c r="K113" s="66" t="s">
        <v>1991</v>
      </c>
      <c r="L113" s="66" t="s">
        <v>2007</v>
      </c>
      <c r="M113" s="66" t="s">
        <v>2008</v>
      </c>
      <c r="N113" s="57" t="s">
        <v>25</v>
      </c>
      <c r="O113" s="63"/>
    </row>
    <row r="114" spans="2:15" ht="20.100000000000001" customHeight="1">
      <c r="B114" s="50">
        <v>2020</v>
      </c>
      <c r="C114" s="51">
        <v>4</v>
      </c>
      <c r="D114" s="51" t="s">
        <v>14</v>
      </c>
      <c r="E114" s="173" t="s">
        <v>106</v>
      </c>
      <c r="F114" s="56" t="s">
        <v>107</v>
      </c>
      <c r="G114" s="56" t="s">
        <v>40</v>
      </c>
      <c r="H114" s="56" t="s">
        <v>50</v>
      </c>
      <c r="I114" s="56" t="s">
        <v>42</v>
      </c>
      <c r="J114" s="42">
        <v>40000000</v>
      </c>
      <c r="K114" s="66" t="s">
        <v>108</v>
      </c>
      <c r="L114" s="66" t="s">
        <v>109</v>
      </c>
      <c r="M114" s="66" t="s">
        <v>110</v>
      </c>
      <c r="N114" s="57" t="s">
        <v>25</v>
      </c>
      <c r="O114" s="52"/>
    </row>
    <row r="115" spans="2:15" ht="20.100000000000001" customHeight="1">
      <c r="B115" s="50">
        <v>2020</v>
      </c>
      <c r="C115" s="51">
        <v>4</v>
      </c>
      <c r="D115" s="51" t="s">
        <v>14</v>
      </c>
      <c r="E115" s="122" t="s">
        <v>904</v>
      </c>
      <c r="F115" s="56" t="s">
        <v>107</v>
      </c>
      <c r="G115" s="56" t="s">
        <v>40</v>
      </c>
      <c r="H115" s="56" t="s">
        <v>50</v>
      </c>
      <c r="I115" s="56" t="s">
        <v>52</v>
      </c>
      <c r="J115" s="42">
        <v>40000000</v>
      </c>
      <c r="K115" s="66" t="s">
        <v>896</v>
      </c>
      <c r="L115" s="66" t="s">
        <v>897</v>
      </c>
      <c r="M115" s="66" t="s">
        <v>898</v>
      </c>
      <c r="N115" s="57" t="s">
        <v>25</v>
      </c>
      <c r="O115" s="52" t="s">
        <v>905</v>
      </c>
    </row>
    <row r="116" spans="2:15" ht="20.100000000000001" customHeight="1">
      <c r="B116" s="50">
        <v>2020</v>
      </c>
      <c r="C116" s="51">
        <v>4</v>
      </c>
      <c r="D116" s="51" t="s">
        <v>14</v>
      </c>
      <c r="E116" s="122" t="s">
        <v>2467</v>
      </c>
      <c r="F116" s="56" t="s">
        <v>107</v>
      </c>
      <c r="G116" s="56" t="s">
        <v>49</v>
      </c>
      <c r="H116" s="56" t="s">
        <v>41</v>
      </c>
      <c r="I116" s="56" t="s">
        <v>52</v>
      </c>
      <c r="J116" s="130">
        <v>39745000</v>
      </c>
      <c r="K116" s="57" t="s">
        <v>2457</v>
      </c>
      <c r="L116" s="66" t="s">
        <v>2448</v>
      </c>
      <c r="M116" s="66" t="s">
        <v>2449</v>
      </c>
      <c r="N116" s="57" t="s">
        <v>25</v>
      </c>
      <c r="O116" s="63"/>
    </row>
    <row r="117" spans="2:15" ht="20.100000000000001" customHeight="1">
      <c r="B117" s="50">
        <v>2020</v>
      </c>
      <c r="C117" s="51">
        <v>4</v>
      </c>
      <c r="D117" s="51" t="s">
        <v>14</v>
      </c>
      <c r="E117" s="122" t="s">
        <v>1642</v>
      </c>
      <c r="F117" s="56" t="s">
        <v>107</v>
      </c>
      <c r="G117" s="56" t="s">
        <v>40</v>
      </c>
      <c r="H117" s="56" t="s">
        <v>50</v>
      </c>
      <c r="I117" s="56" t="s">
        <v>42</v>
      </c>
      <c r="J117" s="130">
        <v>38000000</v>
      </c>
      <c r="K117" s="66" t="s">
        <v>1634</v>
      </c>
      <c r="L117" s="66" t="s">
        <v>986</v>
      </c>
      <c r="M117" s="66" t="s">
        <v>1643</v>
      </c>
      <c r="N117" s="66" t="s">
        <v>25</v>
      </c>
      <c r="O117" s="63"/>
    </row>
    <row r="118" spans="2:15" ht="20.100000000000001" customHeight="1">
      <c r="B118" s="50">
        <v>2020</v>
      </c>
      <c r="C118" s="51">
        <v>4</v>
      </c>
      <c r="D118" s="51" t="s">
        <v>14</v>
      </c>
      <c r="E118" s="122" t="s">
        <v>1644</v>
      </c>
      <c r="F118" s="56" t="s">
        <v>107</v>
      </c>
      <c r="G118" s="56" t="s">
        <v>40</v>
      </c>
      <c r="H118" s="56" t="s">
        <v>50</v>
      </c>
      <c r="I118" s="56" t="s">
        <v>42</v>
      </c>
      <c r="J118" s="130">
        <v>38000000</v>
      </c>
      <c r="K118" s="66" t="s">
        <v>1634</v>
      </c>
      <c r="L118" s="66" t="s">
        <v>986</v>
      </c>
      <c r="M118" s="66" t="s">
        <v>1641</v>
      </c>
      <c r="N118" s="66" t="s">
        <v>25</v>
      </c>
      <c r="O118" s="63"/>
    </row>
    <row r="119" spans="2:15" ht="20.100000000000001" customHeight="1">
      <c r="B119" s="50">
        <v>2020</v>
      </c>
      <c r="C119" s="51">
        <v>4</v>
      </c>
      <c r="D119" s="51" t="s">
        <v>14</v>
      </c>
      <c r="E119" s="122" t="s">
        <v>1645</v>
      </c>
      <c r="F119" s="56" t="s">
        <v>107</v>
      </c>
      <c r="G119" s="56" t="s">
        <v>40</v>
      </c>
      <c r="H119" s="56" t="s">
        <v>50</v>
      </c>
      <c r="I119" s="56" t="s">
        <v>42</v>
      </c>
      <c r="J119" s="130">
        <v>38000000</v>
      </c>
      <c r="K119" s="66" t="s">
        <v>1634</v>
      </c>
      <c r="L119" s="66" t="s">
        <v>986</v>
      </c>
      <c r="M119" s="66" t="s">
        <v>1646</v>
      </c>
      <c r="N119" s="66" t="s">
        <v>25</v>
      </c>
      <c r="O119" s="63"/>
    </row>
    <row r="120" spans="2:15" ht="20.100000000000001" customHeight="1">
      <c r="B120" s="50">
        <v>2020</v>
      </c>
      <c r="C120" s="51">
        <v>4</v>
      </c>
      <c r="D120" s="51" t="s">
        <v>14</v>
      </c>
      <c r="E120" s="122" t="s">
        <v>1787</v>
      </c>
      <c r="F120" s="56" t="s">
        <v>107</v>
      </c>
      <c r="G120" s="56" t="s">
        <v>40</v>
      </c>
      <c r="H120" s="56" t="s">
        <v>50</v>
      </c>
      <c r="I120" s="56" t="s">
        <v>42</v>
      </c>
      <c r="J120" s="42">
        <v>35079000</v>
      </c>
      <c r="K120" s="66" t="s">
        <v>1783</v>
      </c>
      <c r="L120" s="66" t="s">
        <v>1784</v>
      </c>
      <c r="M120" s="66" t="s">
        <v>1785</v>
      </c>
      <c r="N120" s="57" t="s">
        <v>25</v>
      </c>
      <c r="O120" s="52"/>
    </row>
    <row r="121" spans="2:15" ht="20.100000000000001" customHeight="1">
      <c r="B121" s="50">
        <v>2020</v>
      </c>
      <c r="C121" s="51">
        <v>4</v>
      </c>
      <c r="D121" s="51" t="s">
        <v>14</v>
      </c>
      <c r="E121" s="122" t="s">
        <v>1788</v>
      </c>
      <c r="F121" s="56" t="s">
        <v>107</v>
      </c>
      <c r="G121" s="56" t="s">
        <v>40</v>
      </c>
      <c r="H121" s="56" t="s">
        <v>50</v>
      </c>
      <c r="I121" s="56" t="s">
        <v>42</v>
      </c>
      <c r="J121" s="42">
        <v>35079000</v>
      </c>
      <c r="K121" s="66" t="s">
        <v>1783</v>
      </c>
      <c r="L121" s="66" t="s">
        <v>1784</v>
      </c>
      <c r="M121" s="66" t="s">
        <v>1785</v>
      </c>
      <c r="N121" s="57" t="s">
        <v>25</v>
      </c>
      <c r="O121" s="52"/>
    </row>
    <row r="122" spans="2:15" ht="20.100000000000001" customHeight="1">
      <c r="B122" s="50">
        <v>2020</v>
      </c>
      <c r="C122" s="51">
        <v>4</v>
      </c>
      <c r="D122" s="51" t="s">
        <v>14</v>
      </c>
      <c r="E122" s="122" t="s">
        <v>1789</v>
      </c>
      <c r="F122" s="56" t="s">
        <v>107</v>
      </c>
      <c r="G122" s="56" t="s">
        <v>40</v>
      </c>
      <c r="H122" s="56" t="s">
        <v>50</v>
      </c>
      <c r="I122" s="56" t="s">
        <v>42</v>
      </c>
      <c r="J122" s="42">
        <v>35079000</v>
      </c>
      <c r="K122" s="66" t="s">
        <v>1783</v>
      </c>
      <c r="L122" s="66" t="s">
        <v>1784</v>
      </c>
      <c r="M122" s="66" t="s">
        <v>1785</v>
      </c>
      <c r="N122" s="57" t="s">
        <v>25</v>
      </c>
      <c r="O122" s="52"/>
    </row>
    <row r="123" spans="2:15" ht="20.100000000000001" customHeight="1">
      <c r="B123" s="50">
        <v>2020</v>
      </c>
      <c r="C123" s="51">
        <v>4</v>
      </c>
      <c r="D123" s="51" t="s">
        <v>14</v>
      </c>
      <c r="E123" s="122" t="s">
        <v>244</v>
      </c>
      <c r="F123" s="56" t="s">
        <v>107</v>
      </c>
      <c r="G123" s="56" t="s">
        <v>40</v>
      </c>
      <c r="H123" s="56" t="s">
        <v>50</v>
      </c>
      <c r="I123" s="56" t="s">
        <v>42</v>
      </c>
      <c r="J123" s="42">
        <v>35000000</v>
      </c>
      <c r="K123" s="66" t="s">
        <v>235</v>
      </c>
      <c r="L123" s="66" t="s">
        <v>245</v>
      </c>
      <c r="M123" s="66" t="s">
        <v>246</v>
      </c>
      <c r="N123" s="57" t="s">
        <v>25</v>
      </c>
      <c r="O123" s="52"/>
    </row>
    <row r="124" spans="2:15" ht="20.100000000000001" customHeight="1">
      <c r="B124" s="50">
        <v>2020</v>
      </c>
      <c r="C124" s="51">
        <v>4</v>
      </c>
      <c r="D124" s="51" t="s">
        <v>14</v>
      </c>
      <c r="E124" s="122" t="s">
        <v>1442</v>
      </c>
      <c r="F124" s="56" t="s">
        <v>48</v>
      </c>
      <c r="G124" s="56" t="s">
        <v>40</v>
      </c>
      <c r="H124" s="56" t="s">
        <v>50</v>
      </c>
      <c r="I124" s="56" t="s">
        <v>52</v>
      </c>
      <c r="J124" s="42">
        <v>35000000</v>
      </c>
      <c r="K124" s="66" t="s">
        <v>1433</v>
      </c>
      <c r="L124" s="66" t="s">
        <v>1437</v>
      </c>
      <c r="M124" s="66" t="s">
        <v>1438</v>
      </c>
      <c r="N124" s="57" t="s">
        <v>25</v>
      </c>
      <c r="O124" s="52"/>
    </row>
    <row r="125" spans="2:15" ht="20.100000000000001" customHeight="1">
      <c r="B125" s="50">
        <v>2020</v>
      </c>
      <c r="C125" s="51">
        <v>4</v>
      </c>
      <c r="D125" s="51" t="s">
        <v>16</v>
      </c>
      <c r="E125" s="122" t="s">
        <v>1470</v>
      </c>
      <c r="F125" s="56" t="s">
        <v>107</v>
      </c>
      <c r="G125" s="56" t="s">
        <v>49</v>
      </c>
      <c r="H125" s="56" t="s">
        <v>41</v>
      </c>
      <c r="I125" s="56" t="s">
        <v>42</v>
      </c>
      <c r="J125" s="42">
        <v>35000000</v>
      </c>
      <c r="K125" s="66" t="s">
        <v>1319</v>
      </c>
      <c r="L125" s="66" t="s">
        <v>1332</v>
      </c>
      <c r="M125" s="66" t="s">
        <v>1471</v>
      </c>
      <c r="N125" s="57" t="s">
        <v>25</v>
      </c>
      <c r="O125" s="52"/>
    </row>
    <row r="126" spans="2:15" ht="20.100000000000001" customHeight="1">
      <c r="B126" s="50">
        <v>2020</v>
      </c>
      <c r="C126" s="51">
        <v>4</v>
      </c>
      <c r="D126" s="51" t="s">
        <v>14</v>
      </c>
      <c r="E126" s="122" t="s">
        <v>1820</v>
      </c>
      <c r="F126" s="56" t="s">
        <v>107</v>
      </c>
      <c r="G126" s="56" t="s">
        <v>49</v>
      </c>
      <c r="H126" s="56" t="s">
        <v>41</v>
      </c>
      <c r="I126" s="56" t="s">
        <v>42</v>
      </c>
      <c r="J126" s="42">
        <v>35000000</v>
      </c>
      <c r="K126" s="66" t="s">
        <v>1717</v>
      </c>
      <c r="L126" s="66" t="s">
        <v>1821</v>
      </c>
      <c r="M126" s="66" t="s">
        <v>1822</v>
      </c>
      <c r="N126" s="57" t="s">
        <v>25</v>
      </c>
      <c r="O126" s="52"/>
    </row>
    <row r="127" spans="2:15" ht="20.100000000000001" customHeight="1">
      <c r="B127" s="50">
        <v>2020</v>
      </c>
      <c r="C127" s="51">
        <v>4</v>
      </c>
      <c r="D127" s="51" t="s">
        <v>16</v>
      </c>
      <c r="E127" s="122" t="s">
        <v>1823</v>
      </c>
      <c r="F127" s="56" t="s">
        <v>107</v>
      </c>
      <c r="G127" s="56" t="s">
        <v>49</v>
      </c>
      <c r="H127" s="56" t="s">
        <v>41</v>
      </c>
      <c r="I127" s="56" t="s">
        <v>42</v>
      </c>
      <c r="J127" s="42">
        <v>35000000</v>
      </c>
      <c r="K127" s="66" t="s">
        <v>1717</v>
      </c>
      <c r="L127" s="66" t="s">
        <v>1821</v>
      </c>
      <c r="M127" s="66" t="s">
        <v>1822</v>
      </c>
      <c r="N127" s="57" t="s">
        <v>25</v>
      </c>
      <c r="O127" s="52"/>
    </row>
    <row r="128" spans="2:15" ht="20.100000000000001" customHeight="1">
      <c r="B128" s="50">
        <v>2020</v>
      </c>
      <c r="C128" s="51">
        <v>4</v>
      </c>
      <c r="D128" s="51" t="s">
        <v>14</v>
      </c>
      <c r="E128" s="122" t="s">
        <v>1827</v>
      </c>
      <c r="F128" s="56" t="s">
        <v>107</v>
      </c>
      <c r="G128" s="56" t="s">
        <v>49</v>
      </c>
      <c r="H128" s="56" t="s">
        <v>41</v>
      </c>
      <c r="I128" s="56" t="s">
        <v>42</v>
      </c>
      <c r="J128" s="42">
        <v>35000000</v>
      </c>
      <c r="K128" s="66" t="s">
        <v>1717</v>
      </c>
      <c r="L128" s="66" t="s">
        <v>1718</v>
      </c>
      <c r="M128" s="66" t="s">
        <v>1828</v>
      </c>
      <c r="N128" s="57" t="s">
        <v>25</v>
      </c>
      <c r="O128" s="52"/>
    </row>
    <row r="129" spans="2:15" ht="20.100000000000001" customHeight="1">
      <c r="B129" s="50">
        <v>2020</v>
      </c>
      <c r="C129" s="51">
        <v>4</v>
      </c>
      <c r="D129" s="51" t="s">
        <v>14</v>
      </c>
      <c r="E129" s="122" t="s">
        <v>2402</v>
      </c>
      <c r="F129" s="56" t="s">
        <v>39</v>
      </c>
      <c r="G129" s="56" t="s">
        <v>40</v>
      </c>
      <c r="H129" s="56" t="s">
        <v>50</v>
      </c>
      <c r="I129" s="56" t="s">
        <v>42</v>
      </c>
      <c r="J129" s="130">
        <v>33375000</v>
      </c>
      <c r="K129" s="66" t="s">
        <v>2113</v>
      </c>
      <c r="L129" s="66" t="s">
        <v>2403</v>
      </c>
      <c r="M129" s="66" t="s">
        <v>2404</v>
      </c>
      <c r="N129" s="57" t="s">
        <v>25</v>
      </c>
      <c r="O129" s="63"/>
    </row>
    <row r="130" spans="2:15" ht="20.100000000000001" customHeight="1">
      <c r="B130" s="50">
        <v>2020</v>
      </c>
      <c r="C130" s="51">
        <v>4</v>
      </c>
      <c r="D130" s="51" t="s">
        <v>14</v>
      </c>
      <c r="E130" s="122" t="s">
        <v>1801</v>
      </c>
      <c r="F130" s="56" t="s">
        <v>39</v>
      </c>
      <c r="G130" s="56" t="s">
        <v>49</v>
      </c>
      <c r="H130" s="56" t="s">
        <v>1152</v>
      </c>
      <c r="I130" s="56" t="s">
        <v>42</v>
      </c>
      <c r="J130" s="42">
        <v>33000000</v>
      </c>
      <c r="K130" s="66" t="s">
        <v>1802</v>
      </c>
      <c r="L130" s="66" t="s">
        <v>1803</v>
      </c>
      <c r="M130" s="66" t="s">
        <v>1804</v>
      </c>
      <c r="N130" s="57" t="s">
        <v>25</v>
      </c>
      <c r="O130" s="52"/>
    </row>
    <row r="131" spans="2:15" ht="20.100000000000001" customHeight="1">
      <c r="B131" s="50">
        <v>2020</v>
      </c>
      <c r="C131" s="51">
        <v>4</v>
      </c>
      <c r="D131" s="51" t="s">
        <v>14</v>
      </c>
      <c r="E131" s="122" t="s">
        <v>1805</v>
      </c>
      <c r="F131" s="56" t="s">
        <v>107</v>
      </c>
      <c r="G131" s="56" t="s">
        <v>49</v>
      </c>
      <c r="H131" s="56" t="s">
        <v>1152</v>
      </c>
      <c r="I131" s="56" t="s">
        <v>42</v>
      </c>
      <c r="J131" s="42">
        <v>33000000</v>
      </c>
      <c r="K131" s="66" t="s">
        <v>1806</v>
      </c>
      <c r="L131" s="66" t="s">
        <v>1807</v>
      </c>
      <c r="M131" s="66" t="s">
        <v>1808</v>
      </c>
      <c r="N131" s="57" t="s">
        <v>25</v>
      </c>
      <c r="O131" s="52"/>
    </row>
    <row r="132" spans="2:15" ht="20.100000000000001" customHeight="1">
      <c r="B132" s="50">
        <v>2020</v>
      </c>
      <c r="C132" s="51">
        <v>4</v>
      </c>
      <c r="D132" s="51" t="s">
        <v>14</v>
      </c>
      <c r="E132" s="122" t="s">
        <v>1809</v>
      </c>
      <c r="F132" s="56" t="s">
        <v>107</v>
      </c>
      <c r="G132" s="56" t="s">
        <v>49</v>
      </c>
      <c r="H132" s="56" t="s">
        <v>1152</v>
      </c>
      <c r="I132" s="56" t="s">
        <v>189</v>
      </c>
      <c r="J132" s="42">
        <v>33000000</v>
      </c>
      <c r="K132" s="66" t="s">
        <v>1806</v>
      </c>
      <c r="L132" s="66" t="s">
        <v>1807</v>
      </c>
      <c r="M132" s="66" t="s">
        <v>1808</v>
      </c>
      <c r="N132" s="57" t="s">
        <v>25</v>
      </c>
      <c r="O132" s="52"/>
    </row>
    <row r="133" spans="2:15" ht="20.100000000000001" customHeight="1">
      <c r="B133" s="50">
        <v>2020</v>
      </c>
      <c r="C133" s="51">
        <v>4</v>
      </c>
      <c r="D133" s="51" t="s">
        <v>14</v>
      </c>
      <c r="E133" s="122" t="s">
        <v>1899</v>
      </c>
      <c r="F133" s="56" t="s">
        <v>107</v>
      </c>
      <c r="G133" s="56" t="s">
        <v>49</v>
      </c>
      <c r="H133" s="56" t="s">
        <v>50</v>
      </c>
      <c r="I133" s="56" t="s">
        <v>42</v>
      </c>
      <c r="J133" s="42">
        <v>33000000</v>
      </c>
      <c r="K133" s="66" t="s">
        <v>1896</v>
      </c>
      <c r="L133" s="66" t="s">
        <v>1900</v>
      </c>
      <c r="M133" s="66" t="s">
        <v>1901</v>
      </c>
      <c r="N133" s="57" t="s">
        <v>25</v>
      </c>
      <c r="O133" s="52"/>
    </row>
    <row r="134" spans="2:15" ht="20.100000000000001" customHeight="1">
      <c r="B134" s="70">
        <v>2020</v>
      </c>
      <c r="C134" s="56">
        <v>4</v>
      </c>
      <c r="D134" s="56" t="s">
        <v>14</v>
      </c>
      <c r="E134" s="122" t="s">
        <v>1164</v>
      </c>
      <c r="F134" s="56" t="s">
        <v>39</v>
      </c>
      <c r="G134" s="56" t="s">
        <v>188</v>
      </c>
      <c r="H134" s="56" t="s">
        <v>1152</v>
      </c>
      <c r="I134" s="56" t="s">
        <v>189</v>
      </c>
      <c r="J134" s="130">
        <v>32208000</v>
      </c>
      <c r="K134" s="66" t="s">
        <v>938</v>
      </c>
      <c r="L134" s="66" t="s">
        <v>942</v>
      </c>
      <c r="M134" s="66" t="s">
        <v>943</v>
      </c>
      <c r="N134" s="57" t="s">
        <v>121</v>
      </c>
      <c r="O134" s="63"/>
    </row>
    <row r="135" spans="2:15" ht="20.100000000000001" customHeight="1">
      <c r="B135" s="50">
        <v>2020</v>
      </c>
      <c r="C135" s="51">
        <v>4</v>
      </c>
      <c r="D135" s="51" t="s">
        <v>14</v>
      </c>
      <c r="E135" s="122" t="s">
        <v>1782</v>
      </c>
      <c r="F135" s="56" t="s">
        <v>107</v>
      </c>
      <c r="G135" s="56" t="s">
        <v>40</v>
      </c>
      <c r="H135" s="56" t="s">
        <v>50</v>
      </c>
      <c r="I135" s="56" t="s">
        <v>42</v>
      </c>
      <c r="J135" s="42">
        <v>32015000</v>
      </c>
      <c r="K135" s="66" t="s">
        <v>1783</v>
      </c>
      <c r="L135" s="66" t="s">
        <v>1784</v>
      </c>
      <c r="M135" s="66" t="s">
        <v>1785</v>
      </c>
      <c r="N135" s="57" t="s">
        <v>25</v>
      </c>
      <c r="O135" s="52"/>
    </row>
    <row r="136" spans="2:15" ht="20.100000000000001" customHeight="1">
      <c r="B136" s="50">
        <v>2020</v>
      </c>
      <c r="C136" s="51">
        <v>4</v>
      </c>
      <c r="D136" s="51" t="s">
        <v>14</v>
      </c>
      <c r="E136" s="122" t="s">
        <v>1157</v>
      </c>
      <c r="F136" s="56" t="s">
        <v>39</v>
      </c>
      <c r="G136" s="56" t="s">
        <v>49</v>
      </c>
      <c r="H136" s="56" t="s">
        <v>1152</v>
      </c>
      <c r="I136" s="56" t="s">
        <v>42</v>
      </c>
      <c r="J136" s="130">
        <v>31949000</v>
      </c>
      <c r="K136" s="66" t="s">
        <v>938</v>
      </c>
      <c r="L136" s="66" t="s">
        <v>1158</v>
      </c>
      <c r="M136" s="66" t="s">
        <v>1159</v>
      </c>
      <c r="N136" s="57" t="s">
        <v>25</v>
      </c>
      <c r="O136" s="63"/>
    </row>
    <row r="137" spans="2:15" ht="20.100000000000001" customHeight="1">
      <c r="B137" s="50">
        <v>2020</v>
      </c>
      <c r="C137" s="51">
        <v>4</v>
      </c>
      <c r="D137" s="51" t="s">
        <v>14</v>
      </c>
      <c r="E137" s="122" t="s">
        <v>2406</v>
      </c>
      <c r="F137" s="56" t="s">
        <v>107</v>
      </c>
      <c r="G137" s="56" t="s">
        <v>49</v>
      </c>
      <c r="H137" s="56" t="s">
        <v>41</v>
      </c>
      <c r="I137" s="56" t="s">
        <v>42</v>
      </c>
      <c r="J137" s="130">
        <v>30000000</v>
      </c>
      <c r="K137" s="66" t="s">
        <v>1991</v>
      </c>
      <c r="L137" s="66" t="s">
        <v>1992</v>
      </c>
      <c r="M137" s="66" t="s">
        <v>2407</v>
      </c>
      <c r="N137" s="57" t="s">
        <v>25</v>
      </c>
      <c r="O137" s="63"/>
    </row>
    <row r="138" spans="2:15" ht="20.100000000000001" customHeight="1">
      <c r="B138" s="50">
        <v>2020</v>
      </c>
      <c r="C138" s="51">
        <v>4</v>
      </c>
      <c r="D138" s="51" t="s">
        <v>14</v>
      </c>
      <c r="E138" s="122" t="s">
        <v>2445</v>
      </c>
      <c r="F138" s="56" t="s">
        <v>107</v>
      </c>
      <c r="G138" s="56" t="s">
        <v>40</v>
      </c>
      <c r="H138" s="56" t="s">
        <v>50</v>
      </c>
      <c r="I138" s="56" t="s">
        <v>42</v>
      </c>
      <c r="J138" s="130">
        <v>30000000</v>
      </c>
      <c r="K138" s="57" t="s">
        <v>2439</v>
      </c>
      <c r="L138" s="66" t="s">
        <v>2443</v>
      </c>
      <c r="M138" s="66" t="s">
        <v>2444</v>
      </c>
      <c r="N138" s="57" t="s">
        <v>25</v>
      </c>
      <c r="O138" s="63"/>
    </row>
    <row r="139" spans="2:15" ht="20.100000000000001" customHeight="1">
      <c r="B139" s="50">
        <v>2020</v>
      </c>
      <c r="C139" s="51">
        <v>4</v>
      </c>
      <c r="D139" s="51" t="s">
        <v>14</v>
      </c>
      <c r="E139" s="122" t="s">
        <v>920</v>
      </c>
      <c r="F139" s="56" t="s">
        <v>107</v>
      </c>
      <c r="G139" s="56" t="s">
        <v>40</v>
      </c>
      <c r="H139" s="56" t="s">
        <v>50</v>
      </c>
      <c r="I139" s="56" t="s">
        <v>42</v>
      </c>
      <c r="J139" s="42">
        <v>27829000</v>
      </c>
      <c r="K139" s="66" t="s">
        <v>724</v>
      </c>
      <c r="L139" s="66" t="s">
        <v>725</v>
      </c>
      <c r="M139" s="66" t="s">
        <v>726</v>
      </c>
      <c r="N139" s="57" t="s">
        <v>25</v>
      </c>
      <c r="O139" s="52"/>
    </row>
    <row r="140" spans="2:15" ht="20.100000000000001" customHeight="1">
      <c r="B140" s="50">
        <v>2020</v>
      </c>
      <c r="C140" s="51">
        <v>4</v>
      </c>
      <c r="D140" s="51" t="s">
        <v>14</v>
      </c>
      <c r="E140" s="122" t="s">
        <v>919</v>
      </c>
      <c r="F140" s="56" t="s">
        <v>107</v>
      </c>
      <c r="G140" s="56" t="s">
        <v>40</v>
      </c>
      <c r="H140" s="56" t="s">
        <v>50</v>
      </c>
      <c r="I140" s="56" t="s">
        <v>42</v>
      </c>
      <c r="J140" s="42">
        <v>27785000</v>
      </c>
      <c r="K140" s="66" t="s">
        <v>724</v>
      </c>
      <c r="L140" s="66" t="s">
        <v>725</v>
      </c>
      <c r="M140" s="66" t="s">
        <v>726</v>
      </c>
      <c r="N140" s="57" t="s">
        <v>25</v>
      </c>
      <c r="O140" s="52"/>
    </row>
    <row r="141" spans="2:15" ht="20.100000000000001" customHeight="1">
      <c r="B141" s="50">
        <v>2020</v>
      </c>
      <c r="C141" s="51">
        <v>4</v>
      </c>
      <c r="D141" s="51" t="s">
        <v>14</v>
      </c>
      <c r="E141" s="122" t="s">
        <v>1614</v>
      </c>
      <c r="F141" s="56" t="s">
        <v>107</v>
      </c>
      <c r="G141" s="56" t="s">
        <v>1156</v>
      </c>
      <c r="H141" s="56" t="s">
        <v>115</v>
      </c>
      <c r="I141" s="56" t="s">
        <v>116</v>
      </c>
      <c r="J141" s="130">
        <v>26700000</v>
      </c>
      <c r="K141" s="66" t="s">
        <v>1615</v>
      </c>
      <c r="L141" s="66" t="s">
        <v>1616</v>
      </c>
      <c r="M141" s="66" t="s">
        <v>1617</v>
      </c>
      <c r="N141" s="57" t="s">
        <v>25</v>
      </c>
      <c r="O141" s="63"/>
    </row>
    <row r="142" spans="2:15" ht="20.100000000000001" customHeight="1">
      <c r="B142" s="50">
        <v>2020</v>
      </c>
      <c r="C142" s="51">
        <v>4</v>
      </c>
      <c r="D142" s="51" t="s">
        <v>14</v>
      </c>
      <c r="E142" s="122" t="s">
        <v>1786</v>
      </c>
      <c r="F142" s="56" t="s">
        <v>107</v>
      </c>
      <c r="G142" s="56" t="s">
        <v>40</v>
      </c>
      <c r="H142" s="56" t="s">
        <v>50</v>
      </c>
      <c r="I142" s="56" t="s">
        <v>42</v>
      </c>
      <c r="J142" s="42">
        <v>25611000</v>
      </c>
      <c r="K142" s="66" t="s">
        <v>1783</v>
      </c>
      <c r="L142" s="66" t="s">
        <v>1784</v>
      </c>
      <c r="M142" s="66" t="s">
        <v>1785</v>
      </c>
      <c r="N142" s="57" t="s">
        <v>25</v>
      </c>
      <c r="O142" s="52"/>
    </row>
    <row r="143" spans="2:15" ht="20.100000000000001" customHeight="1">
      <c r="B143" s="50">
        <v>2020</v>
      </c>
      <c r="C143" s="51">
        <v>4</v>
      </c>
      <c r="D143" s="51" t="s">
        <v>14</v>
      </c>
      <c r="E143" s="122" t="s">
        <v>915</v>
      </c>
      <c r="F143" s="56" t="s">
        <v>48</v>
      </c>
      <c r="G143" s="56" t="s">
        <v>49</v>
      </c>
      <c r="H143" s="56" t="s">
        <v>50</v>
      </c>
      <c r="I143" s="56" t="s">
        <v>52</v>
      </c>
      <c r="J143" s="42">
        <v>25000000</v>
      </c>
      <c r="K143" s="66" t="s">
        <v>719</v>
      </c>
      <c r="L143" s="66" t="s">
        <v>912</v>
      </c>
      <c r="M143" s="66" t="s">
        <v>913</v>
      </c>
      <c r="N143" s="57" t="s">
        <v>25</v>
      </c>
      <c r="O143" s="52"/>
    </row>
    <row r="144" spans="2:15" ht="20.100000000000001" customHeight="1">
      <c r="B144" s="50">
        <v>2020</v>
      </c>
      <c r="C144" s="51">
        <v>4</v>
      </c>
      <c r="D144" s="51" t="s">
        <v>14</v>
      </c>
      <c r="E144" s="122" t="s">
        <v>1810</v>
      </c>
      <c r="F144" s="56" t="s">
        <v>39</v>
      </c>
      <c r="G144" s="56" t="s">
        <v>49</v>
      </c>
      <c r="H144" s="56" t="s">
        <v>1152</v>
      </c>
      <c r="I144" s="56" t="s">
        <v>189</v>
      </c>
      <c r="J144" s="42">
        <v>25000000</v>
      </c>
      <c r="K144" s="66" t="s">
        <v>1806</v>
      </c>
      <c r="L144" s="66" t="s">
        <v>1807</v>
      </c>
      <c r="M144" s="66" t="s">
        <v>1808</v>
      </c>
      <c r="N144" s="57" t="s">
        <v>25</v>
      </c>
      <c r="O144" s="52"/>
    </row>
    <row r="145" spans="2:15" ht="20.100000000000001" customHeight="1">
      <c r="B145" s="50">
        <v>2020</v>
      </c>
      <c r="C145" s="51">
        <v>4</v>
      </c>
      <c r="D145" s="51" t="s">
        <v>14</v>
      </c>
      <c r="E145" s="122" t="s">
        <v>163</v>
      </c>
      <c r="F145" s="56" t="s">
        <v>107</v>
      </c>
      <c r="G145" s="56" t="s">
        <v>40</v>
      </c>
      <c r="H145" s="56" t="s">
        <v>50</v>
      </c>
      <c r="I145" s="56" t="s">
        <v>42</v>
      </c>
      <c r="J145" s="137">
        <v>22000000</v>
      </c>
      <c r="K145" s="66" t="s">
        <v>164</v>
      </c>
      <c r="L145" s="66" t="s">
        <v>165</v>
      </c>
      <c r="M145" s="66" t="s">
        <v>166</v>
      </c>
      <c r="N145" s="57" t="s">
        <v>25</v>
      </c>
      <c r="O145" s="63"/>
    </row>
    <row r="146" spans="2:15" ht="20.100000000000001" customHeight="1">
      <c r="B146" s="50">
        <v>2020</v>
      </c>
      <c r="C146" s="51">
        <v>4</v>
      </c>
      <c r="D146" s="51" t="s">
        <v>167</v>
      </c>
      <c r="E146" s="122" t="s">
        <v>1155</v>
      </c>
      <c r="F146" s="56" t="s">
        <v>39</v>
      </c>
      <c r="G146" s="56" t="s">
        <v>1156</v>
      </c>
      <c r="H146" s="56" t="s">
        <v>1152</v>
      </c>
      <c r="I146" s="56" t="s">
        <v>116</v>
      </c>
      <c r="J146" s="130">
        <v>22000000</v>
      </c>
      <c r="K146" s="66" t="s">
        <v>938</v>
      </c>
      <c r="L146" s="66" t="s">
        <v>1153</v>
      </c>
      <c r="M146" s="66" t="s">
        <v>1154</v>
      </c>
      <c r="N146" s="57" t="s">
        <v>121</v>
      </c>
      <c r="O146" s="63"/>
    </row>
    <row r="147" spans="2:15" ht="20.100000000000001" customHeight="1">
      <c r="B147" s="50">
        <v>2020</v>
      </c>
      <c r="C147" s="51">
        <v>4</v>
      </c>
      <c r="D147" s="51" t="s">
        <v>14</v>
      </c>
      <c r="E147" s="122" t="s">
        <v>1167</v>
      </c>
      <c r="F147" s="56" t="s">
        <v>39</v>
      </c>
      <c r="G147" s="56" t="s">
        <v>40</v>
      </c>
      <c r="H147" s="56" t="s">
        <v>1152</v>
      </c>
      <c r="I147" s="56" t="s">
        <v>116</v>
      </c>
      <c r="J147" s="130">
        <v>22000000</v>
      </c>
      <c r="K147" s="66" t="s">
        <v>938</v>
      </c>
      <c r="L147" s="66" t="s">
        <v>1161</v>
      </c>
      <c r="M147" s="66" t="s">
        <v>1162</v>
      </c>
      <c r="N147" s="57" t="s">
        <v>121</v>
      </c>
      <c r="O147" s="63"/>
    </row>
    <row r="148" spans="2:15" ht="20.100000000000001" customHeight="1">
      <c r="B148" s="50">
        <v>2020</v>
      </c>
      <c r="C148" s="51">
        <v>4</v>
      </c>
      <c r="D148" s="51" t="s">
        <v>16</v>
      </c>
      <c r="E148" s="122" t="s">
        <v>1472</v>
      </c>
      <c r="F148" s="56" t="s">
        <v>107</v>
      </c>
      <c r="G148" s="56" t="s">
        <v>49</v>
      </c>
      <c r="H148" s="56" t="s">
        <v>41</v>
      </c>
      <c r="I148" s="56" t="s">
        <v>42</v>
      </c>
      <c r="J148" s="42">
        <v>22000000</v>
      </c>
      <c r="K148" s="66" t="s">
        <v>1319</v>
      </c>
      <c r="L148" s="66" t="s">
        <v>1332</v>
      </c>
      <c r="M148" s="66" t="s">
        <v>1471</v>
      </c>
      <c r="N148" s="57" t="s">
        <v>25</v>
      </c>
      <c r="O148" s="52"/>
    </row>
    <row r="149" spans="2:15" ht="20.100000000000001" customHeight="1">
      <c r="B149" s="50">
        <v>2020</v>
      </c>
      <c r="C149" s="51">
        <v>4</v>
      </c>
      <c r="D149" s="51" t="s">
        <v>16</v>
      </c>
      <c r="E149" s="122" t="s">
        <v>1473</v>
      </c>
      <c r="F149" s="56" t="s">
        <v>107</v>
      </c>
      <c r="G149" s="56" t="s">
        <v>49</v>
      </c>
      <c r="H149" s="56" t="s">
        <v>41</v>
      </c>
      <c r="I149" s="56" t="s">
        <v>42</v>
      </c>
      <c r="J149" s="42">
        <v>22000000</v>
      </c>
      <c r="K149" s="66" t="s">
        <v>1319</v>
      </c>
      <c r="L149" s="66" t="s">
        <v>1474</v>
      </c>
      <c r="M149" s="66" t="s">
        <v>1343</v>
      </c>
      <c r="N149" s="57" t="s">
        <v>25</v>
      </c>
      <c r="O149" s="52"/>
    </row>
    <row r="150" spans="2:15" ht="20.100000000000001" customHeight="1">
      <c r="B150" s="50">
        <v>2020</v>
      </c>
      <c r="C150" s="51">
        <v>4</v>
      </c>
      <c r="D150" s="51" t="s">
        <v>14</v>
      </c>
      <c r="E150" s="122" t="s">
        <v>1908</v>
      </c>
      <c r="F150" s="56" t="s">
        <v>107</v>
      </c>
      <c r="G150" s="56" t="s">
        <v>49</v>
      </c>
      <c r="H150" s="56" t="s">
        <v>50</v>
      </c>
      <c r="I150" s="56" t="s">
        <v>52</v>
      </c>
      <c r="J150" s="199">
        <v>21859000</v>
      </c>
      <c r="K150" s="66" t="s">
        <v>1909</v>
      </c>
      <c r="L150" s="66" t="s">
        <v>1910</v>
      </c>
      <c r="M150" s="66" t="s">
        <v>1911</v>
      </c>
      <c r="N150" s="57" t="s">
        <v>25</v>
      </c>
      <c r="O150" s="52"/>
    </row>
    <row r="151" spans="2:15" ht="20.100000000000001" customHeight="1">
      <c r="B151" s="50">
        <v>2020</v>
      </c>
      <c r="C151" s="51">
        <v>4</v>
      </c>
      <c r="D151" s="51" t="s">
        <v>14</v>
      </c>
      <c r="E151" s="122" t="s">
        <v>1920</v>
      </c>
      <c r="F151" s="56" t="s">
        <v>107</v>
      </c>
      <c r="G151" s="56" t="s">
        <v>40</v>
      </c>
      <c r="H151" s="56" t="s">
        <v>50</v>
      </c>
      <c r="I151" s="56" t="s">
        <v>42</v>
      </c>
      <c r="J151" s="42">
        <v>21450000</v>
      </c>
      <c r="K151" s="66" t="s">
        <v>1916</v>
      </c>
      <c r="L151" s="66" t="s">
        <v>1917</v>
      </c>
      <c r="M151" s="66" t="s">
        <v>1918</v>
      </c>
      <c r="N151" s="57" t="s">
        <v>25</v>
      </c>
      <c r="O151" s="52"/>
    </row>
    <row r="152" spans="2:15" ht="20.100000000000001" customHeight="1">
      <c r="B152" s="50">
        <v>2020</v>
      </c>
      <c r="C152" s="51">
        <v>4</v>
      </c>
      <c r="D152" s="51" t="s">
        <v>14</v>
      </c>
      <c r="E152" s="122" t="s">
        <v>2427</v>
      </c>
      <c r="F152" s="56" t="s">
        <v>107</v>
      </c>
      <c r="G152" s="56" t="s">
        <v>49</v>
      </c>
      <c r="H152" s="56" t="s">
        <v>41</v>
      </c>
      <c r="I152" s="56" t="s">
        <v>52</v>
      </c>
      <c r="J152" s="130">
        <v>21120000</v>
      </c>
      <c r="K152" s="66" t="s">
        <v>2052</v>
      </c>
      <c r="L152" s="66" t="s">
        <v>2428</v>
      </c>
      <c r="M152" s="66" t="s">
        <v>2429</v>
      </c>
      <c r="N152" s="57" t="s">
        <v>121</v>
      </c>
      <c r="O152" s="63"/>
    </row>
    <row r="153" spans="2:15" ht="20.100000000000001" customHeight="1">
      <c r="B153" s="50">
        <v>2020</v>
      </c>
      <c r="C153" s="51">
        <v>4</v>
      </c>
      <c r="D153" s="51" t="s">
        <v>14</v>
      </c>
      <c r="E153" s="122" t="s">
        <v>895</v>
      </c>
      <c r="F153" s="56" t="s">
        <v>107</v>
      </c>
      <c r="G153" s="56" t="s">
        <v>40</v>
      </c>
      <c r="H153" s="56" t="s">
        <v>50</v>
      </c>
      <c r="I153" s="56" t="s">
        <v>52</v>
      </c>
      <c r="J153" s="42">
        <v>21000000</v>
      </c>
      <c r="K153" s="66" t="s">
        <v>896</v>
      </c>
      <c r="L153" s="66" t="s">
        <v>897</v>
      </c>
      <c r="M153" s="66" t="s">
        <v>898</v>
      </c>
      <c r="N153" s="57" t="s">
        <v>25</v>
      </c>
      <c r="O153" s="52"/>
    </row>
    <row r="154" spans="2:15" ht="20.100000000000001" customHeight="1">
      <c r="B154" s="50">
        <v>2020</v>
      </c>
      <c r="C154" s="51">
        <v>4</v>
      </c>
      <c r="D154" s="51" t="s">
        <v>14</v>
      </c>
      <c r="E154" s="122" t="s">
        <v>899</v>
      </c>
      <c r="F154" s="56" t="s">
        <v>107</v>
      </c>
      <c r="G154" s="56" t="s">
        <v>40</v>
      </c>
      <c r="H154" s="56" t="s">
        <v>50</v>
      </c>
      <c r="I154" s="56" t="s">
        <v>52</v>
      </c>
      <c r="J154" s="42">
        <v>21000000</v>
      </c>
      <c r="K154" s="66" t="s">
        <v>896</v>
      </c>
      <c r="L154" s="66" t="s">
        <v>897</v>
      </c>
      <c r="M154" s="66" t="s">
        <v>898</v>
      </c>
      <c r="N154" s="57" t="s">
        <v>25</v>
      </c>
      <c r="O154" s="52"/>
    </row>
    <row r="155" spans="2:15" ht="20.100000000000001" customHeight="1">
      <c r="B155" s="50">
        <v>2020</v>
      </c>
      <c r="C155" s="51">
        <v>4</v>
      </c>
      <c r="D155" s="51" t="s">
        <v>14</v>
      </c>
      <c r="E155" s="122" t="s">
        <v>900</v>
      </c>
      <c r="F155" s="56" t="s">
        <v>107</v>
      </c>
      <c r="G155" s="56" t="s">
        <v>40</v>
      </c>
      <c r="H155" s="56" t="s">
        <v>50</v>
      </c>
      <c r="I155" s="56" t="s">
        <v>52</v>
      </c>
      <c r="J155" s="42">
        <v>21000000</v>
      </c>
      <c r="K155" s="66" t="s">
        <v>896</v>
      </c>
      <c r="L155" s="66" t="s">
        <v>897</v>
      </c>
      <c r="M155" s="66" t="s">
        <v>898</v>
      </c>
      <c r="N155" s="57" t="s">
        <v>25</v>
      </c>
      <c r="O155" s="52"/>
    </row>
    <row r="156" spans="2:15" ht="20.100000000000001" customHeight="1">
      <c r="B156" s="50">
        <v>2020</v>
      </c>
      <c r="C156" s="51">
        <v>4</v>
      </c>
      <c r="D156" s="51" t="s">
        <v>14</v>
      </c>
      <c r="E156" s="122" t="s">
        <v>901</v>
      </c>
      <c r="F156" s="56" t="s">
        <v>107</v>
      </c>
      <c r="G156" s="56" t="s">
        <v>40</v>
      </c>
      <c r="H156" s="56" t="s">
        <v>50</v>
      </c>
      <c r="I156" s="56" t="s">
        <v>52</v>
      </c>
      <c r="J156" s="42">
        <v>21000000</v>
      </c>
      <c r="K156" s="66" t="s">
        <v>896</v>
      </c>
      <c r="L156" s="66" t="s">
        <v>897</v>
      </c>
      <c r="M156" s="66" t="s">
        <v>898</v>
      </c>
      <c r="N156" s="57" t="s">
        <v>25</v>
      </c>
      <c r="O156" s="52"/>
    </row>
    <row r="157" spans="2:15" ht="20.100000000000001" customHeight="1">
      <c r="B157" s="50">
        <v>2020</v>
      </c>
      <c r="C157" s="51">
        <v>4</v>
      </c>
      <c r="D157" s="51" t="s">
        <v>14</v>
      </c>
      <c r="E157" s="122" t="s">
        <v>902</v>
      </c>
      <c r="F157" s="56" t="s">
        <v>107</v>
      </c>
      <c r="G157" s="56" t="s">
        <v>40</v>
      </c>
      <c r="H157" s="56" t="s">
        <v>50</v>
      </c>
      <c r="I157" s="56" t="s">
        <v>52</v>
      </c>
      <c r="J157" s="42">
        <v>21000000</v>
      </c>
      <c r="K157" s="66" t="s">
        <v>896</v>
      </c>
      <c r="L157" s="66" t="s">
        <v>897</v>
      </c>
      <c r="M157" s="66" t="s">
        <v>898</v>
      </c>
      <c r="N157" s="57" t="s">
        <v>25</v>
      </c>
      <c r="O157" s="52"/>
    </row>
    <row r="158" spans="2:15" ht="20.100000000000001" customHeight="1">
      <c r="B158" s="50">
        <v>2020</v>
      </c>
      <c r="C158" s="51">
        <v>4</v>
      </c>
      <c r="D158" s="51" t="s">
        <v>14</v>
      </c>
      <c r="E158" s="122" t="s">
        <v>903</v>
      </c>
      <c r="F158" s="56" t="s">
        <v>107</v>
      </c>
      <c r="G158" s="56" t="s">
        <v>40</v>
      </c>
      <c r="H158" s="56" t="s">
        <v>50</v>
      </c>
      <c r="I158" s="56" t="s">
        <v>52</v>
      </c>
      <c r="J158" s="42">
        <v>21000000</v>
      </c>
      <c r="K158" s="66" t="s">
        <v>896</v>
      </c>
      <c r="L158" s="66" t="s">
        <v>897</v>
      </c>
      <c r="M158" s="66" t="s">
        <v>898</v>
      </c>
      <c r="N158" s="57" t="s">
        <v>25</v>
      </c>
      <c r="O158" s="52"/>
    </row>
    <row r="159" spans="2:15" ht="20.100000000000001" customHeight="1">
      <c r="B159" s="50">
        <v>2020</v>
      </c>
      <c r="C159" s="51">
        <v>4</v>
      </c>
      <c r="D159" s="51" t="s">
        <v>14</v>
      </c>
      <c r="E159" s="122" t="s">
        <v>1151</v>
      </c>
      <c r="F159" s="56" t="s">
        <v>39</v>
      </c>
      <c r="G159" s="56" t="s">
        <v>40</v>
      </c>
      <c r="H159" s="56" t="s">
        <v>1152</v>
      </c>
      <c r="I159" s="56" t="s">
        <v>116</v>
      </c>
      <c r="J159" s="130">
        <v>21000000</v>
      </c>
      <c r="K159" s="66" t="s">
        <v>938</v>
      </c>
      <c r="L159" s="66" t="s">
        <v>1153</v>
      </c>
      <c r="M159" s="66" t="s">
        <v>1154</v>
      </c>
      <c r="N159" s="57" t="s">
        <v>25</v>
      </c>
      <c r="O159" s="63"/>
    </row>
    <row r="160" spans="2:15" ht="20.100000000000001" customHeight="1">
      <c r="B160" s="50">
        <v>2020</v>
      </c>
      <c r="C160" s="51">
        <v>4</v>
      </c>
      <c r="D160" s="51" t="s">
        <v>14</v>
      </c>
      <c r="E160" s="122" t="s">
        <v>2460</v>
      </c>
      <c r="F160" s="56" t="s">
        <v>107</v>
      </c>
      <c r="G160" s="56" t="s">
        <v>49</v>
      </c>
      <c r="H160" s="56" t="s">
        <v>41</v>
      </c>
      <c r="I160" s="56" t="s">
        <v>52</v>
      </c>
      <c r="J160" s="130">
        <v>20590000</v>
      </c>
      <c r="K160" s="57" t="s">
        <v>2455</v>
      </c>
      <c r="L160" s="66" t="s">
        <v>2461</v>
      </c>
      <c r="M160" s="66" t="s">
        <v>2462</v>
      </c>
      <c r="N160" s="57" t="s">
        <v>25</v>
      </c>
      <c r="O160" s="63"/>
    </row>
    <row r="161" spans="2:15" ht="20.100000000000001" customHeight="1">
      <c r="B161" s="50">
        <v>2020</v>
      </c>
      <c r="C161" s="51">
        <v>4</v>
      </c>
      <c r="D161" s="51" t="s">
        <v>14</v>
      </c>
      <c r="E161" s="122" t="s">
        <v>2430</v>
      </c>
      <c r="F161" s="56" t="s">
        <v>107</v>
      </c>
      <c r="G161" s="56" t="s">
        <v>49</v>
      </c>
      <c r="H161" s="56" t="s">
        <v>41</v>
      </c>
      <c r="I161" s="56" t="s">
        <v>52</v>
      </c>
      <c r="J161" s="130">
        <v>20464000</v>
      </c>
      <c r="K161" s="66" t="s">
        <v>2052</v>
      </c>
      <c r="L161" s="66" t="s">
        <v>2077</v>
      </c>
      <c r="M161" s="66" t="s">
        <v>2078</v>
      </c>
      <c r="N161" s="57" t="s">
        <v>121</v>
      </c>
      <c r="O161" s="63"/>
    </row>
    <row r="162" spans="2:15" ht="20.100000000000001" customHeight="1">
      <c r="B162" s="50">
        <v>2020</v>
      </c>
      <c r="C162" s="51">
        <v>4</v>
      </c>
      <c r="D162" s="51" t="s">
        <v>16</v>
      </c>
      <c r="E162" s="122" t="s">
        <v>177</v>
      </c>
      <c r="F162" s="56" t="s">
        <v>107</v>
      </c>
      <c r="G162" s="56" t="s">
        <v>49</v>
      </c>
      <c r="H162" s="56" t="s">
        <v>50</v>
      </c>
      <c r="I162" s="56" t="s">
        <v>42</v>
      </c>
      <c r="J162" s="137">
        <v>20000000</v>
      </c>
      <c r="K162" s="66" t="s">
        <v>178</v>
      </c>
      <c r="L162" s="66" t="s">
        <v>179</v>
      </c>
      <c r="M162" s="66" t="s">
        <v>180</v>
      </c>
      <c r="N162" s="57" t="s">
        <v>25</v>
      </c>
      <c r="O162" s="52"/>
    </row>
    <row r="163" spans="2:15" ht="20.100000000000001" customHeight="1">
      <c r="B163" s="50">
        <v>2020</v>
      </c>
      <c r="C163" s="51">
        <v>4</v>
      </c>
      <c r="D163" s="51" t="s">
        <v>14</v>
      </c>
      <c r="E163" s="122" t="s">
        <v>1447</v>
      </c>
      <c r="F163" s="56" t="s">
        <v>107</v>
      </c>
      <c r="G163" s="56" t="s">
        <v>49</v>
      </c>
      <c r="H163" s="56" t="s">
        <v>50</v>
      </c>
      <c r="I163" s="56" t="s">
        <v>52</v>
      </c>
      <c r="J163" s="42">
        <v>20000000</v>
      </c>
      <c r="K163" s="66" t="s">
        <v>1208</v>
      </c>
      <c r="L163" s="66" t="s">
        <v>1448</v>
      </c>
      <c r="M163" s="66" t="s">
        <v>1449</v>
      </c>
      <c r="N163" s="57" t="s">
        <v>25</v>
      </c>
      <c r="O163" s="52"/>
    </row>
    <row r="164" spans="2:15" ht="20.100000000000001" customHeight="1">
      <c r="B164" s="50">
        <v>2020</v>
      </c>
      <c r="C164" s="51">
        <v>4</v>
      </c>
      <c r="D164" s="51" t="s">
        <v>16</v>
      </c>
      <c r="E164" s="122" t="s">
        <v>1475</v>
      </c>
      <c r="F164" s="56" t="s">
        <v>107</v>
      </c>
      <c r="G164" s="56" t="s">
        <v>49</v>
      </c>
      <c r="H164" s="56" t="s">
        <v>41</v>
      </c>
      <c r="I164" s="56" t="s">
        <v>42</v>
      </c>
      <c r="J164" s="137">
        <v>20000000</v>
      </c>
      <c r="K164" s="66" t="s">
        <v>1319</v>
      </c>
      <c r="L164" s="66" t="s">
        <v>1320</v>
      </c>
      <c r="M164" s="66" t="s">
        <v>1321</v>
      </c>
      <c r="N164" s="57" t="s">
        <v>25</v>
      </c>
      <c r="O164" s="52"/>
    </row>
    <row r="165" spans="2:15" ht="20.100000000000001" customHeight="1">
      <c r="B165" s="50">
        <v>2020</v>
      </c>
      <c r="C165" s="51">
        <v>4</v>
      </c>
      <c r="D165" s="51" t="s">
        <v>14</v>
      </c>
      <c r="E165" s="122" t="s">
        <v>2405</v>
      </c>
      <c r="F165" s="56" t="s">
        <v>39</v>
      </c>
      <c r="G165" s="56" t="s">
        <v>40</v>
      </c>
      <c r="H165" s="56" t="s">
        <v>50</v>
      </c>
      <c r="I165" s="56" t="s">
        <v>52</v>
      </c>
      <c r="J165" s="130">
        <v>20000000</v>
      </c>
      <c r="K165" s="66" t="s">
        <v>1991</v>
      </c>
      <c r="L165" s="66" t="s">
        <v>1992</v>
      </c>
      <c r="M165" s="66" t="s">
        <v>1993</v>
      </c>
      <c r="N165" s="57" t="s">
        <v>25</v>
      </c>
      <c r="O165" s="63"/>
    </row>
    <row r="166" spans="2:15" ht="20.100000000000001" customHeight="1">
      <c r="B166" s="50">
        <v>2020</v>
      </c>
      <c r="C166" s="51">
        <v>4</v>
      </c>
      <c r="D166" s="51" t="s">
        <v>14</v>
      </c>
      <c r="E166" s="122" t="s">
        <v>2463</v>
      </c>
      <c r="F166" s="56" t="s">
        <v>107</v>
      </c>
      <c r="G166" s="56" t="s">
        <v>49</v>
      </c>
      <c r="H166" s="56" t="s">
        <v>41</v>
      </c>
      <c r="I166" s="56" t="s">
        <v>52</v>
      </c>
      <c r="J166" s="130">
        <v>19771000</v>
      </c>
      <c r="K166" s="57" t="s">
        <v>2457</v>
      </c>
      <c r="L166" s="66" t="s">
        <v>2464</v>
      </c>
      <c r="M166" s="66" t="s">
        <v>2449</v>
      </c>
      <c r="N166" s="57" t="s">
        <v>25</v>
      </c>
      <c r="O166" s="63"/>
    </row>
    <row r="167" spans="2:15" ht="20.100000000000001" customHeight="1">
      <c r="B167" s="50">
        <v>2020</v>
      </c>
      <c r="C167" s="51">
        <v>4</v>
      </c>
      <c r="D167" s="51" t="s">
        <v>113</v>
      </c>
      <c r="E167" s="122" t="s">
        <v>114</v>
      </c>
      <c r="F167" s="56" t="s">
        <v>39</v>
      </c>
      <c r="G167" s="56" t="s">
        <v>40</v>
      </c>
      <c r="H167" s="56" t="s">
        <v>115</v>
      </c>
      <c r="I167" s="56" t="s">
        <v>116</v>
      </c>
      <c r="J167" s="189">
        <v>19085000</v>
      </c>
      <c r="K167" s="66" t="s">
        <v>117</v>
      </c>
      <c r="L167" s="66" t="s">
        <v>118</v>
      </c>
      <c r="M167" s="66" t="s">
        <v>119</v>
      </c>
      <c r="N167" s="57" t="s">
        <v>25</v>
      </c>
      <c r="O167" s="52"/>
    </row>
    <row r="168" spans="2:15" ht="20.100000000000001" customHeight="1">
      <c r="B168" s="50">
        <v>2020</v>
      </c>
      <c r="C168" s="51">
        <v>4</v>
      </c>
      <c r="D168" s="51" t="s">
        <v>14</v>
      </c>
      <c r="E168" s="122" t="s">
        <v>1624</v>
      </c>
      <c r="F168" s="56" t="s">
        <v>107</v>
      </c>
      <c r="G168" s="56" t="s">
        <v>49</v>
      </c>
      <c r="H168" s="56" t="s">
        <v>50</v>
      </c>
      <c r="I168" s="56" t="s">
        <v>42</v>
      </c>
      <c r="J168" s="130">
        <v>19000000</v>
      </c>
      <c r="K168" s="66" t="s">
        <v>1620</v>
      </c>
      <c r="L168" s="66" t="s">
        <v>1621</v>
      </c>
      <c r="M168" s="66" t="s">
        <v>1622</v>
      </c>
      <c r="N168" s="57" t="s">
        <v>25</v>
      </c>
      <c r="O168" s="63"/>
    </row>
    <row r="169" spans="2:15" ht="20.100000000000001" customHeight="1">
      <c r="B169" s="50">
        <v>2020</v>
      </c>
      <c r="C169" s="51">
        <v>4</v>
      </c>
      <c r="D169" s="51" t="s">
        <v>14</v>
      </c>
      <c r="E169" s="122" t="s">
        <v>1454</v>
      </c>
      <c r="F169" s="56" t="s">
        <v>107</v>
      </c>
      <c r="G169" s="56" t="s">
        <v>49</v>
      </c>
      <c r="H169" s="56" t="s">
        <v>41</v>
      </c>
      <c r="I169" s="56" t="s">
        <v>42</v>
      </c>
      <c r="J169" s="191">
        <v>18469000</v>
      </c>
      <c r="K169" s="66" t="s">
        <v>1224</v>
      </c>
      <c r="L169" s="66" t="s">
        <v>1455</v>
      </c>
      <c r="M169" s="66" t="s">
        <v>1456</v>
      </c>
      <c r="N169" s="57" t="s">
        <v>25</v>
      </c>
      <c r="O169" s="52"/>
    </row>
    <row r="170" spans="2:15" ht="20.100000000000001" customHeight="1">
      <c r="B170" s="50">
        <v>2020</v>
      </c>
      <c r="C170" s="51">
        <v>4</v>
      </c>
      <c r="D170" s="51" t="s">
        <v>14</v>
      </c>
      <c r="E170" s="122" t="s">
        <v>911</v>
      </c>
      <c r="F170" s="56" t="s">
        <v>107</v>
      </c>
      <c r="G170" s="56" t="s">
        <v>49</v>
      </c>
      <c r="H170" s="56" t="s">
        <v>50</v>
      </c>
      <c r="I170" s="56" t="s">
        <v>52</v>
      </c>
      <c r="J170" s="42">
        <v>18000000</v>
      </c>
      <c r="K170" s="66" t="s">
        <v>719</v>
      </c>
      <c r="L170" s="66" t="s">
        <v>912</v>
      </c>
      <c r="M170" s="66" t="s">
        <v>913</v>
      </c>
      <c r="N170" s="57" t="s">
        <v>25</v>
      </c>
      <c r="O170" s="52"/>
    </row>
    <row r="171" spans="2:15" ht="20.100000000000001" customHeight="1">
      <c r="B171" s="50">
        <v>2020</v>
      </c>
      <c r="C171" s="51">
        <v>4</v>
      </c>
      <c r="D171" s="51" t="s">
        <v>14</v>
      </c>
      <c r="E171" s="122" t="s">
        <v>1912</v>
      </c>
      <c r="F171" s="56" t="s">
        <v>107</v>
      </c>
      <c r="G171" s="56" t="s">
        <v>49</v>
      </c>
      <c r="H171" s="56" t="s">
        <v>50</v>
      </c>
      <c r="I171" s="56" t="s">
        <v>52</v>
      </c>
      <c r="J171" s="199">
        <v>18000000</v>
      </c>
      <c r="K171" s="66" t="s">
        <v>1909</v>
      </c>
      <c r="L171" s="66" t="s">
        <v>1913</v>
      </c>
      <c r="M171" s="66" t="s">
        <v>1914</v>
      </c>
      <c r="N171" s="57" t="s">
        <v>25</v>
      </c>
      <c r="O171" s="52"/>
    </row>
    <row r="172" spans="2:15" ht="20.100000000000001" customHeight="1">
      <c r="B172" s="70">
        <v>2020</v>
      </c>
      <c r="C172" s="56">
        <v>4</v>
      </c>
      <c r="D172" s="56" t="s">
        <v>14</v>
      </c>
      <c r="E172" s="122" t="s">
        <v>1416</v>
      </c>
      <c r="F172" s="56" t="s">
        <v>39</v>
      </c>
      <c r="G172" s="56" t="s">
        <v>49</v>
      </c>
      <c r="H172" s="56" t="s">
        <v>50</v>
      </c>
      <c r="I172" s="56" t="s">
        <v>52</v>
      </c>
      <c r="J172" s="36">
        <v>17409000</v>
      </c>
      <c r="K172" s="66" t="s">
        <v>1353</v>
      </c>
      <c r="L172" s="66" t="s">
        <v>1417</v>
      </c>
      <c r="M172" s="66" t="s">
        <v>1418</v>
      </c>
      <c r="N172" s="57" t="s">
        <v>25</v>
      </c>
      <c r="O172" s="52"/>
    </row>
    <row r="173" spans="2:15" ht="20.100000000000001" customHeight="1">
      <c r="B173" s="70">
        <v>2020</v>
      </c>
      <c r="C173" s="56">
        <v>4</v>
      </c>
      <c r="D173" s="56" t="s">
        <v>14</v>
      </c>
      <c r="E173" s="122" t="s">
        <v>1419</v>
      </c>
      <c r="F173" s="56" t="s">
        <v>39</v>
      </c>
      <c r="G173" s="56" t="s">
        <v>49</v>
      </c>
      <c r="H173" s="56" t="s">
        <v>50</v>
      </c>
      <c r="I173" s="56" t="s">
        <v>52</v>
      </c>
      <c r="J173" s="36">
        <v>17409000</v>
      </c>
      <c r="K173" s="66" t="s">
        <v>1353</v>
      </c>
      <c r="L173" s="66" t="s">
        <v>1417</v>
      </c>
      <c r="M173" s="66" t="s">
        <v>1418</v>
      </c>
      <c r="N173" s="57" t="s">
        <v>25</v>
      </c>
      <c r="O173" s="52"/>
    </row>
    <row r="174" spans="2:15" ht="20.100000000000001" customHeight="1">
      <c r="B174" s="70">
        <v>2020</v>
      </c>
      <c r="C174" s="56">
        <v>4</v>
      </c>
      <c r="D174" s="56" t="s">
        <v>14</v>
      </c>
      <c r="E174" s="122" t="s">
        <v>1420</v>
      </c>
      <c r="F174" s="56" t="s">
        <v>39</v>
      </c>
      <c r="G174" s="56" t="s">
        <v>49</v>
      </c>
      <c r="H174" s="56" t="s">
        <v>50</v>
      </c>
      <c r="I174" s="56" t="s">
        <v>52</v>
      </c>
      <c r="J174" s="36">
        <v>17409000</v>
      </c>
      <c r="K174" s="66" t="s">
        <v>1353</v>
      </c>
      <c r="L174" s="66" t="s">
        <v>1417</v>
      </c>
      <c r="M174" s="66" t="s">
        <v>1418</v>
      </c>
      <c r="N174" s="57" t="s">
        <v>25</v>
      </c>
      <c r="O174" s="52"/>
    </row>
    <row r="175" spans="2:15" ht="20.100000000000001" customHeight="1">
      <c r="B175" s="70">
        <v>2020</v>
      </c>
      <c r="C175" s="56">
        <v>4</v>
      </c>
      <c r="D175" s="56" t="s">
        <v>14</v>
      </c>
      <c r="E175" s="122" t="s">
        <v>1421</v>
      </c>
      <c r="F175" s="56" t="s">
        <v>39</v>
      </c>
      <c r="G175" s="56" t="s">
        <v>49</v>
      </c>
      <c r="H175" s="56" t="s">
        <v>50</v>
      </c>
      <c r="I175" s="56" t="s">
        <v>52</v>
      </c>
      <c r="J175" s="36">
        <v>17409000</v>
      </c>
      <c r="K175" s="66" t="s">
        <v>1353</v>
      </c>
      <c r="L175" s="66" t="s">
        <v>1417</v>
      </c>
      <c r="M175" s="66" t="s">
        <v>1418</v>
      </c>
      <c r="N175" s="57" t="s">
        <v>25</v>
      </c>
      <c r="O175" s="52"/>
    </row>
    <row r="176" spans="2:15" ht="20.100000000000001" customHeight="1">
      <c r="B176" s="70">
        <v>2020</v>
      </c>
      <c r="C176" s="56">
        <v>4</v>
      </c>
      <c r="D176" s="56" t="s">
        <v>14</v>
      </c>
      <c r="E176" s="122" t="s">
        <v>1422</v>
      </c>
      <c r="F176" s="56" t="s">
        <v>39</v>
      </c>
      <c r="G176" s="56" t="s">
        <v>49</v>
      </c>
      <c r="H176" s="56" t="s">
        <v>50</v>
      </c>
      <c r="I176" s="56" t="s">
        <v>52</v>
      </c>
      <c r="J176" s="36">
        <v>17409000</v>
      </c>
      <c r="K176" s="66" t="s">
        <v>1353</v>
      </c>
      <c r="L176" s="66" t="s">
        <v>1417</v>
      </c>
      <c r="M176" s="66" t="s">
        <v>1418</v>
      </c>
      <c r="N176" s="57" t="s">
        <v>25</v>
      </c>
      <c r="O176" s="52"/>
    </row>
    <row r="177" spans="2:15" ht="20.100000000000001" customHeight="1">
      <c r="B177" s="50">
        <v>2020</v>
      </c>
      <c r="C177" s="51">
        <v>4</v>
      </c>
      <c r="D177" s="51" t="s">
        <v>14</v>
      </c>
      <c r="E177" s="122" t="s">
        <v>1432</v>
      </c>
      <c r="F177" s="56" t="s">
        <v>39</v>
      </c>
      <c r="G177" s="56" t="s">
        <v>40</v>
      </c>
      <c r="H177" s="56" t="s">
        <v>50</v>
      </c>
      <c r="I177" s="56" t="s">
        <v>52</v>
      </c>
      <c r="J177" s="42">
        <v>16547000</v>
      </c>
      <c r="K177" s="66" t="s">
        <v>1433</v>
      </c>
      <c r="L177" s="66" t="s">
        <v>1434</v>
      </c>
      <c r="M177" s="66" t="s">
        <v>1435</v>
      </c>
      <c r="N177" s="57" t="s">
        <v>25</v>
      </c>
      <c r="O177" s="52"/>
    </row>
    <row r="178" spans="2:15" ht="20.100000000000001" customHeight="1">
      <c r="B178" s="50">
        <v>2020</v>
      </c>
      <c r="C178" s="51">
        <v>4</v>
      </c>
      <c r="D178" s="51" t="s">
        <v>167</v>
      </c>
      <c r="E178" s="122" t="s">
        <v>1482</v>
      </c>
      <c r="F178" s="56" t="s">
        <v>39</v>
      </c>
      <c r="G178" s="56" t="s">
        <v>40</v>
      </c>
      <c r="H178" s="56" t="s">
        <v>50</v>
      </c>
      <c r="I178" s="56" t="s">
        <v>52</v>
      </c>
      <c r="J178" s="42">
        <v>16526000</v>
      </c>
      <c r="K178" s="66" t="s">
        <v>1479</v>
      </c>
      <c r="L178" s="66" t="s">
        <v>1483</v>
      </c>
      <c r="M178" s="66" t="s">
        <v>1484</v>
      </c>
      <c r="N178" s="57" t="s">
        <v>121</v>
      </c>
      <c r="O178" s="52"/>
    </row>
    <row r="179" spans="2:15" ht="20.100000000000001" customHeight="1">
      <c r="B179" s="50">
        <v>2020</v>
      </c>
      <c r="C179" s="51">
        <v>4</v>
      </c>
      <c r="D179" s="51" t="s">
        <v>14</v>
      </c>
      <c r="E179" s="122" t="s">
        <v>2465</v>
      </c>
      <c r="F179" s="56" t="s">
        <v>107</v>
      </c>
      <c r="G179" s="56" t="s">
        <v>49</v>
      </c>
      <c r="H179" s="56" t="s">
        <v>41</v>
      </c>
      <c r="I179" s="56" t="s">
        <v>52</v>
      </c>
      <c r="J179" s="130">
        <v>16000000</v>
      </c>
      <c r="K179" s="57" t="s">
        <v>2457</v>
      </c>
      <c r="L179" s="66" t="s">
        <v>2466</v>
      </c>
      <c r="M179" s="66" t="s">
        <v>2449</v>
      </c>
      <c r="N179" s="57" t="s">
        <v>25</v>
      </c>
      <c r="O179" s="63"/>
    </row>
    <row r="180" spans="2:15" ht="20.100000000000001" customHeight="1">
      <c r="B180" s="50">
        <v>2020</v>
      </c>
      <c r="C180" s="51">
        <v>4</v>
      </c>
      <c r="D180" s="51" t="s">
        <v>14</v>
      </c>
      <c r="E180" s="122" t="s">
        <v>2459</v>
      </c>
      <c r="F180" s="56" t="s">
        <v>107</v>
      </c>
      <c r="G180" s="56" t="s">
        <v>49</v>
      </c>
      <c r="H180" s="56" t="s">
        <v>41</v>
      </c>
      <c r="I180" s="56" t="s">
        <v>52</v>
      </c>
      <c r="J180" s="130">
        <v>15515000</v>
      </c>
      <c r="K180" s="57" t="s">
        <v>2457</v>
      </c>
      <c r="L180" s="66" t="s">
        <v>2458</v>
      </c>
      <c r="M180" s="66" t="s">
        <v>2449</v>
      </c>
      <c r="N180" s="57" t="s">
        <v>25</v>
      </c>
      <c r="O180" s="63"/>
    </row>
    <row r="181" spans="2:15" ht="20.100000000000001" customHeight="1">
      <c r="B181" s="50">
        <v>2020</v>
      </c>
      <c r="C181" s="51">
        <v>4</v>
      </c>
      <c r="D181" s="51" t="s">
        <v>167</v>
      </c>
      <c r="E181" s="122" t="s">
        <v>1465</v>
      </c>
      <c r="F181" s="56" t="s">
        <v>39</v>
      </c>
      <c r="G181" s="56" t="s">
        <v>1156</v>
      </c>
      <c r="H181" s="56" t="s">
        <v>115</v>
      </c>
      <c r="I181" s="56" t="s">
        <v>189</v>
      </c>
      <c r="J181" s="191">
        <v>15000000</v>
      </c>
      <c r="K181" s="66" t="s">
        <v>1459</v>
      </c>
      <c r="L181" s="66" t="s">
        <v>1460</v>
      </c>
      <c r="M181" s="66" t="s">
        <v>1461</v>
      </c>
      <c r="N181" s="57" t="s">
        <v>25</v>
      </c>
      <c r="O181" s="52"/>
    </row>
    <row r="182" spans="2:15" ht="20.100000000000001" customHeight="1">
      <c r="B182" s="50">
        <v>2020</v>
      </c>
      <c r="C182" s="51">
        <v>4</v>
      </c>
      <c r="D182" s="51" t="s">
        <v>14</v>
      </c>
      <c r="E182" s="122" t="s">
        <v>914</v>
      </c>
      <c r="F182" s="56" t="s">
        <v>48</v>
      </c>
      <c r="G182" s="56" t="s">
        <v>49</v>
      </c>
      <c r="H182" s="56" t="s">
        <v>50</v>
      </c>
      <c r="I182" s="56" t="s">
        <v>52</v>
      </c>
      <c r="J182" s="42">
        <v>14000000</v>
      </c>
      <c r="K182" s="66" t="s">
        <v>719</v>
      </c>
      <c r="L182" s="66" t="s">
        <v>912</v>
      </c>
      <c r="M182" s="66" t="s">
        <v>913</v>
      </c>
      <c r="N182" s="57" t="s">
        <v>25</v>
      </c>
      <c r="O182" s="52"/>
    </row>
    <row r="183" spans="2:15" ht="20.100000000000001" customHeight="1">
      <c r="B183" s="50">
        <v>2020</v>
      </c>
      <c r="C183" s="51">
        <v>4</v>
      </c>
      <c r="D183" s="51" t="s">
        <v>14</v>
      </c>
      <c r="E183" s="122" t="s">
        <v>276</v>
      </c>
      <c r="F183" s="56" t="s">
        <v>107</v>
      </c>
      <c r="G183" s="56" t="s">
        <v>49</v>
      </c>
      <c r="H183" s="56" t="s">
        <v>41</v>
      </c>
      <c r="I183" s="56" t="s">
        <v>52</v>
      </c>
      <c r="J183" s="42">
        <v>13601000</v>
      </c>
      <c r="K183" s="66" t="s">
        <v>277</v>
      </c>
      <c r="L183" s="66" t="s">
        <v>278</v>
      </c>
      <c r="M183" s="66" t="s">
        <v>279</v>
      </c>
      <c r="N183" s="57" t="s">
        <v>25</v>
      </c>
      <c r="O183" s="52"/>
    </row>
    <row r="184" spans="2:15" ht="20.100000000000001" customHeight="1">
      <c r="B184" s="50">
        <v>2020</v>
      </c>
      <c r="C184" s="51">
        <v>4</v>
      </c>
      <c r="D184" s="51" t="s">
        <v>14</v>
      </c>
      <c r="E184" s="122" t="s">
        <v>699</v>
      </c>
      <c r="F184" s="56" t="s">
        <v>107</v>
      </c>
      <c r="G184" s="56" t="s">
        <v>49</v>
      </c>
      <c r="H184" s="56" t="s">
        <v>41</v>
      </c>
      <c r="I184" s="56" t="s">
        <v>52</v>
      </c>
      <c r="J184" s="42">
        <v>13000000</v>
      </c>
      <c r="K184" s="66" t="s">
        <v>696</v>
      </c>
      <c r="L184" s="66" t="s">
        <v>697</v>
      </c>
      <c r="M184" s="66" t="s">
        <v>698</v>
      </c>
      <c r="N184" s="57" t="s">
        <v>25</v>
      </c>
      <c r="O184" s="52"/>
    </row>
    <row r="185" spans="2:15" ht="20.100000000000001" customHeight="1">
      <c r="B185" s="50">
        <v>2020</v>
      </c>
      <c r="C185" s="51">
        <v>4</v>
      </c>
      <c r="D185" s="51" t="s">
        <v>14</v>
      </c>
      <c r="E185" s="122" t="s">
        <v>1619</v>
      </c>
      <c r="F185" s="56" t="s">
        <v>107</v>
      </c>
      <c r="G185" s="56" t="s">
        <v>49</v>
      </c>
      <c r="H185" s="56" t="s">
        <v>50</v>
      </c>
      <c r="I185" s="56" t="s">
        <v>42</v>
      </c>
      <c r="J185" s="130">
        <v>13000000</v>
      </c>
      <c r="K185" s="66" t="s">
        <v>1620</v>
      </c>
      <c r="L185" s="66" t="s">
        <v>1621</v>
      </c>
      <c r="M185" s="66" t="s">
        <v>1622</v>
      </c>
      <c r="N185" s="57" t="s">
        <v>25</v>
      </c>
      <c r="O185" s="63"/>
    </row>
    <row r="186" spans="2:15" ht="20.100000000000001" customHeight="1">
      <c r="B186" s="50">
        <v>2020</v>
      </c>
      <c r="C186" s="51">
        <v>4</v>
      </c>
      <c r="D186" s="51" t="s">
        <v>14</v>
      </c>
      <c r="E186" s="187" t="s">
        <v>1654</v>
      </c>
      <c r="F186" s="56" t="s">
        <v>107</v>
      </c>
      <c r="G186" s="56" t="s">
        <v>40</v>
      </c>
      <c r="H186" s="56" t="s">
        <v>50</v>
      </c>
      <c r="I186" s="56" t="s">
        <v>52</v>
      </c>
      <c r="J186" s="198">
        <v>13000000</v>
      </c>
      <c r="K186" s="57" t="s">
        <v>1592</v>
      </c>
      <c r="L186" s="66" t="s">
        <v>1593</v>
      </c>
      <c r="M186" s="66" t="s">
        <v>1594</v>
      </c>
      <c r="N186" s="57" t="s">
        <v>25</v>
      </c>
      <c r="O186" s="63"/>
    </row>
    <row r="187" spans="2:15" ht="20.100000000000001" customHeight="1">
      <c r="B187" s="50">
        <v>2020</v>
      </c>
      <c r="C187" s="51">
        <v>4</v>
      </c>
      <c r="D187" s="51" t="s">
        <v>14</v>
      </c>
      <c r="E187" s="122" t="s">
        <v>1915</v>
      </c>
      <c r="F187" s="56" t="s">
        <v>107</v>
      </c>
      <c r="G187" s="56" t="s">
        <v>49</v>
      </c>
      <c r="H187" s="56" t="s">
        <v>50</v>
      </c>
      <c r="I187" s="56" t="s">
        <v>52</v>
      </c>
      <c r="J187" s="42">
        <v>13000000</v>
      </c>
      <c r="K187" s="66" t="s">
        <v>1916</v>
      </c>
      <c r="L187" s="66" t="s">
        <v>1917</v>
      </c>
      <c r="M187" s="66" t="s">
        <v>1918</v>
      </c>
      <c r="N187" s="57" t="s">
        <v>25</v>
      </c>
      <c r="O187" s="52"/>
    </row>
    <row r="188" spans="2:15" ht="20.100000000000001" customHeight="1">
      <c r="B188" s="50">
        <v>2020</v>
      </c>
      <c r="C188" s="51">
        <v>4</v>
      </c>
      <c r="D188" s="51" t="s">
        <v>14</v>
      </c>
      <c r="E188" s="122" t="s">
        <v>707</v>
      </c>
      <c r="F188" s="56" t="s">
        <v>107</v>
      </c>
      <c r="G188" s="56" t="s">
        <v>40</v>
      </c>
      <c r="H188" s="56" t="s">
        <v>50</v>
      </c>
      <c r="I188" s="56" t="s">
        <v>42</v>
      </c>
      <c r="J188" s="42">
        <v>12543850</v>
      </c>
      <c r="K188" s="66" t="s">
        <v>627</v>
      </c>
      <c r="L188" s="66" t="s">
        <v>635</v>
      </c>
      <c r="M188" s="66" t="s">
        <v>636</v>
      </c>
      <c r="N188" s="57" t="s">
        <v>25</v>
      </c>
      <c r="O188" s="52"/>
    </row>
    <row r="189" spans="2:15" ht="20.100000000000001" customHeight="1">
      <c r="B189" s="50">
        <v>2020</v>
      </c>
      <c r="C189" s="51">
        <v>4</v>
      </c>
      <c r="D189" s="51" t="s">
        <v>14</v>
      </c>
      <c r="E189" s="122" t="s">
        <v>2456</v>
      </c>
      <c r="F189" s="56" t="s">
        <v>107</v>
      </c>
      <c r="G189" s="56" t="s">
        <v>49</v>
      </c>
      <c r="H189" s="56" t="s">
        <v>41</v>
      </c>
      <c r="I189" s="56" t="s">
        <v>52</v>
      </c>
      <c r="J189" s="130">
        <v>12317000</v>
      </c>
      <c r="K189" s="57" t="s">
        <v>2457</v>
      </c>
      <c r="L189" s="66" t="s">
        <v>2458</v>
      </c>
      <c r="M189" s="66" t="s">
        <v>2449</v>
      </c>
      <c r="N189" s="57" t="s">
        <v>25</v>
      </c>
      <c r="O189" s="63"/>
    </row>
    <row r="190" spans="2:15" ht="20.100000000000001" customHeight="1">
      <c r="B190" s="50">
        <v>2020</v>
      </c>
      <c r="C190" s="51">
        <v>4</v>
      </c>
      <c r="D190" s="51" t="s">
        <v>14</v>
      </c>
      <c r="E190" s="122" t="s">
        <v>2424</v>
      </c>
      <c r="F190" s="56" t="s">
        <v>39</v>
      </c>
      <c r="G190" s="56" t="s">
        <v>40</v>
      </c>
      <c r="H190" s="56" t="s">
        <v>50</v>
      </c>
      <c r="I190" s="56" t="s">
        <v>42</v>
      </c>
      <c r="J190" s="130">
        <v>12300000</v>
      </c>
      <c r="K190" s="66" t="s">
        <v>2048</v>
      </c>
      <c r="L190" s="66" t="s">
        <v>2049</v>
      </c>
      <c r="M190" s="66" t="s">
        <v>2050</v>
      </c>
      <c r="N190" s="57" t="s">
        <v>25</v>
      </c>
      <c r="O190" s="63"/>
    </row>
    <row r="191" spans="2:15" ht="20.100000000000001" customHeight="1">
      <c r="B191" s="50">
        <v>2020</v>
      </c>
      <c r="C191" s="51">
        <v>4</v>
      </c>
      <c r="D191" s="51" t="s">
        <v>14</v>
      </c>
      <c r="E191" s="122" t="s">
        <v>230</v>
      </c>
      <c r="F191" s="56" t="s">
        <v>107</v>
      </c>
      <c r="G191" s="56" t="s">
        <v>40</v>
      </c>
      <c r="H191" s="56" t="s">
        <v>50</v>
      </c>
      <c r="I191" s="56" t="s">
        <v>52</v>
      </c>
      <c r="J191" s="137">
        <v>11000000</v>
      </c>
      <c r="K191" s="66" t="s">
        <v>231</v>
      </c>
      <c r="L191" s="66" t="s">
        <v>232</v>
      </c>
      <c r="M191" s="66" t="s">
        <v>233</v>
      </c>
      <c r="N191" s="57" t="s">
        <v>25</v>
      </c>
      <c r="O191" s="52"/>
    </row>
    <row r="192" spans="2:15" ht="20.100000000000001" customHeight="1">
      <c r="B192" s="50">
        <v>2020</v>
      </c>
      <c r="C192" s="51">
        <v>4</v>
      </c>
      <c r="D192" s="51" t="s">
        <v>14</v>
      </c>
      <c r="E192" s="122" t="s">
        <v>1798</v>
      </c>
      <c r="F192" s="56" t="s">
        <v>107</v>
      </c>
      <c r="G192" s="56" t="s">
        <v>40</v>
      </c>
      <c r="H192" s="56" t="s">
        <v>50</v>
      </c>
      <c r="I192" s="56" t="s">
        <v>42</v>
      </c>
      <c r="J192" s="42">
        <v>10470000</v>
      </c>
      <c r="K192" s="66" t="s">
        <v>1799</v>
      </c>
      <c r="L192" s="66" t="s">
        <v>1691</v>
      </c>
      <c r="M192" s="66" t="s">
        <v>1692</v>
      </c>
      <c r="N192" s="57" t="s">
        <v>25</v>
      </c>
      <c r="O192" s="52" t="s">
        <v>1689</v>
      </c>
    </row>
    <row r="193" spans="2:15" ht="20.100000000000001" customHeight="1">
      <c r="B193" s="50">
        <v>2020</v>
      </c>
      <c r="C193" s="51">
        <v>4</v>
      </c>
      <c r="D193" s="51" t="s">
        <v>14</v>
      </c>
      <c r="E193" s="122" t="s">
        <v>1147</v>
      </c>
      <c r="F193" s="56" t="s">
        <v>39</v>
      </c>
      <c r="G193" s="56" t="s">
        <v>40</v>
      </c>
      <c r="H193" s="56" t="s">
        <v>41</v>
      </c>
      <c r="I193" s="56" t="s">
        <v>52</v>
      </c>
      <c r="J193" s="130">
        <v>10000000</v>
      </c>
      <c r="K193" s="66" t="s">
        <v>938</v>
      </c>
      <c r="L193" s="66" t="s">
        <v>1148</v>
      </c>
      <c r="M193" s="66" t="s">
        <v>1149</v>
      </c>
      <c r="N193" s="57" t="s">
        <v>25</v>
      </c>
      <c r="O193" s="63"/>
    </row>
    <row r="194" spans="2:15" ht="20.100000000000001" customHeight="1">
      <c r="B194" s="50">
        <v>2020</v>
      </c>
      <c r="C194" s="51">
        <v>4</v>
      </c>
      <c r="D194" s="51" t="s">
        <v>167</v>
      </c>
      <c r="E194" s="122" t="s">
        <v>1150</v>
      </c>
      <c r="F194" s="56" t="s">
        <v>107</v>
      </c>
      <c r="G194" s="56" t="s">
        <v>40</v>
      </c>
      <c r="H194" s="56" t="s">
        <v>41</v>
      </c>
      <c r="I194" s="56" t="s">
        <v>52</v>
      </c>
      <c r="J194" s="130">
        <v>10000000</v>
      </c>
      <c r="K194" s="66" t="s">
        <v>938</v>
      </c>
      <c r="L194" s="66" t="s">
        <v>1148</v>
      </c>
      <c r="M194" s="66" t="s">
        <v>1149</v>
      </c>
      <c r="N194" s="57" t="s">
        <v>25</v>
      </c>
      <c r="O194" s="63"/>
    </row>
    <row r="195" spans="2:15" ht="20.100000000000001" customHeight="1">
      <c r="B195" s="50">
        <v>2020</v>
      </c>
      <c r="C195" s="51">
        <v>4</v>
      </c>
      <c r="D195" s="51" t="s">
        <v>167</v>
      </c>
      <c r="E195" s="122" t="s">
        <v>1163</v>
      </c>
      <c r="F195" s="56" t="s">
        <v>107</v>
      </c>
      <c r="G195" s="56" t="s">
        <v>49</v>
      </c>
      <c r="H195" s="56" t="s">
        <v>1152</v>
      </c>
      <c r="I195" s="56" t="s">
        <v>52</v>
      </c>
      <c r="J195" s="130">
        <v>10000000</v>
      </c>
      <c r="K195" s="66" t="s">
        <v>938</v>
      </c>
      <c r="L195" s="66" t="s">
        <v>946</v>
      </c>
      <c r="M195" s="66" t="s">
        <v>947</v>
      </c>
      <c r="N195" s="57" t="s">
        <v>121</v>
      </c>
      <c r="O195" s="63"/>
    </row>
    <row r="196" spans="2:15" ht="20.100000000000001" customHeight="1">
      <c r="B196" s="50">
        <v>2020</v>
      </c>
      <c r="C196" s="51">
        <v>4</v>
      </c>
      <c r="D196" s="51" t="s">
        <v>14</v>
      </c>
      <c r="E196" s="187" t="s">
        <v>1651</v>
      </c>
      <c r="F196" s="56" t="s">
        <v>107</v>
      </c>
      <c r="G196" s="56" t="s">
        <v>40</v>
      </c>
      <c r="H196" s="56" t="s">
        <v>50</v>
      </c>
      <c r="I196" s="56" t="s">
        <v>52</v>
      </c>
      <c r="J196" s="197">
        <v>10000000</v>
      </c>
      <c r="K196" s="57" t="s">
        <v>1592</v>
      </c>
      <c r="L196" s="66" t="s">
        <v>1652</v>
      </c>
      <c r="M196" s="66" t="s">
        <v>1653</v>
      </c>
      <c r="N196" s="57" t="s">
        <v>25</v>
      </c>
      <c r="O196" s="63"/>
    </row>
    <row r="197" spans="2:15" ht="20.100000000000001" customHeight="1">
      <c r="B197" s="50">
        <v>2020</v>
      </c>
      <c r="C197" s="51">
        <v>4</v>
      </c>
      <c r="D197" s="51" t="s">
        <v>14</v>
      </c>
      <c r="E197" s="122" t="s">
        <v>1658</v>
      </c>
      <c r="F197" s="56" t="s">
        <v>107</v>
      </c>
      <c r="G197" s="56" t="s">
        <v>49</v>
      </c>
      <c r="H197" s="56" t="s">
        <v>50</v>
      </c>
      <c r="I197" s="56" t="s">
        <v>52</v>
      </c>
      <c r="J197" s="130">
        <v>10000000</v>
      </c>
      <c r="K197" s="66" t="s">
        <v>1659</v>
      </c>
      <c r="L197" s="66" t="s">
        <v>1660</v>
      </c>
      <c r="M197" s="66" t="s">
        <v>1661</v>
      </c>
      <c r="N197" s="57" t="s">
        <v>25</v>
      </c>
      <c r="O197" s="63"/>
    </row>
    <row r="198" spans="2:15" ht="20.100000000000001" customHeight="1">
      <c r="B198" s="50">
        <v>2020</v>
      </c>
      <c r="C198" s="51">
        <v>4</v>
      </c>
      <c r="D198" s="51" t="s">
        <v>14</v>
      </c>
      <c r="E198" s="122" t="s">
        <v>2442</v>
      </c>
      <c r="F198" s="56" t="s">
        <v>107</v>
      </c>
      <c r="G198" s="56" t="s">
        <v>40</v>
      </c>
      <c r="H198" s="56" t="s">
        <v>50</v>
      </c>
      <c r="I198" s="56" t="s">
        <v>52</v>
      </c>
      <c r="J198" s="130">
        <v>10000000</v>
      </c>
      <c r="K198" s="57" t="s">
        <v>2439</v>
      </c>
      <c r="L198" s="66" t="s">
        <v>2443</v>
      </c>
      <c r="M198" s="66" t="s">
        <v>2444</v>
      </c>
      <c r="N198" s="57" t="s">
        <v>25</v>
      </c>
      <c r="O198" s="63"/>
    </row>
    <row r="199" spans="2:15" ht="20.100000000000001" customHeight="1">
      <c r="B199" s="70">
        <v>2020</v>
      </c>
      <c r="C199" s="56">
        <v>4</v>
      </c>
      <c r="D199" s="56" t="s">
        <v>14</v>
      </c>
      <c r="E199" s="122" t="s">
        <v>1662</v>
      </c>
      <c r="F199" s="124" t="s">
        <v>260</v>
      </c>
      <c r="G199" s="56" t="s">
        <v>626</v>
      </c>
      <c r="H199" s="56" t="s">
        <v>80</v>
      </c>
      <c r="I199" s="130" t="s">
        <v>52</v>
      </c>
      <c r="J199" s="125">
        <v>8900000</v>
      </c>
      <c r="K199" s="42" t="s">
        <v>1663</v>
      </c>
      <c r="L199" s="42" t="s">
        <v>1575</v>
      </c>
      <c r="M199" s="42" t="s">
        <v>1664</v>
      </c>
      <c r="N199" s="42" t="s">
        <v>25</v>
      </c>
      <c r="O199" s="63"/>
    </row>
    <row r="200" spans="2:15" ht="20.100000000000001" customHeight="1">
      <c r="B200" s="50">
        <v>2020</v>
      </c>
      <c r="C200" s="51">
        <v>4</v>
      </c>
      <c r="D200" s="51" t="s">
        <v>14</v>
      </c>
      <c r="E200" s="123" t="s">
        <v>1647</v>
      </c>
      <c r="F200" s="56" t="s">
        <v>48</v>
      </c>
      <c r="G200" s="56" t="s">
        <v>40</v>
      </c>
      <c r="H200" s="56" t="s">
        <v>50</v>
      </c>
      <c r="I200" s="56" t="s">
        <v>52</v>
      </c>
      <c r="J200" s="130">
        <v>7000000</v>
      </c>
      <c r="K200" s="66" t="s">
        <v>1587</v>
      </c>
      <c r="L200" s="66" t="s">
        <v>1648</v>
      </c>
      <c r="M200" s="66" t="s">
        <v>1649</v>
      </c>
      <c r="N200" s="57" t="s">
        <v>25</v>
      </c>
      <c r="O200" s="63"/>
    </row>
    <row r="201" spans="2:15" ht="20.100000000000001" customHeight="1">
      <c r="B201" s="50">
        <v>2020</v>
      </c>
      <c r="C201" s="51">
        <v>4</v>
      </c>
      <c r="D201" s="51" t="s">
        <v>14</v>
      </c>
      <c r="E201" s="122" t="s">
        <v>1919</v>
      </c>
      <c r="F201" s="56" t="s">
        <v>107</v>
      </c>
      <c r="G201" s="56" t="s">
        <v>49</v>
      </c>
      <c r="H201" s="56" t="s">
        <v>50</v>
      </c>
      <c r="I201" s="56" t="s">
        <v>52</v>
      </c>
      <c r="J201" s="42">
        <v>4500000</v>
      </c>
      <c r="K201" s="66" t="s">
        <v>1916</v>
      </c>
      <c r="L201" s="66" t="s">
        <v>1917</v>
      </c>
      <c r="M201" s="66" t="s">
        <v>1918</v>
      </c>
      <c r="N201" s="57" t="s">
        <v>25</v>
      </c>
      <c r="O201" s="52"/>
    </row>
    <row r="202" spans="2:15" ht="20.100000000000001" customHeight="1">
      <c r="B202" s="50">
        <v>2020</v>
      </c>
      <c r="C202" s="51">
        <v>4</v>
      </c>
      <c r="D202" s="51" t="s">
        <v>14</v>
      </c>
      <c r="E202" s="123" t="s">
        <v>1650</v>
      </c>
      <c r="F202" s="56" t="s">
        <v>48</v>
      </c>
      <c r="G202" s="56" t="s">
        <v>49</v>
      </c>
      <c r="H202" s="56" t="s">
        <v>50</v>
      </c>
      <c r="I202" s="56" t="s">
        <v>52</v>
      </c>
      <c r="J202" s="130">
        <v>3500000</v>
      </c>
      <c r="K202" s="66" t="s">
        <v>1587</v>
      </c>
      <c r="L202" s="66" t="s">
        <v>1648</v>
      </c>
      <c r="M202" s="66" t="s">
        <v>1649</v>
      </c>
      <c r="N202" s="57" t="s">
        <v>25</v>
      </c>
      <c r="O202" s="63"/>
    </row>
    <row r="203" spans="2:15" ht="20.100000000000001" customHeight="1">
      <c r="B203" s="50">
        <v>2020</v>
      </c>
      <c r="C203" s="51">
        <v>4</v>
      </c>
      <c r="D203" s="51" t="s">
        <v>14</v>
      </c>
      <c r="E203" s="122" t="s">
        <v>1921</v>
      </c>
      <c r="F203" s="56" t="s">
        <v>107</v>
      </c>
      <c r="G203" s="56" t="s">
        <v>49</v>
      </c>
      <c r="H203" s="56" t="s">
        <v>50</v>
      </c>
      <c r="I203" s="56" t="s">
        <v>52</v>
      </c>
      <c r="J203" s="42">
        <v>2930000</v>
      </c>
      <c r="K203" s="66" t="s">
        <v>1916</v>
      </c>
      <c r="L203" s="66" t="s">
        <v>1922</v>
      </c>
      <c r="M203" s="66" t="s">
        <v>1923</v>
      </c>
      <c r="N203" s="57" t="s">
        <v>25</v>
      </c>
      <c r="O203" s="52"/>
    </row>
    <row r="204" spans="2:15" ht="20.100000000000001" customHeight="1">
      <c r="B204" s="50">
        <v>2020</v>
      </c>
      <c r="C204" s="51">
        <v>4</v>
      </c>
      <c r="D204" s="51" t="s">
        <v>14</v>
      </c>
      <c r="E204" s="122" t="s">
        <v>1924</v>
      </c>
      <c r="F204" s="56" t="s">
        <v>107</v>
      </c>
      <c r="G204" s="56" t="s">
        <v>49</v>
      </c>
      <c r="H204" s="56" t="s">
        <v>50</v>
      </c>
      <c r="I204" s="56" t="s">
        <v>52</v>
      </c>
      <c r="J204" s="42">
        <v>2930000</v>
      </c>
      <c r="K204" s="66" t="s">
        <v>1916</v>
      </c>
      <c r="L204" s="66" t="s">
        <v>1922</v>
      </c>
      <c r="M204" s="66" t="s">
        <v>1923</v>
      </c>
      <c r="N204" s="66" t="s">
        <v>25</v>
      </c>
      <c r="O204" s="52"/>
    </row>
    <row r="205" spans="2:15" ht="20.100000000000001" customHeight="1">
      <c r="B205" s="50">
        <v>2020</v>
      </c>
      <c r="C205" s="51">
        <v>4</v>
      </c>
      <c r="D205" s="51" t="s">
        <v>14</v>
      </c>
      <c r="E205" s="122" t="s">
        <v>1184</v>
      </c>
      <c r="F205" s="56" t="s">
        <v>39</v>
      </c>
      <c r="G205" s="56" t="s">
        <v>40</v>
      </c>
      <c r="H205" s="56" t="s">
        <v>115</v>
      </c>
      <c r="I205" s="56" t="s">
        <v>42</v>
      </c>
      <c r="J205" s="196">
        <v>200000</v>
      </c>
      <c r="K205" s="66" t="s">
        <v>1185</v>
      </c>
      <c r="L205" s="66" t="s">
        <v>1032</v>
      </c>
      <c r="M205" s="66" t="s">
        <v>1033</v>
      </c>
      <c r="N205" s="57" t="s">
        <v>25</v>
      </c>
      <c r="O205" s="63"/>
    </row>
    <row r="206" spans="2:15" ht="20.100000000000001" customHeight="1">
      <c r="B206" s="50">
        <v>2020</v>
      </c>
      <c r="C206" s="51">
        <v>5</v>
      </c>
      <c r="D206" s="51" t="s">
        <v>14</v>
      </c>
      <c r="E206" s="122" t="s">
        <v>2381</v>
      </c>
      <c r="F206" s="56" t="s">
        <v>39</v>
      </c>
      <c r="G206" s="56" t="s">
        <v>49</v>
      </c>
      <c r="H206" s="56" t="s">
        <v>41</v>
      </c>
      <c r="I206" s="56" t="s">
        <v>46</v>
      </c>
      <c r="J206" s="130">
        <v>1394492000</v>
      </c>
      <c r="K206" s="66" t="s">
        <v>2377</v>
      </c>
      <c r="L206" s="66" t="s">
        <v>2378</v>
      </c>
      <c r="M206" s="66" t="s">
        <v>2379</v>
      </c>
      <c r="N206" s="57" t="s">
        <v>53</v>
      </c>
      <c r="O206" s="63"/>
    </row>
    <row r="207" spans="2:15" ht="20.100000000000001" customHeight="1">
      <c r="B207" s="50">
        <v>2020</v>
      </c>
      <c r="C207" s="51">
        <v>5</v>
      </c>
      <c r="D207" s="51" t="s">
        <v>14</v>
      </c>
      <c r="E207" s="122" t="s">
        <v>2382</v>
      </c>
      <c r="F207" s="56" t="s">
        <v>39</v>
      </c>
      <c r="G207" s="56" t="s">
        <v>49</v>
      </c>
      <c r="H207" s="56" t="s">
        <v>41</v>
      </c>
      <c r="I207" s="56" t="s">
        <v>46</v>
      </c>
      <c r="J207" s="130">
        <v>699732000</v>
      </c>
      <c r="K207" s="66" t="s">
        <v>2377</v>
      </c>
      <c r="L207" s="66" t="s">
        <v>2378</v>
      </c>
      <c r="M207" s="66" t="s">
        <v>2379</v>
      </c>
      <c r="N207" s="57" t="s">
        <v>53</v>
      </c>
      <c r="O207" s="63"/>
    </row>
    <row r="208" spans="2:15" ht="20.100000000000001" customHeight="1">
      <c r="B208" s="50">
        <v>2020</v>
      </c>
      <c r="C208" s="51">
        <v>5</v>
      </c>
      <c r="D208" s="51" t="s">
        <v>14</v>
      </c>
      <c r="E208" s="122" t="s">
        <v>2380</v>
      </c>
      <c r="F208" s="56" t="s">
        <v>39</v>
      </c>
      <c r="G208" s="56" t="s">
        <v>49</v>
      </c>
      <c r="H208" s="56" t="s">
        <v>41</v>
      </c>
      <c r="I208" s="56" t="s">
        <v>46</v>
      </c>
      <c r="J208" s="130">
        <v>576779000</v>
      </c>
      <c r="K208" s="66" t="s">
        <v>2377</v>
      </c>
      <c r="L208" s="66" t="s">
        <v>2378</v>
      </c>
      <c r="M208" s="66" t="s">
        <v>2379</v>
      </c>
      <c r="N208" s="57" t="s">
        <v>25</v>
      </c>
      <c r="O208" s="63"/>
    </row>
    <row r="209" spans="2:15" ht="20.100000000000001" customHeight="1">
      <c r="B209" s="50">
        <v>2020</v>
      </c>
      <c r="C209" s="51">
        <v>5</v>
      </c>
      <c r="D209" s="51" t="s">
        <v>14</v>
      </c>
      <c r="E209" s="122" t="s">
        <v>2376</v>
      </c>
      <c r="F209" s="56" t="s">
        <v>39</v>
      </c>
      <c r="G209" s="56" t="s">
        <v>49</v>
      </c>
      <c r="H209" s="56" t="s">
        <v>41</v>
      </c>
      <c r="I209" s="56" t="s">
        <v>46</v>
      </c>
      <c r="J209" s="130">
        <v>573358000</v>
      </c>
      <c r="K209" s="66" t="s">
        <v>2377</v>
      </c>
      <c r="L209" s="66" t="s">
        <v>2378</v>
      </c>
      <c r="M209" s="66" t="s">
        <v>2379</v>
      </c>
      <c r="N209" s="57" t="s">
        <v>25</v>
      </c>
      <c r="O209" s="63"/>
    </row>
    <row r="210" spans="2:15" ht="20.100000000000001" customHeight="1">
      <c r="B210" s="50">
        <v>2020</v>
      </c>
      <c r="C210" s="51">
        <v>5</v>
      </c>
      <c r="D210" s="51" t="s">
        <v>14</v>
      </c>
      <c r="E210" s="122" t="s">
        <v>2383</v>
      </c>
      <c r="F210" s="56" t="s">
        <v>39</v>
      </c>
      <c r="G210" s="56" t="s">
        <v>49</v>
      </c>
      <c r="H210" s="56" t="s">
        <v>41</v>
      </c>
      <c r="I210" s="56" t="s">
        <v>46</v>
      </c>
      <c r="J210" s="130">
        <v>501754000</v>
      </c>
      <c r="K210" s="66" t="s">
        <v>2377</v>
      </c>
      <c r="L210" s="66" t="s">
        <v>2378</v>
      </c>
      <c r="M210" s="66" t="s">
        <v>2379</v>
      </c>
      <c r="N210" s="57" t="s">
        <v>25</v>
      </c>
      <c r="O210" s="63"/>
    </row>
    <row r="211" spans="2:15" ht="20.100000000000001" customHeight="1">
      <c r="B211" s="50">
        <v>2020</v>
      </c>
      <c r="C211" s="51">
        <v>5</v>
      </c>
      <c r="D211" s="51" t="s">
        <v>14</v>
      </c>
      <c r="E211" s="122" t="s">
        <v>1175</v>
      </c>
      <c r="F211" s="56" t="s">
        <v>107</v>
      </c>
      <c r="G211" s="56" t="s">
        <v>49</v>
      </c>
      <c r="H211" s="56" t="s">
        <v>50</v>
      </c>
      <c r="I211" s="56" t="s">
        <v>51</v>
      </c>
      <c r="J211" s="42">
        <v>498000000</v>
      </c>
      <c r="K211" s="66" t="s">
        <v>1058</v>
      </c>
      <c r="L211" s="66" t="s">
        <v>1169</v>
      </c>
      <c r="M211" s="66" t="s">
        <v>1170</v>
      </c>
      <c r="N211" s="57" t="s">
        <v>25</v>
      </c>
      <c r="O211" s="63"/>
    </row>
    <row r="212" spans="2:15" ht="20.100000000000001" customHeight="1">
      <c r="B212" s="50">
        <v>2020</v>
      </c>
      <c r="C212" s="51">
        <v>5</v>
      </c>
      <c r="D212" s="51" t="s">
        <v>14</v>
      </c>
      <c r="E212" s="122" t="s">
        <v>1630</v>
      </c>
      <c r="F212" s="56" t="s">
        <v>107</v>
      </c>
      <c r="G212" s="56" t="s">
        <v>49</v>
      </c>
      <c r="H212" s="56" t="s">
        <v>41</v>
      </c>
      <c r="I212" s="56" t="s">
        <v>46</v>
      </c>
      <c r="J212" s="130">
        <v>452000000</v>
      </c>
      <c r="K212" s="66" t="s">
        <v>1626</v>
      </c>
      <c r="L212" s="66" t="s">
        <v>1627</v>
      </c>
      <c r="M212" s="66" t="s">
        <v>1628</v>
      </c>
      <c r="N212" s="57" t="s">
        <v>25</v>
      </c>
      <c r="O212" s="63"/>
    </row>
    <row r="213" spans="2:15" ht="20.100000000000001" customHeight="1">
      <c r="B213" s="50">
        <v>2020</v>
      </c>
      <c r="C213" s="51">
        <v>5</v>
      </c>
      <c r="D213" s="51" t="s">
        <v>14</v>
      </c>
      <c r="E213" s="122" t="s">
        <v>1629</v>
      </c>
      <c r="F213" s="56" t="s">
        <v>107</v>
      </c>
      <c r="G213" s="56" t="s">
        <v>49</v>
      </c>
      <c r="H213" s="56" t="s">
        <v>41</v>
      </c>
      <c r="I213" s="56" t="s">
        <v>46</v>
      </c>
      <c r="J213" s="130">
        <v>402000000</v>
      </c>
      <c r="K213" s="66" t="s">
        <v>1626</v>
      </c>
      <c r="L213" s="66" t="s">
        <v>1627</v>
      </c>
      <c r="M213" s="66" t="s">
        <v>1628</v>
      </c>
      <c r="N213" s="57" t="s">
        <v>25</v>
      </c>
      <c r="O213" s="63"/>
    </row>
    <row r="214" spans="2:15" ht="20.100000000000001" customHeight="1">
      <c r="B214" s="50">
        <v>2020</v>
      </c>
      <c r="C214" s="51">
        <v>5</v>
      </c>
      <c r="D214" s="51" t="s">
        <v>14</v>
      </c>
      <c r="E214" s="122" t="s">
        <v>1174</v>
      </c>
      <c r="F214" s="56" t="s">
        <v>107</v>
      </c>
      <c r="G214" s="56" t="s">
        <v>49</v>
      </c>
      <c r="H214" s="56" t="s">
        <v>50</v>
      </c>
      <c r="I214" s="56" t="s">
        <v>51</v>
      </c>
      <c r="J214" s="42">
        <v>389000000</v>
      </c>
      <c r="K214" s="66" t="s">
        <v>1058</v>
      </c>
      <c r="L214" s="66" t="s">
        <v>1169</v>
      </c>
      <c r="M214" s="66" t="s">
        <v>1170</v>
      </c>
      <c r="N214" s="57" t="s">
        <v>25</v>
      </c>
      <c r="O214" s="63"/>
    </row>
    <row r="215" spans="2:15" ht="20.100000000000001" customHeight="1">
      <c r="B215" s="50">
        <v>2020</v>
      </c>
      <c r="C215" s="51">
        <v>5</v>
      </c>
      <c r="D215" s="51" t="s">
        <v>14</v>
      </c>
      <c r="E215" s="122" t="s">
        <v>1631</v>
      </c>
      <c r="F215" s="56" t="s">
        <v>107</v>
      </c>
      <c r="G215" s="56" t="s">
        <v>49</v>
      </c>
      <c r="H215" s="56" t="s">
        <v>41</v>
      </c>
      <c r="I215" s="56" t="s">
        <v>46</v>
      </c>
      <c r="J215" s="130">
        <v>377000000</v>
      </c>
      <c r="K215" s="66" t="s">
        <v>1626</v>
      </c>
      <c r="L215" s="66" t="s">
        <v>1627</v>
      </c>
      <c r="M215" s="66" t="s">
        <v>1628</v>
      </c>
      <c r="N215" s="57" t="s">
        <v>25</v>
      </c>
      <c r="O215" s="63"/>
    </row>
    <row r="216" spans="2:15" ht="20.100000000000001" customHeight="1">
      <c r="B216" s="50">
        <v>2020</v>
      </c>
      <c r="C216" s="51">
        <v>5</v>
      </c>
      <c r="D216" s="51" t="s">
        <v>14</v>
      </c>
      <c r="E216" s="122" t="s">
        <v>2393</v>
      </c>
      <c r="F216" s="56" t="s">
        <v>107</v>
      </c>
      <c r="G216" s="56" t="s">
        <v>49</v>
      </c>
      <c r="H216" s="56" t="s">
        <v>50</v>
      </c>
      <c r="I216" s="56" t="s">
        <v>42</v>
      </c>
      <c r="J216" s="130">
        <v>350000000</v>
      </c>
      <c r="K216" s="66" t="s">
        <v>2385</v>
      </c>
      <c r="L216" s="66" t="s">
        <v>2394</v>
      </c>
      <c r="M216" s="66" t="s">
        <v>2395</v>
      </c>
      <c r="N216" s="66" t="s">
        <v>25</v>
      </c>
      <c r="O216" s="63"/>
    </row>
    <row r="217" spans="2:15" ht="20.100000000000001" customHeight="1">
      <c r="B217" s="50">
        <v>2020</v>
      </c>
      <c r="C217" s="51">
        <v>5</v>
      </c>
      <c r="D217" s="51" t="s">
        <v>16</v>
      </c>
      <c r="E217" s="122" t="s">
        <v>159</v>
      </c>
      <c r="F217" s="56" t="s">
        <v>107</v>
      </c>
      <c r="G217" s="56" t="s">
        <v>40</v>
      </c>
      <c r="H217" s="56" t="s">
        <v>50</v>
      </c>
      <c r="I217" s="56" t="s">
        <v>42</v>
      </c>
      <c r="J217" s="42">
        <v>279860000</v>
      </c>
      <c r="K217" s="66" t="s">
        <v>160</v>
      </c>
      <c r="L217" s="66" t="s">
        <v>161</v>
      </c>
      <c r="M217" s="66" t="s">
        <v>162</v>
      </c>
      <c r="N217" s="57" t="s">
        <v>25</v>
      </c>
      <c r="O217" s="52"/>
    </row>
    <row r="218" spans="2:15" ht="20.100000000000001" customHeight="1">
      <c r="B218" s="50">
        <v>2020</v>
      </c>
      <c r="C218" s="51">
        <v>5</v>
      </c>
      <c r="D218" s="51" t="s">
        <v>14</v>
      </c>
      <c r="E218" s="122" t="s">
        <v>1625</v>
      </c>
      <c r="F218" s="56" t="s">
        <v>107</v>
      </c>
      <c r="G218" s="56" t="s">
        <v>49</v>
      </c>
      <c r="H218" s="56" t="s">
        <v>41</v>
      </c>
      <c r="I218" s="56" t="s">
        <v>46</v>
      </c>
      <c r="J218" s="130">
        <v>198000000</v>
      </c>
      <c r="K218" s="66" t="s">
        <v>1626</v>
      </c>
      <c r="L218" s="66" t="s">
        <v>1627</v>
      </c>
      <c r="M218" s="66" t="s">
        <v>1628</v>
      </c>
      <c r="N218" s="57" t="s">
        <v>25</v>
      </c>
      <c r="O218" s="63"/>
    </row>
    <row r="219" spans="2:15" ht="20.100000000000001" customHeight="1">
      <c r="B219" s="50">
        <v>2020</v>
      </c>
      <c r="C219" s="51">
        <v>5</v>
      </c>
      <c r="D219" s="51" t="s">
        <v>14</v>
      </c>
      <c r="E219" s="122" t="s">
        <v>2420</v>
      </c>
      <c r="F219" s="56" t="s">
        <v>39</v>
      </c>
      <c r="G219" s="56" t="s">
        <v>40</v>
      </c>
      <c r="H219" s="56" t="s">
        <v>50</v>
      </c>
      <c r="I219" s="56" t="s">
        <v>42</v>
      </c>
      <c r="J219" s="130">
        <v>173100000</v>
      </c>
      <c r="K219" s="66" t="s">
        <v>2421</v>
      </c>
      <c r="L219" s="66" t="s">
        <v>2422</v>
      </c>
      <c r="M219" s="66" t="s">
        <v>2423</v>
      </c>
      <c r="N219" s="57" t="s">
        <v>25</v>
      </c>
      <c r="O219" s="63"/>
    </row>
    <row r="220" spans="2:15" ht="20.100000000000001" customHeight="1">
      <c r="B220" s="50">
        <v>2020</v>
      </c>
      <c r="C220" s="51">
        <v>5</v>
      </c>
      <c r="D220" s="51" t="s">
        <v>14</v>
      </c>
      <c r="E220" s="122" t="s">
        <v>1458</v>
      </c>
      <c r="F220" s="56" t="s">
        <v>107</v>
      </c>
      <c r="G220" s="56" t="s">
        <v>49</v>
      </c>
      <c r="H220" s="56" t="s">
        <v>41</v>
      </c>
      <c r="I220" s="56" t="s">
        <v>42</v>
      </c>
      <c r="J220" s="191">
        <v>140000000</v>
      </c>
      <c r="K220" s="66" t="s">
        <v>1459</v>
      </c>
      <c r="L220" s="66" t="s">
        <v>1460</v>
      </c>
      <c r="M220" s="66" t="s">
        <v>1461</v>
      </c>
      <c r="N220" s="57" t="s">
        <v>25</v>
      </c>
      <c r="O220" s="52"/>
    </row>
    <row r="221" spans="2:15" ht="20.100000000000001" customHeight="1">
      <c r="B221" s="50">
        <v>2020</v>
      </c>
      <c r="C221" s="51">
        <v>5</v>
      </c>
      <c r="D221" s="51" t="s">
        <v>14</v>
      </c>
      <c r="E221" s="122" t="s">
        <v>2399</v>
      </c>
      <c r="F221" s="56" t="s">
        <v>39</v>
      </c>
      <c r="G221" s="56" t="s">
        <v>40</v>
      </c>
      <c r="H221" s="56" t="s">
        <v>50</v>
      </c>
      <c r="I221" s="56" t="s">
        <v>42</v>
      </c>
      <c r="J221" s="130">
        <v>139217000</v>
      </c>
      <c r="K221" s="66" t="s">
        <v>1959</v>
      </c>
      <c r="L221" s="66" t="s">
        <v>1960</v>
      </c>
      <c r="M221" s="66" t="s">
        <v>2400</v>
      </c>
      <c r="N221" s="57" t="s">
        <v>25</v>
      </c>
      <c r="O221" s="63"/>
    </row>
    <row r="222" spans="2:15" ht="20.100000000000001" customHeight="1">
      <c r="B222" s="50">
        <v>2020</v>
      </c>
      <c r="C222" s="51">
        <v>5</v>
      </c>
      <c r="D222" s="51" t="s">
        <v>14</v>
      </c>
      <c r="E222" s="122" t="s">
        <v>1171</v>
      </c>
      <c r="F222" s="56" t="s">
        <v>107</v>
      </c>
      <c r="G222" s="56" t="s">
        <v>49</v>
      </c>
      <c r="H222" s="56" t="s">
        <v>50</v>
      </c>
      <c r="I222" s="56" t="s">
        <v>51</v>
      </c>
      <c r="J222" s="42">
        <v>130000000</v>
      </c>
      <c r="K222" s="66" t="s">
        <v>1058</v>
      </c>
      <c r="L222" s="66" t="s">
        <v>1172</v>
      </c>
      <c r="M222" s="66" t="s">
        <v>1173</v>
      </c>
      <c r="N222" s="57" t="s">
        <v>25</v>
      </c>
      <c r="O222" s="63"/>
    </row>
    <row r="223" spans="2:15" ht="20.100000000000001" customHeight="1">
      <c r="B223" s="50">
        <v>2020</v>
      </c>
      <c r="C223" s="51">
        <v>5</v>
      </c>
      <c r="D223" s="51" t="s">
        <v>167</v>
      </c>
      <c r="E223" s="122" t="s">
        <v>1180</v>
      </c>
      <c r="F223" s="56" t="s">
        <v>39</v>
      </c>
      <c r="G223" s="56" t="s">
        <v>49</v>
      </c>
      <c r="H223" s="56" t="s">
        <v>41</v>
      </c>
      <c r="I223" s="56" t="s">
        <v>42</v>
      </c>
      <c r="J223" s="130">
        <v>126637000</v>
      </c>
      <c r="K223" s="66" t="s">
        <v>988</v>
      </c>
      <c r="L223" s="66" t="s">
        <v>1178</v>
      </c>
      <c r="M223" s="66" t="s">
        <v>1179</v>
      </c>
      <c r="N223" s="57" t="s">
        <v>25</v>
      </c>
      <c r="O223" s="63"/>
    </row>
    <row r="224" spans="2:15" ht="20.100000000000001" customHeight="1">
      <c r="B224" s="50">
        <v>2020</v>
      </c>
      <c r="C224" s="51">
        <v>5</v>
      </c>
      <c r="D224" s="51" t="s">
        <v>167</v>
      </c>
      <c r="E224" s="122" t="s">
        <v>1177</v>
      </c>
      <c r="F224" s="56" t="s">
        <v>39</v>
      </c>
      <c r="G224" s="56" t="s">
        <v>49</v>
      </c>
      <c r="H224" s="56" t="s">
        <v>41</v>
      </c>
      <c r="I224" s="56" t="s">
        <v>42</v>
      </c>
      <c r="J224" s="130">
        <v>120000000</v>
      </c>
      <c r="K224" s="66" t="s">
        <v>988</v>
      </c>
      <c r="L224" s="66" t="s">
        <v>1178</v>
      </c>
      <c r="M224" s="66" t="s">
        <v>1179</v>
      </c>
      <c r="N224" s="57" t="s">
        <v>25</v>
      </c>
      <c r="O224" s="63"/>
    </row>
    <row r="225" spans="2:15" ht="20.100000000000001" customHeight="1">
      <c r="B225" s="50">
        <v>2020</v>
      </c>
      <c r="C225" s="51">
        <v>5</v>
      </c>
      <c r="D225" s="51" t="s">
        <v>14</v>
      </c>
      <c r="E225" s="122" t="s">
        <v>2499</v>
      </c>
      <c r="F225" s="56" t="s">
        <v>107</v>
      </c>
      <c r="G225" s="56" t="s">
        <v>49</v>
      </c>
      <c r="H225" s="56" t="s">
        <v>50</v>
      </c>
      <c r="I225" s="56" t="s">
        <v>42</v>
      </c>
      <c r="J225" s="130">
        <v>100000000</v>
      </c>
      <c r="K225" s="57" t="s">
        <v>2450</v>
      </c>
      <c r="L225" s="66" t="s">
        <v>2453</v>
      </c>
      <c r="M225" s="66" t="s">
        <v>2454</v>
      </c>
      <c r="N225" s="57" t="s">
        <v>25</v>
      </c>
      <c r="O225" s="63"/>
    </row>
    <row r="226" spans="2:15" ht="20.100000000000001" customHeight="1">
      <c r="B226" s="50">
        <v>2020</v>
      </c>
      <c r="C226" s="51">
        <v>5</v>
      </c>
      <c r="D226" s="51" t="s">
        <v>14</v>
      </c>
      <c r="E226" s="122" t="s">
        <v>2498</v>
      </c>
      <c r="F226" s="56" t="s">
        <v>107</v>
      </c>
      <c r="G226" s="56" t="s">
        <v>49</v>
      </c>
      <c r="H226" s="56" t="s">
        <v>50</v>
      </c>
      <c r="I226" s="56" t="s">
        <v>42</v>
      </c>
      <c r="J226" s="130">
        <v>95000000</v>
      </c>
      <c r="K226" s="57" t="s">
        <v>2450</v>
      </c>
      <c r="L226" s="66" t="s">
        <v>2451</v>
      </c>
      <c r="M226" s="66" t="s">
        <v>2452</v>
      </c>
      <c r="N226" s="57" t="s">
        <v>25</v>
      </c>
      <c r="O226" s="63"/>
    </row>
    <row r="227" spans="2:15" ht="20.100000000000001" customHeight="1">
      <c r="B227" s="50">
        <v>2020</v>
      </c>
      <c r="C227" s="51">
        <v>5</v>
      </c>
      <c r="D227" s="51" t="s">
        <v>14</v>
      </c>
      <c r="E227" s="187" t="s">
        <v>1655</v>
      </c>
      <c r="F227" s="56" t="s">
        <v>107</v>
      </c>
      <c r="G227" s="56" t="s">
        <v>40</v>
      </c>
      <c r="H227" s="56" t="s">
        <v>50</v>
      </c>
      <c r="I227" s="56" t="s">
        <v>42</v>
      </c>
      <c r="J227" s="198">
        <v>86669000</v>
      </c>
      <c r="K227" s="57" t="s">
        <v>1592</v>
      </c>
      <c r="L227" s="66" t="s">
        <v>1593</v>
      </c>
      <c r="M227" s="66" t="s">
        <v>1594</v>
      </c>
      <c r="N227" s="57" t="s">
        <v>25</v>
      </c>
      <c r="O227" s="63"/>
    </row>
    <row r="228" spans="2:15" ht="20.100000000000001" customHeight="1">
      <c r="B228" s="50">
        <v>2020</v>
      </c>
      <c r="C228" s="51">
        <v>5</v>
      </c>
      <c r="D228" s="51" t="s">
        <v>16</v>
      </c>
      <c r="E228" s="122" t="s">
        <v>1477</v>
      </c>
      <c r="F228" s="56" t="s">
        <v>107</v>
      </c>
      <c r="G228" s="56" t="s">
        <v>49</v>
      </c>
      <c r="H228" s="56" t="s">
        <v>41</v>
      </c>
      <c r="I228" s="56" t="s">
        <v>42</v>
      </c>
      <c r="J228" s="42">
        <v>85000000</v>
      </c>
      <c r="K228" s="66" t="s">
        <v>1319</v>
      </c>
      <c r="L228" s="66" t="s">
        <v>1328</v>
      </c>
      <c r="M228" s="66" t="s">
        <v>1329</v>
      </c>
      <c r="N228" s="57" t="s">
        <v>25</v>
      </c>
      <c r="O228" s="52"/>
    </row>
    <row r="229" spans="2:15" ht="20.100000000000001" customHeight="1">
      <c r="B229" s="50">
        <v>2020</v>
      </c>
      <c r="C229" s="51">
        <v>5</v>
      </c>
      <c r="D229" s="51" t="s">
        <v>14</v>
      </c>
      <c r="E229" s="122" t="s">
        <v>1815</v>
      </c>
      <c r="F229" s="56" t="s">
        <v>107</v>
      </c>
      <c r="G229" s="56" t="s">
        <v>49</v>
      </c>
      <c r="H229" s="56" t="s">
        <v>41</v>
      </c>
      <c r="I229" s="56" t="s">
        <v>42</v>
      </c>
      <c r="J229" s="42">
        <v>85000000</v>
      </c>
      <c r="K229" s="66" t="s">
        <v>1717</v>
      </c>
      <c r="L229" s="66" t="s">
        <v>1816</v>
      </c>
      <c r="M229" s="66" t="s">
        <v>1817</v>
      </c>
      <c r="N229" s="57" t="s">
        <v>25</v>
      </c>
      <c r="O229" s="52" t="s">
        <v>1818</v>
      </c>
    </row>
    <row r="230" spans="2:15" ht="20.100000000000001" customHeight="1">
      <c r="B230" s="50">
        <v>2020</v>
      </c>
      <c r="C230" s="51">
        <v>5</v>
      </c>
      <c r="D230" s="51" t="s">
        <v>14</v>
      </c>
      <c r="E230" s="122" t="s">
        <v>1819</v>
      </c>
      <c r="F230" s="56" t="s">
        <v>107</v>
      </c>
      <c r="G230" s="56" t="s">
        <v>49</v>
      </c>
      <c r="H230" s="56" t="s">
        <v>41</v>
      </c>
      <c r="I230" s="56" t="s">
        <v>42</v>
      </c>
      <c r="J230" s="42">
        <v>85000000</v>
      </c>
      <c r="K230" s="66" t="s">
        <v>1717</v>
      </c>
      <c r="L230" s="66" t="s">
        <v>1816</v>
      </c>
      <c r="M230" s="66" t="s">
        <v>1817</v>
      </c>
      <c r="N230" s="57" t="s">
        <v>25</v>
      </c>
      <c r="O230" s="52" t="s">
        <v>1818</v>
      </c>
    </row>
    <row r="231" spans="2:15" ht="20.100000000000001" customHeight="1">
      <c r="B231" s="50">
        <v>2020</v>
      </c>
      <c r="C231" s="51">
        <v>5</v>
      </c>
      <c r="D231" s="51" t="s">
        <v>14</v>
      </c>
      <c r="E231" s="122" t="s">
        <v>1902</v>
      </c>
      <c r="F231" s="56" t="s">
        <v>107</v>
      </c>
      <c r="G231" s="56" t="s">
        <v>49</v>
      </c>
      <c r="H231" s="56" t="s">
        <v>50</v>
      </c>
      <c r="I231" s="56" t="s">
        <v>42</v>
      </c>
      <c r="J231" s="42">
        <v>84000000</v>
      </c>
      <c r="K231" s="66" t="s">
        <v>1896</v>
      </c>
      <c r="L231" s="66" t="s">
        <v>1900</v>
      </c>
      <c r="M231" s="66" t="s">
        <v>1901</v>
      </c>
      <c r="N231" s="57" t="s">
        <v>25</v>
      </c>
      <c r="O231" s="52"/>
    </row>
    <row r="232" spans="2:15" ht="20.100000000000001" customHeight="1">
      <c r="B232" s="50">
        <v>2020</v>
      </c>
      <c r="C232" s="51">
        <v>5</v>
      </c>
      <c r="D232" s="51" t="s">
        <v>14</v>
      </c>
      <c r="E232" s="122" t="s">
        <v>2470</v>
      </c>
      <c r="F232" s="56" t="s">
        <v>107</v>
      </c>
      <c r="G232" s="56" t="s">
        <v>49</v>
      </c>
      <c r="H232" s="56" t="s">
        <v>41</v>
      </c>
      <c r="I232" s="56" t="s">
        <v>42</v>
      </c>
      <c r="J232" s="130">
        <v>67000000</v>
      </c>
      <c r="K232" s="57" t="s">
        <v>2455</v>
      </c>
      <c r="L232" s="66" t="s">
        <v>2471</v>
      </c>
      <c r="M232" s="66" t="s">
        <v>2449</v>
      </c>
      <c r="N232" s="57" t="s">
        <v>25</v>
      </c>
      <c r="O232" s="63"/>
    </row>
    <row r="233" spans="2:15" ht="20.100000000000001" customHeight="1">
      <c r="B233" s="50">
        <v>2020</v>
      </c>
      <c r="C233" s="51">
        <v>5</v>
      </c>
      <c r="D233" s="51" t="s">
        <v>14</v>
      </c>
      <c r="E233" s="122" t="s">
        <v>111</v>
      </c>
      <c r="F233" s="56" t="s">
        <v>107</v>
      </c>
      <c r="G233" s="56" t="s">
        <v>40</v>
      </c>
      <c r="H233" s="56" t="s">
        <v>50</v>
      </c>
      <c r="I233" s="56" t="s">
        <v>42</v>
      </c>
      <c r="J233" s="42">
        <v>64000000</v>
      </c>
      <c r="K233" s="66" t="s">
        <v>108</v>
      </c>
      <c r="L233" s="66" t="s">
        <v>109</v>
      </c>
      <c r="M233" s="66" t="s">
        <v>112</v>
      </c>
      <c r="N233" s="57" t="s">
        <v>25</v>
      </c>
      <c r="O233" s="52"/>
    </row>
    <row r="234" spans="2:15" ht="20.100000000000001" customHeight="1">
      <c r="B234" s="50">
        <v>2020</v>
      </c>
      <c r="C234" s="51">
        <v>5</v>
      </c>
      <c r="D234" s="51" t="s">
        <v>167</v>
      </c>
      <c r="E234" s="122" t="s">
        <v>187</v>
      </c>
      <c r="F234" s="56" t="s">
        <v>39</v>
      </c>
      <c r="G234" s="56" t="s">
        <v>188</v>
      </c>
      <c r="H234" s="56" t="s">
        <v>115</v>
      </c>
      <c r="I234" s="56" t="s">
        <v>189</v>
      </c>
      <c r="J234" s="42">
        <v>55000000</v>
      </c>
      <c r="K234" s="66" t="s">
        <v>190</v>
      </c>
      <c r="L234" s="66" t="s">
        <v>191</v>
      </c>
      <c r="M234" s="66" t="s">
        <v>192</v>
      </c>
      <c r="N234" s="57" t="s">
        <v>121</v>
      </c>
      <c r="O234" s="52"/>
    </row>
    <row r="235" spans="2:15" ht="20.100000000000001" customHeight="1">
      <c r="B235" s="50">
        <v>2020</v>
      </c>
      <c r="C235" s="51">
        <v>5</v>
      </c>
      <c r="D235" s="51" t="s">
        <v>14</v>
      </c>
      <c r="E235" s="122" t="s">
        <v>906</v>
      </c>
      <c r="F235" s="56" t="s">
        <v>107</v>
      </c>
      <c r="G235" s="56" t="s">
        <v>40</v>
      </c>
      <c r="H235" s="56" t="s">
        <v>50</v>
      </c>
      <c r="I235" s="56" t="s">
        <v>42</v>
      </c>
      <c r="J235" s="42">
        <v>52000000</v>
      </c>
      <c r="K235" s="66" t="s">
        <v>896</v>
      </c>
      <c r="L235" s="66" t="s">
        <v>907</v>
      </c>
      <c r="M235" s="66" t="s">
        <v>908</v>
      </c>
      <c r="N235" s="57" t="s">
        <v>25</v>
      </c>
      <c r="O235" s="52"/>
    </row>
    <row r="236" spans="2:15" ht="20.100000000000001" customHeight="1">
      <c r="B236" s="50">
        <v>2020</v>
      </c>
      <c r="C236" s="51">
        <v>5</v>
      </c>
      <c r="D236" s="51" t="s">
        <v>14</v>
      </c>
      <c r="E236" s="122" t="s">
        <v>1638</v>
      </c>
      <c r="F236" s="56" t="s">
        <v>107</v>
      </c>
      <c r="G236" s="56" t="s">
        <v>49</v>
      </c>
      <c r="H236" s="56" t="s">
        <v>41</v>
      </c>
      <c r="I236" s="56" t="s">
        <v>42</v>
      </c>
      <c r="J236" s="130">
        <v>50000000</v>
      </c>
      <c r="K236" s="66" t="s">
        <v>1634</v>
      </c>
      <c r="L236" s="66" t="s">
        <v>1635</v>
      </c>
      <c r="M236" s="66" t="s">
        <v>1636</v>
      </c>
      <c r="N236" s="57" t="s">
        <v>25</v>
      </c>
      <c r="O236" s="63"/>
    </row>
    <row r="237" spans="2:15" ht="20.100000000000001" customHeight="1">
      <c r="B237" s="50">
        <v>2020</v>
      </c>
      <c r="C237" s="51">
        <v>5</v>
      </c>
      <c r="D237" s="51" t="s">
        <v>14</v>
      </c>
      <c r="E237" s="122" t="s">
        <v>1637</v>
      </c>
      <c r="F237" s="56" t="s">
        <v>107</v>
      </c>
      <c r="G237" s="56" t="s">
        <v>49</v>
      </c>
      <c r="H237" s="56" t="s">
        <v>41</v>
      </c>
      <c r="I237" s="56" t="s">
        <v>42</v>
      </c>
      <c r="J237" s="130">
        <v>45000000</v>
      </c>
      <c r="K237" s="66" t="s">
        <v>1634</v>
      </c>
      <c r="L237" s="66" t="s">
        <v>1635</v>
      </c>
      <c r="M237" s="66" t="s">
        <v>1636</v>
      </c>
      <c r="N237" s="57" t="s">
        <v>25</v>
      </c>
      <c r="O237" s="63"/>
    </row>
    <row r="238" spans="2:15" ht="20.100000000000001" customHeight="1">
      <c r="B238" s="50">
        <v>2020</v>
      </c>
      <c r="C238" s="51">
        <v>5</v>
      </c>
      <c r="D238" s="51" t="s">
        <v>14</v>
      </c>
      <c r="E238" s="122" t="s">
        <v>1633</v>
      </c>
      <c r="F238" s="56" t="s">
        <v>107</v>
      </c>
      <c r="G238" s="56" t="s">
        <v>49</v>
      </c>
      <c r="H238" s="56" t="s">
        <v>41</v>
      </c>
      <c r="I238" s="56" t="s">
        <v>42</v>
      </c>
      <c r="J238" s="130">
        <v>40000000</v>
      </c>
      <c r="K238" s="66" t="s">
        <v>1634</v>
      </c>
      <c r="L238" s="66" t="s">
        <v>1635</v>
      </c>
      <c r="M238" s="66" t="s">
        <v>1636</v>
      </c>
      <c r="N238" s="57" t="s">
        <v>25</v>
      </c>
      <c r="O238" s="63"/>
    </row>
    <row r="239" spans="2:15" ht="20.100000000000001" customHeight="1">
      <c r="B239" s="50">
        <v>2020</v>
      </c>
      <c r="C239" s="51">
        <v>5</v>
      </c>
      <c r="D239" s="51" t="s">
        <v>14</v>
      </c>
      <c r="E239" s="122" t="s">
        <v>247</v>
      </c>
      <c r="F239" s="56" t="s">
        <v>107</v>
      </c>
      <c r="G239" s="56" t="s">
        <v>40</v>
      </c>
      <c r="H239" s="56" t="s">
        <v>50</v>
      </c>
      <c r="I239" s="56" t="s">
        <v>42</v>
      </c>
      <c r="J239" s="42">
        <v>30000000</v>
      </c>
      <c r="K239" s="66" t="s">
        <v>235</v>
      </c>
      <c r="L239" s="66" t="s">
        <v>245</v>
      </c>
      <c r="M239" s="66" t="s">
        <v>246</v>
      </c>
      <c r="N239" s="57" t="s">
        <v>25</v>
      </c>
      <c r="O239" s="52"/>
    </row>
    <row r="240" spans="2:15" ht="20.100000000000001" customHeight="1">
      <c r="B240" s="50">
        <v>2020</v>
      </c>
      <c r="C240" s="51">
        <v>5</v>
      </c>
      <c r="D240" s="51" t="s">
        <v>14</v>
      </c>
      <c r="E240" s="122" t="s">
        <v>2411</v>
      </c>
      <c r="F240" s="56" t="s">
        <v>107</v>
      </c>
      <c r="G240" s="56" t="s">
        <v>40</v>
      </c>
      <c r="H240" s="56" t="s">
        <v>50</v>
      </c>
      <c r="I240" s="56" t="s">
        <v>42</v>
      </c>
      <c r="J240" s="130">
        <v>30000000</v>
      </c>
      <c r="K240" s="66" t="s">
        <v>1991</v>
      </c>
      <c r="L240" s="66" t="s">
        <v>1992</v>
      </c>
      <c r="M240" s="66" t="s">
        <v>2407</v>
      </c>
      <c r="N240" s="57" t="s">
        <v>25</v>
      </c>
      <c r="O240" s="63"/>
    </row>
    <row r="241" spans="2:15" ht="20.100000000000001" customHeight="1">
      <c r="B241" s="50">
        <v>2020</v>
      </c>
      <c r="C241" s="51">
        <v>5</v>
      </c>
      <c r="D241" s="51" t="s">
        <v>14</v>
      </c>
      <c r="E241" s="122" t="s">
        <v>2468</v>
      </c>
      <c r="F241" s="56" t="s">
        <v>107</v>
      </c>
      <c r="G241" s="56" t="s">
        <v>49</v>
      </c>
      <c r="H241" s="56" t="s">
        <v>41</v>
      </c>
      <c r="I241" s="56" t="s">
        <v>52</v>
      </c>
      <c r="J241" s="130">
        <v>29094000</v>
      </c>
      <c r="K241" s="57" t="s">
        <v>2455</v>
      </c>
      <c r="L241" s="66" t="s">
        <v>2469</v>
      </c>
      <c r="M241" s="66" t="s">
        <v>2449</v>
      </c>
      <c r="N241" s="57" t="s">
        <v>25</v>
      </c>
      <c r="O241" s="63"/>
    </row>
    <row r="242" spans="2:15" ht="20.100000000000001" customHeight="1">
      <c r="B242" s="50">
        <v>2020</v>
      </c>
      <c r="C242" s="51">
        <v>5</v>
      </c>
      <c r="D242" s="51" t="s">
        <v>14</v>
      </c>
      <c r="E242" s="122" t="s">
        <v>2401</v>
      </c>
      <c r="F242" s="56" t="s">
        <v>107</v>
      </c>
      <c r="G242" s="56" t="s">
        <v>40</v>
      </c>
      <c r="H242" s="56" t="s">
        <v>50</v>
      </c>
      <c r="I242" s="56" t="s">
        <v>42</v>
      </c>
      <c r="J242" s="130">
        <v>28787000</v>
      </c>
      <c r="K242" s="66" t="s">
        <v>1959</v>
      </c>
      <c r="L242" s="66" t="s">
        <v>1960</v>
      </c>
      <c r="M242" s="66" t="s">
        <v>2400</v>
      </c>
      <c r="N242" s="57" t="s">
        <v>25</v>
      </c>
      <c r="O242" s="63"/>
    </row>
    <row r="243" spans="2:15" ht="20.100000000000001" customHeight="1">
      <c r="B243" s="50">
        <v>2020</v>
      </c>
      <c r="C243" s="51">
        <v>5</v>
      </c>
      <c r="D243" s="51" t="s">
        <v>14</v>
      </c>
      <c r="E243" s="122" t="s">
        <v>128</v>
      </c>
      <c r="F243" s="56" t="s">
        <v>107</v>
      </c>
      <c r="G243" s="56" t="s">
        <v>49</v>
      </c>
      <c r="H243" s="56" t="s">
        <v>50</v>
      </c>
      <c r="I243" s="56" t="s">
        <v>42</v>
      </c>
      <c r="J243" s="42">
        <v>23000000</v>
      </c>
      <c r="K243" s="66" t="s">
        <v>123</v>
      </c>
      <c r="L243" s="66" t="s">
        <v>124</v>
      </c>
      <c r="M243" s="66" t="s">
        <v>129</v>
      </c>
      <c r="N243" s="66" t="s">
        <v>25</v>
      </c>
      <c r="O243" s="52"/>
    </row>
    <row r="244" spans="2:15" ht="20.100000000000001" customHeight="1">
      <c r="B244" s="50">
        <v>2020</v>
      </c>
      <c r="C244" s="51">
        <v>5</v>
      </c>
      <c r="D244" s="51" t="s">
        <v>14</v>
      </c>
      <c r="E244" s="122" t="s">
        <v>130</v>
      </c>
      <c r="F244" s="56" t="s">
        <v>107</v>
      </c>
      <c r="G244" s="56" t="s">
        <v>49</v>
      </c>
      <c r="H244" s="56" t="s">
        <v>50</v>
      </c>
      <c r="I244" s="56" t="s">
        <v>42</v>
      </c>
      <c r="J244" s="42">
        <v>23000000</v>
      </c>
      <c r="K244" s="66" t="s">
        <v>123</v>
      </c>
      <c r="L244" s="66" t="s">
        <v>124</v>
      </c>
      <c r="M244" s="66" t="s">
        <v>131</v>
      </c>
      <c r="N244" s="66" t="s">
        <v>25</v>
      </c>
      <c r="O244" s="52"/>
    </row>
    <row r="245" spans="2:15" ht="20.100000000000001" customHeight="1">
      <c r="B245" s="50">
        <v>2020</v>
      </c>
      <c r="C245" s="51">
        <v>5</v>
      </c>
      <c r="D245" s="51" t="s">
        <v>14</v>
      </c>
      <c r="E245" s="122" t="s">
        <v>132</v>
      </c>
      <c r="F245" s="56" t="s">
        <v>107</v>
      </c>
      <c r="G245" s="56" t="s">
        <v>49</v>
      </c>
      <c r="H245" s="56" t="s">
        <v>50</v>
      </c>
      <c r="I245" s="56" t="s">
        <v>42</v>
      </c>
      <c r="J245" s="42">
        <v>23000000</v>
      </c>
      <c r="K245" s="66" t="s">
        <v>123</v>
      </c>
      <c r="L245" s="66" t="s">
        <v>124</v>
      </c>
      <c r="M245" s="66" t="s">
        <v>133</v>
      </c>
      <c r="N245" s="66" t="s">
        <v>25</v>
      </c>
      <c r="O245" s="52"/>
    </row>
    <row r="246" spans="2:15" ht="20.100000000000001" customHeight="1">
      <c r="B246" s="50">
        <v>2020</v>
      </c>
      <c r="C246" s="51">
        <v>5</v>
      </c>
      <c r="D246" s="51" t="s">
        <v>14</v>
      </c>
      <c r="E246" s="122" t="s">
        <v>134</v>
      </c>
      <c r="F246" s="56" t="s">
        <v>107</v>
      </c>
      <c r="G246" s="56" t="s">
        <v>49</v>
      </c>
      <c r="H246" s="56" t="s">
        <v>50</v>
      </c>
      <c r="I246" s="56" t="s">
        <v>42</v>
      </c>
      <c r="J246" s="42">
        <v>23000000</v>
      </c>
      <c r="K246" s="66" t="s">
        <v>123</v>
      </c>
      <c r="L246" s="66" t="s">
        <v>124</v>
      </c>
      <c r="M246" s="66" t="s">
        <v>135</v>
      </c>
      <c r="N246" s="66" t="s">
        <v>25</v>
      </c>
      <c r="O246" s="52"/>
    </row>
    <row r="247" spans="2:15" ht="20.100000000000001" customHeight="1">
      <c r="B247" s="50">
        <v>2020</v>
      </c>
      <c r="C247" s="51">
        <v>5</v>
      </c>
      <c r="D247" s="51" t="s">
        <v>14</v>
      </c>
      <c r="E247" s="122" t="s">
        <v>248</v>
      </c>
      <c r="F247" s="56" t="s">
        <v>107</v>
      </c>
      <c r="G247" s="56" t="s">
        <v>40</v>
      </c>
      <c r="H247" s="56" t="s">
        <v>50</v>
      </c>
      <c r="I247" s="56" t="s">
        <v>52</v>
      </c>
      <c r="J247" s="42">
        <v>20000000</v>
      </c>
      <c r="K247" s="66" t="s">
        <v>219</v>
      </c>
      <c r="L247" s="66" t="s">
        <v>224</v>
      </c>
      <c r="M247" s="42" t="s">
        <v>225</v>
      </c>
      <c r="N247" s="57" t="s">
        <v>25</v>
      </c>
      <c r="O247" s="52"/>
    </row>
    <row r="248" spans="2:15" ht="20.100000000000001" customHeight="1">
      <c r="B248" s="50">
        <v>2020</v>
      </c>
      <c r="C248" s="51">
        <v>5</v>
      </c>
      <c r="D248" s="51" t="s">
        <v>14</v>
      </c>
      <c r="E248" s="122" t="s">
        <v>701</v>
      </c>
      <c r="F248" s="56" t="s">
        <v>107</v>
      </c>
      <c r="G248" s="56" t="s">
        <v>49</v>
      </c>
      <c r="H248" s="56" t="s">
        <v>41</v>
      </c>
      <c r="I248" s="56" t="s">
        <v>42</v>
      </c>
      <c r="J248" s="42">
        <v>20000000</v>
      </c>
      <c r="K248" s="66" t="s">
        <v>696</v>
      </c>
      <c r="L248" s="66" t="s">
        <v>697</v>
      </c>
      <c r="M248" s="66" t="s">
        <v>698</v>
      </c>
      <c r="N248" s="57" t="s">
        <v>25</v>
      </c>
      <c r="O248" s="52"/>
    </row>
    <row r="249" spans="2:15" ht="20.100000000000001" customHeight="1">
      <c r="B249" s="50">
        <v>2020</v>
      </c>
      <c r="C249" s="51">
        <v>5</v>
      </c>
      <c r="D249" s="51" t="s">
        <v>14</v>
      </c>
      <c r="E249" s="122" t="s">
        <v>702</v>
      </c>
      <c r="F249" s="56" t="s">
        <v>107</v>
      </c>
      <c r="G249" s="56" t="s">
        <v>49</v>
      </c>
      <c r="H249" s="56" t="s">
        <v>41</v>
      </c>
      <c r="I249" s="56" t="s">
        <v>42</v>
      </c>
      <c r="J249" s="42">
        <v>20000000</v>
      </c>
      <c r="K249" s="66" t="s">
        <v>696</v>
      </c>
      <c r="L249" s="66" t="s">
        <v>697</v>
      </c>
      <c r="M249" s="66" t="s">
        <v>698</v>
      </c>
      <c r="N249" s="57" t="s">
        <v>25</v>
      </c>
      <c r="O249" s="52"/>
    </row>
    <row r="250" spans="2:15" ht="20.100000000000001" customHeight="1">
      <c r="B250" s="50">
        <v>2020</v>
      </c>
      <c r="C250" s="51">
        <v>5</v>
      </c>
      <c r="D250" s="51" t="s">
        <v>14</v>
      </c>
      <c r="E250" s="122" t="s">
        <v>703</v>
      </c>
      <c r="F250" s="56" t="s">
        <v>107</v>
      </c>
      <c r="G250" s="56" t="s">
        <v>49</v>
      </c>
      <c r="H250" s="56" t="s">
        <v>41</v>
      </c>
      <c r="I250" s="56" t="s">
        <v>42</v>
      </c>
      <c r="J250" s="42">
        <v>20000000</v>
      </c>
      <c r="K250" s="66" t="s">
        <v>696</v>
      </c>
      <c r="L250" s="66" t="s">
        <v>697</v>
      </c>
      <c r="M250" s="66" t="s">
        <v>698</v>
      </c>
      <c r="N250" s="57" t="s">
        <v>25</v>
      </c>
      <c r="O250" s="52"/>
    </row>
    <row r="251" spans="2:15" ht="20.100000000000001" customHeight="1">
      <c r="B251" s="70">
        <v>2020</v>
      </c>
      <c r="C251" s="56">
        <v>5</v>
      </c>
      <c r="D251" s="56" t="s">
        <v>14</v>
      </c>
      <c r="E251" s="122" t="s">
        <v>1423</v>
      </c>
      <c r="F251" s="56" t="s">
        <v>39</v>
      </c>
      <c r="G251" s="56" t="s">
        <v>49</v>
      </c>
      <c r="H251" s="56" t="s">
        <v>50</v>
      </c>
      <c r="I251" s="56" t="s">
        <v>52</v>
      </c>
      <c r="J251" s="36">
        <v>17409000</v>
      </c>
      <c r="K251" s="66" t="s">
        <v>1353</v>
      </c>
      <c r="L251" s="66" t="s">
        <v>1417</v>
      </c>
      <c r="M251" s="66" t="s">
        <v>1418</v>
      </c>
      <c r="N251" s="57" t="s">
        <v>25</v>
      </c>
      <c r="O251" s="52"/>
    </row>
    <row r="252" spans="2:15" ht="20.100000000000001" customHeight="1">
      <c r="B252" s="70">
        <v>2020</v>
      </c>
      <c r="C252" s="56">
        <v>5</v>
      </c>
      <c r="D252" s="56" t="s">
        <v>14</v>
      </c>
      <c r="E252" s="122" t="s">
        <v>1424</v>
      </c>
      <c r="F252" s="56" t="s">
        <v>39</v>
      </c>
      <c r="G252" s="56" t="s">
        <v>49</v>
      </c>
      <c r="H252" s="56" t="s">
        <v>50</v>
      </c>
      <c r="I252" s="56" t="s">
        <v>52</v>
      </c>
      <c r="J252" s="36">
        <v>17409000</v>
      </c>
      <c r="K252" s="66" t="s">
        <v>1353</v>
      </c>
      <c r="L252" s="66" t="s">
        <v>1417</v>
      </c>
      <c r="M252" s="66" t="s">
        <v>1418</v>
      </c>
      <c r="N252" s="57" t="s">
        <v>25</v>
      </c>
      <c r="O252" s="52"/>
    </row>
    <row r="253" spans="2:15" ht="20.100000000000001" customHeight="1">
      <c r="B253" s="70">
        <v>2020</v>
      </c>
      <c r="C253" s="56">
        <v>5</v>
      </c>
      <c r="D253" s="56" t="s">
        <v>14</v>
      </c>
      <c r="E253" s="122" t="s">
        <v>1425</v>
      </c>
      <c r="F253" s="56" t="s">
        <v>39</v>
      </c>
      <c r="G253" s="56" t="s">
        <v>49</v>
      </c>
      <c r="H253" s="56" t="s">
        <v>50</v>
      </c>
      <c r="I253" s="56" t="s">
        <v>52</v>
      </c>
      <c r="J253" s="36">
        <v>17409000</v>
      </c>
      <c r="K253" s="66" t="s">
        <v>1353</v>
      </c>
      <c r="L253" s="66" t="s">
        <v>1417</v>
      </c>
      <c r="M253" s="66" t="s">
        <v>1418</v>
      </c>
      <c r="N253" s="57" t="s">
        <v>25</v>
      </c>
      <c r="O253" s="52"/>
    </row>
    <row r="254" spans="2:15" ht="20.100000000000001" customHeight="1">
      <c r="B254" s="70">
        <v>2020</v>
      </c>
      <c r="C254" s="56">
        <v>5</v>
      </c>
      <c r="D254" s="56" t="s">
        <v>14</v>
      </c>
      <c r="E254" s="122" t="s">
        <v>1426</v>
      </c>
      <c r="F254" s="56" t="s">
        <v>39</v>
      </c>
      <c r="G254" s="56" t="s">
        <v>49</v>
      </c>
      <c r="H254" s="56" t="s">
        <v>50</v>
      </c>
      <c r="I254" s="56" t="s">
        <v>52</v>
      </c>
      <c r="J254" s="36">
        <v>17409000</v>
      </c>
      <c r="K254" s="66" t="s">
        <v>1353</v>
      </c>
      <c r="L254" s="66" t="s">
        <v>1417</v>
      </c>
      <c r="M254" s="66" t="s">
        <v>1418</v>
      </c>
      <c r="N254" s="57" t="s">
        <v>25</v>
      </c>
      <c r="O254" s="52"/>
    </row>
    <row r="255" spans="2:15" ht="20.100000000000001" customHeight="1">
      <c r="B255" s="70">
        <v>2020</v>
      </c>
      <c r="C255" s="56">
        <v>5</v>
      </c>
      <c r="D255" s="56" t="s">
        <v>14</v>
      </c>
      <c r="E255" s="122" t="s">
        <v>1427</v>
      </c>
      <c r="F255" s="56" t="s">
        <v>39</v>
      </c>
      <c r="G255" s="56" t="s">
        <v>49</v>
      </c>
      <c r="H255" s="56" t="s">
        <v>50</v>
      </c>
      <c r="I255" s="56" t="s">
        <v>52</v>
      </c>
      <c r="J255" s="36">
        <v>17409000</v>
      </c>
      <c r="K255" s="66" t="s">
        <v>1353</v>
      </c>
      <c r="L255" s="66" t="s">
        <v>1417</v>
      </c>
      <c r="M255" s="66" t="s">
        <v>1418</v>
      </c>
      <c r="N255" s="57" t="s">
        <v>25</v>
      </c>
      <c r="O255" s="52"/>
    </row>
    <row r="256" spans="2:15" ht="20.100000000000001" customHeight="1">
      <c r="B256" s="70">
        <v>2020</v>
      </c>
      <c r="C256" s="56">
        <v>5</v>
      </c>
      <c r="D256" s="56" t="s">
        <v>14</v>
      </c>
      <c r="E256" s="122" t="s">
        <v>1428</v>
      </c>
      <c r="F256" s="56" t="s">
        <v>39</v>
      </c>
      <c r="G256" s="56" t="s">
        <v>49</v>
      </c>
      <c r="H256" s="56" t="s">
        <v>50</v>
      </c>
      <c r="I256" s="56" t="s">
        <v>52</v>
      </c>
      <c r="J256" s="36">
        <v>17409000</v>
      </c>
      <c r="K256" s="66" t="s">
        <v>1353</v>
      </c>
      <c r="L256" s="66" t="s">
        <v>1417</v>
      </c>
      <c r="M256" s="66" t="s">
        <v>1418</v>
      </c>
      <c r="N256" s="57" t="s">
        <v>25</v>
      </c>
      <c r="O256" s="52"/>
    </row>
    <row r="257" spans="2:15" ht="20.100000000000001" customHeight="1">
      <c r="B257" s="50">
        <v>2020</v>
      </c>
      <c r="C257" s="51">
        <v>5</v>
      </c>
      <c r="D257" s="51" t="s">
        <v>14</v>
      </c>
      <c r="E257" s="122" t="s">
        <v>713</v>
      </c>
      <c r="F257" s="56" t="s">
        <v>107</v>
      </c>
      <c r="G257" s="56" t="s">
        <v>49</v>
      </c>
      <c r="H257" s="56" t="s">
        <v>41</v>
      </c>
      <c r="I257" s="56" t="s">
        <v>42</v>
      </c>
      <c r="J257" s="42">
        <v>13000000</v>
      </c>
      <c r="K257" s="66" t="s">
        <v>689</v>
      </c>
      <c r="L257" s="66" t="s">
        <v>690</v>
      </c>
      <c r="M257" s="66" t="s">
        <v>691</v>
      </c>
      <c r="N257" s="57" t="s">
        <v>25</v>
      </c>
      <c r="O257" s="52"/>
    </row>
    <row r="258" spans="2:15" ht="20.100000000000001" customHeight="1">
      <c r="B258" s="50">
        <v>2020</v>
      </c>
      <c r="C258" s="51">
        <v>5</v>
      </c>
      <c r="D258" s="51" t="s">
        <v>14</v>
      </c>
      <c r="E258" s="187" t="s">
        <v>1656</v>
      </c>
      <c r="F258" s="56" t="s">
        <v>107</v>
      </c>
      <c r="G258" s="56" t="s">
        <v>40</v>
      </c>
      <c r="H258" s="56" t="s">
        <v>50</v>
      </c>
      <c r="I258" s="56" t="s">
        <v>52</v>
      </c>
      <c r="J258" s="198">
        <v>12812000</v>
      </c>
      <c r="K258" s="57" t="s">
        <v>1592</v>
      </c>
      <c r="L258" s="66" t="s">
        <v>1593</v>
      </c>
      <c r="M258" s="66" t="s">
        <v>1594</v>
      </c>
      <c r="N258" s="57" t="s">
        <v>25</v>
      </c>
      <c r="O258" s="63"/>
    </row>
    <row r="259" spans="2:15" ht="20.100000000000001" customHeight="1">
      <c r="B259" s="50">
        <v>2020</v>
      </c>
      <c r="C259" s="51">
        <v>5</v>
      </c>
      <c r="D259" s="51" t="s">
        <v>14</v>
      </c>
      <c r="E259" s="187" t="s">
        <v>1657</v>
      </c>
      <c r="F259" s="56" t="s">
        <v>107</v>
      </c>
      <c r="G259" s="56" t="s">
        <v>40</v>
      </c>
      <c r="H259" s="56" t="s">
        <v>50</v>
      </c>
      <c r="I259" s="56" t="s">
        <v>52</v>
      </c>
      <c r="J259" s="198">
        <v>11493000</v>
      </c>
      <c r="K259" s="57" t="s">
        <v>1592</v>
      </c>
      <c r="L259" s="66" t="s">
        <v>1593</v>
      </c>
      <c r="M259" s="66" t="s">
        <v>1594</v>
      </c>
      <c r="N259" s="57" t="s">
        <v>25</v>
      </c>
      <c r="O259" s="63"/>
    </row>
    <row r="260" spans="2:15" ht="20.100000000000001" customHeight="1">
      <c r="B260" s="50">
        <v>2020</v>
      </c>
      <c r="C260" s="51">
        <v>5</v>
      </c>
      <c r="D260" s="51" t="s">
        <v>14</v>
      </c>
      <c r="E260" s="122" t="s">
        <v>184</v>
      </c>
      <c r="F260" s="56" t="s">
        <v>107</v>
      </c>
      <c r="G260" s="56" t="s">
        <v>40</v>
      </c>
      <c r="H260" s="56" t="s">
        <v>50</v>
      </c>
      <c r="I260" s="56" t="s">
        <v>52</v>
      </c>
      <c r="J260" s="42">
        <v>10000000</v>
      </c>
      <c r="K260" s="66" t="s">
        <v>178</v>
      </c>
      <c r="L260" s="66" t="s">
        <v>185</v>
      </c>
      <c r="M260" s="66" t="s">
        <v>186</v>
      </c>
      <c r="N260" s="57" t="s">
        <v>25</v>
      </c>
      <c r="O260" s="52"/>
    </row>
    <row r="261" spans="2:15" ht="20.100000000000001" customHeight="1">
      <c r="B261" s="50">
        <v>2020</v>
      </c>
      <c r="C261" s="51">
        <v>5</v>
      </c>
      <c r="D261" s="51" t="s">
        <v>167</v>
      </c>
      <c r="E261" s="122" t="s">
        <v>1800</v>
      </c>
      <c r="F261" s="56" t="s">
        <v>39</v>
      </c>
      <c r="G261" s="56" t="s">
        <v>188</v>
      </c>
      <c r="H261" s="56" t="s">
        <v>1152</v>
      </c>
      <c r="I261" s="56" t="s">
        <v>116</v>
      </c>
      <c r="J261" s="42">
        <v>5000000</v>
      </c>
      <c r="K261" s="66" t="s">
        <v>1694</v>
      </c>
      <c r="L261" s="66" t="s">
        <v>1695</v>
      </c>
      <c r="M261" s="66" t="s">
        <v>1696</v>
      </c>
      <c r="N261" s="57" t="s">
        <v>121</v>
      </c>
      <c r="O261" s="52"/>
    </row>
    <row r="262" spans="2:15" ht="20.100000000000001" customHeight="1">
      <c r="B262" s="50">
        <v>2020</v>
      </c>
      <c r="C262" s="51">
        <v>6</v>
      </c>
      <c r="D262" s="51" t="s">
        <v>14</v>
      </c>
      <c r="E262" s="122" t="s">
        <v>1632</v>
      </c>
      <c r="F262" s="56" t="s">
        <v>107</v>
      </c>
      <c r="G262" s="56" t="s">
        <v>49</v>
      </c>
      <c r="H262" s="56" t="s">
        <v>41</v>
      </c>
      <c r="I262" s="56" t="s">
        <v>46</v>
      </c>
      <c r="J262" s="130">
        <v>1280332000</v>
      </c>
      <c r="K262" s="66" t="s">
        <v>1626</v>
      </c>
      <c r="L262" s="66" t="s">
        <v>1627</v>
      </c>
      <c r="M262" s="66" t="s">
        <v>1628</v>
      </c>
      <c r="N262" s="57" t="s">
        <v>53</v>
      </c>
      <c r="O262" s="63"/>
    </row>
    <row r="263" spans="2:15" ht="20.100000000000001" customHeight="1">
      <c r="B263" s="120">
        <v>2020</v>
      </c>
      <c r="C263" s="77">
        <v>6</v>
      </c>
      <c r="D263" s="77" t="s">
        <v>167</v>
      </c>
      <c r="E263" s="169" t="s">
        <v>417</v>
      </c>
      <c r="F263" s="73" t="s">
        <v>39</v>
      </c>
      <c r="G263" s="73" t="s">
        <v>40</v>
      </c>
      <c r="H263" s="73"/>
      <c r="I263" s="73" t="s">
        <v>46</v>
      </c>
      <c r="J263" s="92">
        <v>800000000</v>
      </c>
      <c r="K263" s="74" t="s">
        <v>287</v>
      </c>
      <c r="L263" s="74" t="s">
        <v>418</v>
      </c>
      <c r="M263" s="74" t="s">
        <v>419</v>
      </c>
      <c r="N263" s="103" t="s">
        <v>25</v>
      </c>
      <c r="O263" s="63"/>
    </row>
    <row r="264" spans="2:15" ht="20.100000000000001" customHeight="1">
      <c r="B264" s="50">
        <v>2020</v>
      </c>
      <c r="C264" s="51">
        <v>6</v>
      </c>
      <c r="D264" s="51" t="s">
        <v>14</v>
      </c>
      <c r="E264" s="122" t="s">
        <v>1814</v>
      </c>
      <c r="F264" s="56" t="s">
        <v>107</v>
      </c>
      <c r="G264" s="56" t="s">
        <v>40</v>
      </c>
      <c r="H264" s="56" t="s">
        <v>50</v>
      </c>
      <c r="I264" s="56" t="s">
        <v>42</v>
      </c>
      <c r="J264" s="42">
        <v>700000000</v>
      </c>
      <c r="K264" s="66" t="s">
        <v>1705</v>
      </c>
      <c r="L264" s="66" t="s">
        <v>1769</v>
      </c>
      <c r="M264" s="66" t="s">
        <v>1770</v>
      </c>
      <c r="N264" s="57" t="s">
        <v>25</v>
      </c>
      <c r="O264" s="52"/>
    </row>
    <row r="265" spans="2:15" ht="20.100000000000001" customHeight="1">
      <c r="B265" s="50">
        <v>2020</v>
      </c>
      <c r="C265" s="51">
        <v>6</v>
      </c>
      <c r="D265" s="51" t="s">
        <v>14</v>
      </c>
      <c r="E265" s="122" t="s">
        <v>704</v>
      </c>
      <c r="F265" s="56" t="s">
        <v>107</v>
      </c>
      <c r="G265" s="56" t="s">
        <v>49</v>
      </c>
      <c r="H265" s="56" t="s">
        <v>41</v>
      </c>
      <c r="I265" s="56" t="s">
        <v>46</v>
      </c>
      <c r="J265" s="42">
        <v>480000000</v>
      </c>
      <c r="K265" s="66" t="s">
        <v>696</v>
      </c>
      <c r="L265" s="66" t="s">
        <v>697</v>
      </c>
      <c r="M265" s="66" t="s">
        <v>698</v>
      </c>
      <c r="N265" s="57" t="s">
        <v>25</v>
      </c>
      <c r="O265" s="52"/>
    </row>
    <row r="266" spans="2:15" ht="20.100000000000001" customHeight="1">
      <c r="B266" s="50">
        <v>2020</v>
      </c>
      <c r="C266" s="51">
        <v>6</v>
      </c>
      <c r="D266" s="51" t="s">
        <v>14</v>
      </c>
      <c r="E266" s="122" t="s">
        <v>705</v>
      </c>
      <c r="F266" s="56" t="s">
        <v>107</v>
      </c>
      <c r="G266" s="56" t="s">
        <v>49</v>
      </c>
      <c r="H266" s="56" t="s">
        <v>41</v>
      </c>
      <c r="I266" s="56" t="s">
        <v>46</v>
      </c>
      <c r="J266" s="42">
        <v>480000000</v>
      </c>
      <c r="K266" s="66" t="s">
        <v>696</v>
      </c>
      <c r="L266" s="66" t="s">
        <v>697</v>
      </c>
      <c r="M266" s="66" t="s">
        <v>698</v>
      </c>
      <c r="N266" s="57" t="s">
        <v>25</v>
      </c>
      <c r="O266" s="52"/>
    </row>
    <row r="267" spans="2:15" ht="20.100000000000001" customHeight="1">
      <c r="B267" s="50">
        <v>2020</v>
      </c>
      <c r="C267" s="51">
        <v>6</v>
      </c>
      <c r="D267" s="51" t="s">
        <v>16</v>
      </c>
      <c r="E267" s="122" t="s">
        <v>120</v>
      </c>
      <c r="F267" s="56" t="s">
        <v>39</v>
      </c>
      <c r="G267" s="56" t="s">
        <v>40</v>
      </c>
      <c r="H267" s="56" t="s">
        <v>50</v>
      </c>
      <c r="I267" s="56" t="s">
        <v>42</v>
      </c>
      <c r="J267" s="189">
        <v>326000000</v>
      </c>
      <c r="K267" s="66" t="s">
        <v>117</v>
      </c>
      <c r="L267" s="66" t="s">
        <v>118</v>
      </c>
      <c r="M267" s="66" t="s">
        <v>119</v>
      </c>
      <c r="N267" s="57" t="s">
        <v>121</v>
      </c>
      <c r="O267" s="52"/>
    </row>
    <row r="268" spans="2:15" ht="20.100000000000001" customHeight="1">
      <c r="B268" s="50">
        <v>2020</v>
      </c>
      <c r="C268" s="51">
        <v>6</v>
      </c>
      <c r="D268" s="51" t="s">
        <v>14</v>
      </c>
      <c r="E268" s="122" t="s">
        <v>1469</v>
      </c>
      <c r="F268" s="56" t="s">
        <v>107</v>
      </c>
      <c r="G268" s="56" t="s">
        <v>40</v>
      </c>
      <c r="H268" s="56" t="s">
        <v>50</v>
      </c>
      <c r="I268" s="56" t="s">
        <v>42</v>
      </c>
      <c r="J268" s="42">
        <v>250000000</v>
      </c>
      <c r="K268" s="66" t="s">
        <v>1409</v>
      </c>
      <c r="L268" s="66" t="s">
        <v>1315</v>
      </c>
      <c r="M268" s="66" t="s">
        <v>1316</v>
      </c>
      <c r="N268" s="57" t="s">
        <v>25</v>
      </c>
      <c r="O268" s="52"/>
    </row>
    <row r="269" spans="2:15" ht="20.100000000000001" customHeight="1">
      <c r="B269" s="50">
        <v>2020</v>
      </c>
      <c r="C269" s="51">
        <v>6</v>
      </c>
      <c r="D269" s="51" t="s">
        <v>14</v>
      </c>
      <c r="E269" s="122" t="s">
        <v>2396</v>
      </c>
      <c r="F269" s="56" t="s">
        <v>107</v>
      </c>
      <c r="G269" s="56" t="s">
        <v>49</v>
      </c>
      <c r="H269" s="56" t="s">
        <v>41</v>
      </c>
      <c r="I269" s="56" t="s">
        <v>42</v>
      </c>
      <c r="J269" s="130">
        <v>210000000</v>
      </c>
      <c r="K269" s="66" t="s">
        <v>1940</v>
      </c>
      <c r="L269" s="66" t="s">
        <v>2397</v>
      </c>
      <c r="M269" s="66" t="s">
        <v>2398</v>
      </c>
      <c r="N269" s="57" t="s">
        <v>25</v>
      </c>
      <c r="O269" s="63"/>
    </row>
    <row r="270" spans="2:15" ht="20.100000000000001" customHeight="1">
      <c r="B270" s="50">
        <v>2020</v>
      </c>
      <c r="C270" s="51">
        <v>6</v>
      </c>
      <c r="D270" s="51" t="s">
        <v>167</v>
      </c>
      <c r="E270" s="122" t="s">
        <v>193</v>
      </c>
      <c r="F270" s="56" t="s">
        <v>39</v>
      </c>
      <c r="G270" s="56" t="s">
        <v>49</v>
      </c>
      <c r="H270" s="56" t="s">
        <v>41</v>
      </c>
      <c r="I270" s="56" t="s">
        <v>42</v>
      </c>
      <c r="J270" s="42">
        <v>190000000</v>
      </c>
      <c r="K270" s="66" t="s">
        <v>190</v>
      </c>
      <c r="L270" s="66" t="s">
        <v>194</v>
      </c>
      <c r="M270" s="66" t="s">
        <v>195</v>
      </c>
      <c r="N270" s="57" t="s">
        <v>121</v>
      </c>
      <c r="O270" s="52"/>
    </row>
    <row r="271" spans="2:15" ht="20.100000000000001" customHeight="1">
      <c r="B271" s="50">
        <v>2020</v>
      </c>
      <c r="C271" s="51">
        <v>6</v>
      </c>
      <c r="D271" s="51" t="s">
        <v>16</v>
      </c>
      <c r="E271" s="122" t="s">
        <v>201</v>
      </c>
      <c r="F271" s="56" t="s">
        <v>107</v>
      </c>
      <c r="G271" s="56" t="s">
        <v>49</v>
      </c>
      <c r="H271" s="56" t="s">
        <v>115</v>
      </c>
      <c r="I271" s="56" t="s">
        <v>42</v>
      </c>
      <c r="J271" s="130">
        <v>187574000</v>
      </c>
      <c r="K271" s="66" t="s">
        <v>198</v>
      </c>
      <c r="L271" s="66" t="s">
        <v>202</v>
      </c>
      <c r="M271" s="66" t="s">
        <v>203</v>
      </c>
      <c r="N271" s="57" t="s">
        <v>25</v>
      </c>
      <c r="O271" s="63"/>
    </row>
    <row r="272" spans="2:15" ht="20.100000000000001" customHeight="1">
      <c r="B272" s="50">
        <v>2020</v>
      </c>
      <c r="C272" s="51">
        <v>6</v>
      </c>
      <c r="D272" s="51" t="s">
        <v>14</v>
      </c>
      <c r="E272" s="122" t="s">
        <v>256</v>
      </c>
      <c r="F272" s="56" t="s">
        <v>39</v>
      </c>
      <c r="G272" s="56" t="s">
        <v>40</v>
      </c>
      <c r="H272" s="56" t="s">
        <v>50</v>
      </c>
      <c r="I272" s="56" t="s">
        <v>42</v>
      </c>
      <c r="J272" s="42">
        <v>140000000</v>
      </c>
      <c r="K272" s="66" t="s">
        <v>250</v>
      </c>
      <c r="L272" s="66" t="s">
        <v>257</v>
      </c>
      <c r="M272" s="66" t="s">
        <v>258</v>
      </c>
      <c r="N272" s="57" t="s">
        <v>25</v>
      </c>
      <c r="O272" s="52"/>
    </row>
    <row r="273" spans="2:15" ht="20.100000000000001" customHeight="1">
      <c r="B273" s="50">
        <v>2020</v>
      </c>
      <c r="C273" s="51">
        <v>6</v>
      </c>
      <c r="D273" s="51" t="s">
        <v>14</v>
      </c>
      <c r="E273" s="122" t="s">
        <v>1907</v>
      </c>
      <c r="F273" s="56" t="s">
        <v>107</v>
      </c>
      <c r="G273" s="56" t="s">
        <v>40</v>
      </c>
      <c r="H273" s="56" t="s">
        <v>41</v>
      </c>
      <c r="I273" s="56" t="s">
        <v>42</v>
      </c>
      <c r="J273" s="42">
        <v>120000000</v>
      </c>
      <c r="K273" s="66" t="s">
        <v>1904</v>
      </c>
      <c r="L273" s="66" t="s">
        <v>1905</v>
      </c>
      <c r="M273" s="66" t="s">
        <v>1906</v>
      </c>
      <c r="N273" s="57" t="s">
        <v>25</v>
      </c>
      <c r="O273" s="52"/>
    </row>
    <row r="274" spans="2:15" ht="20.100000000000001" customHeight="1">
      <c r="B274" s="120">
        <v>2020</v>
      </c>
      <c r="C274" s="77">
        <v>6</v>
      </c>
      <c r="D274" s="77" t="s">
        <v>167</v>
      </c>
      <c r="E274" s="169" t="s">
        <v>709</v>
      </c>
      <c r="F274" s="73" t="s">
        <v>39</v>
      </c>
      <c r="G274" s="73" t="s">
        <v>40</v>
      </c>
      <c r="H274" s="73" t="s">
        <v>50</v>
      </c>
      <c r="I274" s="73" t="s">
        <v>42</v>
      </c>
      <c r="J274" s="192">
        <v>119000000</v>
      </c>
      <c r="K274" s="74" t="s">
        <v>650</v>
      </c>
      <c r="L274" s="74" t="s">
        <v>651</v>
      </c>
      <c r="M274" s="74" t="s">
        <v>652</v>
      </c>
      <c r="N274" s="103" t="s">
        <v>121</v>
      </c>
      <c r="O274" s="112"/>
    </row>
    <row r="275" spans="2:15" ht="20.100000000000001" customHeight="1">
      <c r="B275" s="50">
        <v>2020</v>
      </c>
      <c r="C275" s="51">
        <v>6</v>
      </c>
      <c r="D275" s="51" t="s">
        <v>14</v>
      </c>
      <c r="E275" s="122" t="s">
        <v>253</v>
      </c>
      <c r="F275" s="56" t="s">
        <v>39</v>
      </c>
      <c r="G275" s="56" t="s">
        <v>40</v>
      </c>
      <c r="H275" s="56" t="s">
        <v>50</v>
      </c>
      <c r="I275" s="56" t="s">
        <v>42</v>
      </c>
      <c r="J275" s="42">
        <v>84100000</v>
      </c>
      <c r="K275" s="66" t="s">
        <v>250</v>
      </c>
      <c r="L275" s="66" t="s">
        <v>254</v>
      </c>
      <c r="M275" s="66" t="s">
        <v>255</v>
      </c>
      <c r="N275" s="57" t="s">
        <v>25</v>
      </c>
      <c r="O275" s="52"/>
    </row>
    <row r="276" spans="2:15" ht="20.100000000000001" customHeight="1">
      <c r="B276" s="50">
        <v>2020</v>
      </c>
      <c r="C276" s="51">
        <v>6</v>
      </c>
      <c r="D276" s="51" t="s">
        <v>14</v>
      </c>
      <c r="E276" s="122" t="s">
        <v>2418</v>
      </c>
      <c r="F276" s="56" t="s">
        <v>107</v>
      </c>
      <c r="G276" s="56" t="s">
        <v>40</v>
      </c>
      <c r="H276" s="56" t="s">
        <v>50</v>
      </c>
      <c r="I276" s="56" t="s">
        <v>42</v>
      </c>
      <c r="J276" s="130">
        <v>83142000</v>
      </c>
      <c r="K276" s="66" t="s">
        <v>2027</v>
      </c>
      <c r="L276" s="66" t="s">
        <v>2028</v>
      </c>
      <c r="M276" s="66" t="s">
        <v>2029</v>
      </c>
      <c r="N276" s="57" t="s">
        <v>25</v>
      </c>
      <c r="O276" s="63"/>
    </row>
    <row r="277" spans="2:15" ht="20.100000000000001" customHeight="1">
      <c r="B277" s="50">
        <v>2020</v>
      </c>
      <c r="C277" s="51">
        <v>6</v>
      </c>
      <c r="D277" s="51" t="s">
        <v>14</v>
      </c>
      <c r="E277" s="122" t="s">
        <v>196</v>
      </c>
      <c r="F277" s="56" t="s">
        <v>107</v>
      </c>
      <c r="G277" s="56" t="s">
        <v>49</v>
      </c>
      <c r="H277" s="56" t="s">
        <v>41</v>
      </c>
      <c r="I277" s="56" t="s">
        <v>42</v>
      </c>
      <c r="J277" s="42">
        <v>70000000</v>
      </c>
      <c r="K277" s="66" t="s">
        <v>190</v>
      </c>
      <c r="L277" s="66" t="s">
        <v>194</v>
      </c>
      <c r="M277" s="66" t="s">
        <v>195</v>
      </c>
      <c r="N277" s="57" t="s">
        <v>25</v>
      </c>
      <c r="O277" s="52"/>
    </row>
    <row r="278" spans="2:15" ht="20.100000000000001" customHeight="1">
      <c r="B278" s="50">
        <v>2020</v>
      </c>
      <c r="C278" s="51">
        <v>6</v>
      </c>
      <c r="D278" s="51" t="s">
        <v>14</v>
      </c>
      <c r="E278" s="122" t="s">
        <v>1903</v>
      </c>
      <c r="F278" s="56" t="s">
        <v>107</v>
      </c>
      <c r="G278" s="56" t="s">
        <v>40</v>
      </c>
      <c r="H278" s="56" t="s">
        <v>41</v>
      </c>
      <c r="I278" s="56" t="s">
        <v>42</v>
      </c>
      <c r="J278" s="42">
        <v>60000000</v>
      </c>
      <c r="K278" s="66" t="s">
        <v>1904</v>
      </c>
      <c r="L278" s="66" t="s">
        <v>1905</v>
      </c>
      <c r="M278" s="66" t="s">
        <v>1906</v>
      </c>
      <c r="N278" s="57" t="s">
        <v>25</v>
      </c>
      <c r="O278" s="52"/>
    </row>
    <row r="279" spans="2:15" ht="20.100000000000001" customHeight="1">
      <c r="B279" s="50">
        <v>2020</v>
      </c>
      <c r="C279" s="51">
        <v>6</v>
      </c>
      <c r="D279" s="51" t="s">
        <v>14</v>
      </c>
      <c r="E279" s="122" t="s">
        <v>1181</v>
      </c>
      <c r="F279" s="56" t="s">
        <v>39</v>
      </c>
      <c r="G279" s="56" t="s">
        <v>49</v>
      </c>
      <c r="H279" s="56" t="s">
        <v>41</v>
      </c>
      <c r="I279" s="56" t="s">
        <v>42</v>
      </c>
      <c r="J279" s="195">
        <v>30000000</v>
      </c>
      <c r="K279" s="66" t="s">
        <v>988</v>
      </c>
      <c r="L279" s="66" t="s">
        <v>1182</v>
      </c>
      <c r="M279" s="66" t="s">
        <v>1183</v>
      </c>
      <c r="N279" s="57" t="s">
        <v>25</v>
      </c>
      <c r="O279" s="63"/>
    </row>
    <row r="280" spans="2:15" ht="20.100000000000001" customHeight="1">
      <c r="B280" s="50">
        <v>2020</v>
      </c>
      <c r="C280" s="51">
        <v>6</v>
      </c>
      <c r="D280" s="51" t="s">
        <v>14</v>
      </c>
      <c r="E280" s="122" t="s">
        <v>140</v>
      </c>
      <c r="F280" s="56" t="s">
        <v>107</v>
      </c>
      <c r="G280" s="56" t="s">
        <v>49</v>
      </c>
      <c r="H280" s="56" t="s">
        <v>50</v>
      </c>
      <c r="I280" s="56" t="s">
        <v>42</v>
      </c>
      <c r="J280" s="42">
        <v>26000000</v>
      </c>
      <c r="K280" s="66" t="s">
        <v>123</v>
      </c>
      <c r="L280" s="66" t="s">
        <v>141</v>
      </c>
      <c r="M280" s="66" t="s">
        <v>142</v>
      </c>
      <c r="N280" s="66" t="s">
        <v>25</v>
      </c>
      <c r="O280" s="52"/>
    </row>
    <row r="281" spans="2:15" ht="20.100000000000001" customHeight="1">
      <c r="B281" s="50">
        <v>2020</v>
      </c>
      <c r="C281" s="51">
        <v>6</v>
      </c>
      <c r="D281" s="51" t="s">
        <v>14</v>
      </c>
      <c r="E281" s="122" t="s">
        <v>136</v>
      </c>
      <c r="F281" s="56" t="s">
        <v>107</v>
      </c>
      <c r="G281" s="56" t="s">
        <v>49</v>
      </c>
      <c r="H281" s="56" t="s">
        <v>50</v>
      </c>
      <c r="I281" s="56" t="s">
        <v>42</v>
      </c>
      <c r="J281" s="42">
        <v>23000000</v>
      </c>
      <c r="K281" s="66" t="s">
        <v>123</v>
      </c>
      <c r="L281" s="66" t="s">
        <v>124</v>
      </c>
      <c r="M281" s="66" t="s">
        <v>137</v>
      </c>
      <c r="N281" s="66" t="s">
        <v>25</v>
      </c>
      <c r="O281" s="52"/>
    </row>
    <row r="282" spans="2:15" ht="20.100000000000001" customHeight="1">
      <c r="B282" s="50">
        <v>2020</v>
      </c>
      <c r="C282" s="51">
        <v>6</v>
      </c>
      <c r="D282" s="51" t="s">
        <v>14</v>
      </c>
      <c r="E282" s="122" t="s">
        <v>138</v>
      </c>
      <c r="F282" s="56" t="s">
        <v>107</v>
      </c>
      <c r="G282" s="56" t="s">
        <v>49</v>
      </c>
      <c r="H282" s="56" t="s">
        <v>50</v>
      </c>
      <c r="I282" s="56" t="s">
        <v>42</v>
      </c>
      <c r="J282" s="42">
        <v>23000000</v>
      </c>
      <c r="K282" s="66" t="s">
        <v>123</v>
      </c>
      <c r="L282" s="66" t="s">
        <v>124</v>
      </c>
      <c r="M282" s="66" t="s">
        <v>139</v>
      </c>
      <c r="N282" s="66" t="s">
        <v>25</v>
      </c>
      <c r="O282" s="52"/>
    </row>
    <row r="283" spans="2:15" ht="20.100000000000001" customHeight="1">
      <c r="B283" s="70">
        <v>2020</v>
      </c>
      <c r="C283" s="56">
        <v>6</v>
      </c>
      <c r="D283" s="56" t="s">
        <v>14</v>
      </c>
      <c r="E283" s="122" t="s">
        <v>1429</v>
      </c>
      <c r="F283" s="56" t="s">
        <v>39</v>
      </c>
      <c r="G283" s="56" t="s">
        <v>49</v>
      </c>
      <c r="H283" s="56" t="s">
        <v>50</v>
      </c>
      <c r="I283" s="56" t="s">
        <v>52</v>
      </c>
      <c r="J283" s="36">
        <v>17409000</v>
      </c>
      <c r="K283" s="66" t="s">
        <v>1353</v>
      </c>
      <c r="L283" s="66" t="s">
        <v>1417</v>
      </c>
      <c r="M283" s="66" t="s">
        <v>1418</v>
      </c>
      <c r="N283" s="57" t="s">
        <v>25</v>
      </c>
      <c r="O283" s="52"/>
    </row>
    <row r="284" spans="2:15" ht="20.100000000000001" customHeight="1">
      <c r="B284" s="70">
        <v>2020</v>
      </c>
      <c r="C284" s="56">
        <v>6</v>
      </c>
      <c r="D284" s="56" t="s">
        <v>14</v>
      </c>
      <c r="E284" s="122" t="s">
        <v>1430</v>
      </c>
      <c r="F284" s="56" t="s">
        <v>39</v>
      </c>
      <c r="G284" s="56" t="s">
        <v>49</v>
      </c>
      <c r="H284" s="56" t="s">
        <v>50</v>
      </c>
      <c r="I284" s="56" t="s">
        <v>52</v>
      </c>
      <c r="J284" s="36">
        <v>17409000</v>
      </c>
      <c r="K284" s="66" t="s">
        <v>1353</v>
      </c>
      <c r="L284" s="66" t="s">
        <v>1417</v>
      </c>
      <c r="M284" s="66" t="s">
        <v>1418</v>
      </c>
      <c r="N284" s="57" t="s">
        <v>25</v>
      </c>
      <c r="O284" s="52"/>
    </row>
    <row r="285" spans="2:15" ht="20.100000000000001" customHeight="1">
      <c r="B285" s="70">
        <v>2020</v>
      </c>
      <c r="C285" s="56">
        <v>6</v>
      </c>
      <c r="D285" s="56" t="s">
        <v>14</v>
      </c>
      <c r="E285" s="122" t="s">
        <v>1431</v>
      </c>
      <c r="F285" s="56" t="s">
        <v>39</v>
      </c>
      <c r="G285" s="56" t="s">
        <v>49</v>
      </c>
      <c r="H285" s="56" t="s">
        <v>50</v>
      </c>
      <c r="I285" s="56" t="s">
        <v>52</v>
      </c>
      <c r="J285" s="36">
        <v>17409000</v>
      </c>
      <c r="K285" s="66" t="s">
        <v>1353</v>
      </c>
      <c r="L285" s="66" t="s">
        <v>1417</v>
      </c>
      <c r="M285" s="66" t="s">
        <v>1418</v>
      </c>
      <c r="N285" s="57" t="s">
        <v>25</v>
      </c>
      <c r="O285" s="52"/>
    </row>
    <row r="286" spans="2:15" ht="20.100000000000001" customHeight="1">
      <c r="B286" s="50">
        <v>2020</v>
      </c>
      <c r="C286" s="51">
        <v>6</v>
      </c>
      <c r="D286" s="51" t="s">
        <v>14</v>
      </c>
      <c r="E286" s="122" t="s">
        <v>909</v>
      </c>
      <c r="F286" s="56" t="s">
        <v>107</v>
      </c>
      <c r="G286" s="56" t="s">
        <v>40</v>
      </c>
      <c r="H286" s="56" t="s">
        <v>50</v>
      </c>
      <c r="I286" s="56" t="s">
        <v>52</v>
      </c>
      <c r="J286" s="42">
        <v>15000000</v>
      </c>
      <c r="K286" s="66" t="s">
        <v>896</v>
      </c>
      <c r="L286" s="66" t="s">
        <v>907</v>
      </c>
      <c r="M286" s="66" t="s">
        <v>908</v>
      </c>
      <c r="N286" s="57" t="s">
        <v>25</v>
      </c>
      <c r="O286" s="52"/>
    </row>
    <row r="287" spans="2:15" ht="20.100000000000001" customHeight="1">
      <c r="B287" s="50">
        <v>2020</v>
      </c>
      <c r="C287" s="51">
        <v>6</v>
      </c>
      <c r="D287" s="51" t="s">
        <v>14</v>
      </c>
      <c r="E287" s="122" t="s">
        <v>910</v>
      </c>
      <c r="F287" s="56" t="s">
        <v>107</v>
      </c>
      <c r="G287" s="56" t="s">
        <v>40</v>
      </c>
      <c r="H287" s="56" t="s">
        <v>50</v>
      </c>
      <c r="I287" s="56" t="s">
        <v>52</v>
      </c>
      <c r="J287" s="42">
        <v>15000000</v>
      </c>
      <c r="K287" s="66" t="s">
        <v>896</v>
      </c>
      <c r="L287" s="66" t="s">
        <v>907</v>
      </c>
      <c r="M287" s="66" t="s">
        <v>908</v>
      </c>
      <c r="N287" s="57" t="s">
        <v>25</v>
      </c>
      <c r="O287" s="52"/>
    </row>
    <row r="288" spans="2:15" ht="20.100000000000001" customHeight="1">
      <c r="B288" s="50">
        <v>2020</v>
      </c>
      <c r="C288" s="51">
        <v>6</v>
      </c>
      <c r="D288" s="51" t="s">
        <v>14</v>
      </c>
      <c r="E288" s="122" t="s">
        <v>2414</v>
      </c>
      <c r="F288" s="56" t="s">
        <v>107</v>
      </c>
      <c r="G288" s="56" t="s">
        <v>49</v>
      </c>
      <c r="H288" s="56" t="s">
        <v>1152</v>
      </c>
      <c r="I288" s="56" t="s">
        <v>52</v>
      </c>
      <c r="J288" s="130">
        <v>15000000</v>
      </c>
      <c r="K288" s="66" t="s">
        <v>2010</v>
      </c>
      <c r="L288" s="66" t="s">
        <v>2011</v>
      </c>
      <c r="M288" s="66" t="s">
        <v>2012</v>
      </c>
      <c r="N288" s="57" t="s">
        <v>25</v>
      </c>
      <c r="O288" s="63"/>
    </row>
    <row r="289" spans="2:15" ht="20.100000000000001" customHeight="1">
      <c r="B289" s="120">
        <v>2020</v>
      </c>
      <c r="C289" s="77">
        <v>6</v>
      </c>
      <c r="D289" s="77" t="s">
        <v>167</v>
      </c>
      <c r="E289" s="169" t="s">
        <v>708</v>
      </c>
      <c r="F289" s="73" t="s">
        <v>39</v>
      </c>
      <c r="G289" s="73" t="s">
        <v>49</v>
      </c>
      <c r="H289" s="73" t="s">
        <v>41</v>
      </c>
      <c r="I289" s="73" t="s">
        <v>42</v>
      </c>
      <c r="J289" s="192">
        <v>14000000</v>
      </c>
      <c r="K289" s="74" t="s">
        <v>650</v>
      </c>
      <c r="L289" s="74" t="s">
        <v>651</v>
      </c>
      <c r="M289" s="74" t="s">
        <v>652</v>
      </c>
      <c r="N289" s="103" t="s">
        <v>25</v>
      </c>
      <c r="O289" s="112"/>
    </row>
    <row r="290" spans="2:15" ht="20.100000000000001" customHeight="1">
      <c r="B290" s="50">
        <v>2020</v>
      </c>
      <c r="C290" s="51">
        <v>6</v>
      </c>
      <c r="D290" s="51" t="s">
        <v>14</v>
      </c>
      <c r="E290" s="122" t="s">
        <v>2419</v>
      </c>
      <c r="F290" s="56" t="s">
        <v>107</v>
      </c>
      <c r="G290" s="56" t="s">
        <v>40</v>
      </c>
      <c r="H290" s="56" t="s">
        <v>50</v>
      </c>
      <c r="I290" s="56" t="s">
        <v>42</v>
      </c>
      <c r="J290" s="130">
        <v>13110000</v>
      </c>
      <c r="K290" s="66" t="s">
        <v>2027</v>
      </c>
      <c r="L290" s="66" t="s">
        <v>2028</v>
      </c>
      <c r="M290" s="66" t="s">
        <v>2029</v>
      </c>
      <c r="N290" s="57" t="s">
        <v>25</v>
      </c>
      <c r="O290" s="63"/>
    </row>
    <row r="291" spans="2:15" ht="20.100000000000001" customHeight="1" thickBot="1">
      <c r="B291" s="231">
        <v>2020</v>
      </c>
      <c r="C291" s="232">
        <v>6</v>
      </c>
      <c r="D291" s="232" t="s">
        <v>14</v>
      </c>
      <c r="E291" s="233" t="s">
        <v>539</v>
      </c>
      <c r="F291" s="234" t="s">
        <v>107</v>
      </c>
      <c r="G291" s="234" t="s">
        <v>40</v>
      </c>
      <c r="H291" s="234" t="s">
        <v>41</v>
      </c>
      <c r="I291" s="234" t="s">
        <v>42</v>
      </c>
      <c r="J291" s="236">
        <v>10800000</v>
      </c>
      <c r="K291" s="237" t="s">
        <v>540</v>
      </c>
      <c r="L291" s="237" t="s">
        <v>541</v>
      </c>
      <c r="M291" s="237" t="s">
        <v>542</v>
      </c>
      <c r="N291" s="238" t="s">
        <v>25</v>
      </c>
      <c r="O291" s="239"/>
    </row>
  </sheetData>
  <autoFilter ref="B2:O259" xr:uid="{E3B64F38-12E2-42D2-9A91-6F8DF25EBFB9}">
    <sortState xmlns:xlrd2="http://schemas.microsoft.com/office/spreadsheetml/2017/richdata2" ref="B3:O291">
      <sortCondition ref="C2:C259"/>
    </sortState>
  </autoFilter>
  <phoneticPr fontId="2" type="noConversion"/>
  <dataValidations count="6">
    <dataValidation type="list" allowBlank="1" showInputMessage="1" showErrorMessage="1" sqref="F3:F39 F41:F57 F60:F63 F67:F190 F192:F291" xr:uid="{00000000-0002-0000-0300-000000000000}">
      <formula1>"신규,장기"</formula1>
    </dataValidation>
    <dataValidation type="list" allowBlank="1" showInputMessage="1" showErrorMessage="1" sqref="G3:G39 G41:G57 G60:G63 G67:G190 G192:G291" xr:uid="{00000000-0002-0000-0300-000001000000}">
      <formula1>"일반용역,기술용역"</formula1>
    </dataValidation>
    <dataValidation type="list" allowBlank="1" showInputMessage="1" showErrorMessage="1" sqref="H3:H39 H41:H57 H60:H63 H67:H190 H192:H291" xr:uid="{00000000-0002-0000-0300-000002000000}">
      <formula1>"해당, 미해당"</formula1>
    </dataValidation>
    <dataValidation type="list" allowBlank="1" showInputMessage="1" showErrorMessage="1" sqref="N3:N22 N24:N39 N41:N57 N60:N63 N67:N135 N140:N171 N184:N187 N192 N194:N205 N208:N235 N237:N244 N246:N291" xr:uid="{00000000-0002-0000-0300-000003000000}">
      <formula1>"비협정,협정"</formula1>
    </dataValidation>
    <dataValidation type="list" allowBlank="1" showInputMessage="1" showErrorMessage="1" sqref="D3:D39 D41:D57 D60:D63 D67:D190 D192:D291" xr:uid="{00000000-0002-0000-0300-000004000000}">
      <formula1>"자체조달,중앙조달"</formula1>
    </dataValidation>
    <dataValidation type="list" allowBlank="1" showInputMessage="1" showErrorMessage="1" sqref="I3:I39 I41:I57 I60:I63 I67:I190 I192:I291" xr:uid="{00000000-0002-0000-0300-000005000000}">
      <formula1>"일반,PQ,수의,실적"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공사(신규)</vt:lpstr>
      <vt:lpstr>공사(장기)</vt:lpstr>
      <vt:lpstr>구매</vt:lpstr>
      <vt:lpstr>용역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조은희</cp:lastModifiedBy>
  <dcterms:created xsi:type="dcterms:W3CDTF">2008-05-26T06:05:20Z</dcterms:created>
  <dcterms:modified xsi:type="dcterms:W3CDTF">2020-04-08T04:57:40Z</dcterms:modified>
</cp:coreProperties>
</file>